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M:\DSZ\EX_SEC_STATISTICS\PB\ВИДАННЯ\2024\4_кв_2024_USD_розміщ\кв\"/>
    </mc:Choice>
  </mc:AlternateContent>
  <bookViews>
    <workbookView xWindow="0" yWindow="0" windowWidth="19200" windowHeight="6312" tabRatio="304"/>
  </bookViews>
  <sheets>
    <sheet name="1" sheetId="2" r:id="rId1"/>
    <sheet name="1.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tab06">#REF!</definedName>
    <definedName name="__tab07">#REF!</definedName>
    <definedName name="__Tab1">#REF!</definedName>
    <definedName name="__UKR1">#REF!</definedName>
    <definedName name="__UKR2">#REF!</definedName>
    <definedName name="__UKR3">#REF!</definedName>
    <definedName name="_tab06">#REF!</definedName>
    <definedName name="_tab07">#REF!</definedName>
    <definedName name="_Tab1">#REF!</definedName>
    <definedName name="_UKR1">#REF!</definedName>
    <definedName name="_UKR2">#REF!</definedName>
    <definedName name="_UKR3">#REF!</definedName>
    <definedName name="a">#REF!</definedName>
    <definedName name="aaa">#REF!</definedName>
    <definedName name="Agency_List">[1]Control!$H$17:$H$19</definedName>
    <definedName name="All_Data">#REF!</definedName>
    <definedName name="Balance_of_payments">#REF!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>#REF!</definedName>
    <definedName name="budfin">#REF!</definedName>
    <definedName name="Budget">#REF!</definedName>
    <definedName name="budget_financing">#REF!</definedName>
    <definedName name="Central">#REF!</definedName>
    <definedName name="Coordinator_List">[1]Control!$J$20:$J$21</definedName>
    <definedName name="Country">[3]Control!$C$1</definedName>
    <definedName name="ctyList">#REF!</definedName>
    <definedName name="Currency_Def">[1]Control!$BA$330:$BA$487</definedName>
    <definedName name="Current_account">#REF!</definedName>
    <definedName name="DATES">#REF!</definedName>
    <definedName name="DATESA">#REF!</definedName>
    <definedName name="DATESM">#REF!</definedName>
    <definedName name="DATESQ">#REF!</definedName>
    <definedName name="EdssBatchRange">#REF!</definedName>
    <definedName name="Exp_GDP">#REF!</definedName>
    <definedName name="Exp_nom">#REF!</definedName>
    <definedName name="f">#REF!</definedName>
    <definedName name="Foreign_liabilities">#REF!</definedName>
    <definedName name="GDPgrowth">#REF!</definedName>
    <definedName name="Gross_reserves">#REF!</definedName>
    <definedName name="HERE">#REF!</definedName>
    <definedName name="In_millions_of_lei">#REF!</definedName>
    <definedName name="In_millions_of_U.S._dollars">#REF!</definedName>
    <definedName name="k" hidden="1">{"WEO",#N/A,FALSE,"T"}</definedName>
    <definedName name="KEND">#REF!</definedName>
    <definedName name="KMENU">#REF!</definedName>
    <definedName name="liquidity_reserve">#REF!</definedName>
    <definedName name="Local">#REF!</definedName>
    <definedName name="m" hidden="1">{#N/A,#N/A,FALSE,"I";#N/A,#N/A,FALSE,"J";#N/A,#N/A,FALSE,"K";#N/A,#N/A,FALSE,"L";#N/A,#N/A,FALSE,"M";#N/A,#N/A,FALSE,"N";#N/A,#N/A,FALSE,"O"}</definedName>
    <definedName name="MACROS">#REF!</definedName>
    <definedName name="Medium_term_BOP_scenario">#REF!</definedName>
    <definedName name="mn" hidden="1">{"MONA",#N/A,FALSE,"S"}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t_moneyprog">#REF!</definedName>
    <definedName name="NAMES">#REF!</definedName>
    <definedName name="NAMESA">#REF!</definedName>
    <definedName name="NAMESM">#REF!</definedName>
    <definedName name="NAMESQ">#REF!</definedName>
    <definedName name="NFA_assumptions">#REF!</definedName>
    <definedName name="Non_BRO">#REF!</definedName>
    <definedName name="Notes">#REF!</definedName>
    <definedName name="p">[4]labels!#REF!</definedName>
    <definedName name="PEND">#REF!</definedName>
    <definedName name="Pilot2">#REF!</definedName>
    <definedName name="PMENU">#REF!</definedName>
    <definedName name="PRINT_AREA_MI">#REF!</definedName>
    <definedName name="Range_Country">#REF!</definedName>
    <definedName name="Range_DownloadAnnual">[2]Control!$C$4</definedName>
    <definedName name="Range_DownloadDateTime">#REF!</definedName>
    <definedName name="Range_DownloadMonth">[2]Control!$C$2</definedName>
    <definedName name="Range_DownloadQuarter">[2]Control!$C$3</definedName>
    <definedName name="Range_DSTNotes">#REF!</definedName>
    <definedName name="Range_InValidResultsStart">#REF!</definedName>
    <definedName name="Range_NumberofFailuresStart">#REF!</definedName>
    <definedName name="Range_ReportFormName">#REF!</definedName>
    <definedName name="Range_ValidationResultsStart">#REF!</definedName>
    <definedName name="Range_ValidationRulesStart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>#REF!</definedName>
    <definedName name="RevB">#REF!</definedName>
    <definedName name="rrrrr">[5]Control!$A$19:$A$20</definedName>
    <definedName name="rrrrrrrrrr">[5]Control!$C$4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>#REF!</definedName>
    <definedName name="SUMMARY2">#REF!</definedName>
    <definedName name="Taballgastables">#REF!</definedName>
    <definedName name="TabAmort2004">#REF!</definedName>
    <definedName name="TabAssumptionsImports">#REF!</definedName>
    <definedName name="TabCapAccount">#REF!</definedName>
    <definedName name="Tabdebt_historic">#REF!</definedName>
    <definedName name="Tabdebtflow">#REF!</definedName>
    <definedName name="TabExports">#REF!</definedName>
    <definedName name="TabFcredit2007">#REF!</definedName>
    <definedName name="TabFcredit2010">#REF!</definedName>
    <definedName name="TabGas_arrears_to_Russia">#REF!</definedName>
    <definedName name="TabImportdetail">#REF!</definedName>
    <definedName name="TabImports">#REF!</definedName>
    <definedName name="Table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129">#REF!</definedName>
    <definedName name="table130">#REF!</definedName>
    <definedName name="Table135">#REF!,[6]Contents!$A$87:$H$247</definedName>
    <definedName name="Table16_2000">#REF!</definedName>
    <definedName name="Table17">#REF!</definedName>
    <definedName name="Table19">#REF!</definedName>
    <definedName name="Table20">#REF!</definedName>
    <definedName name="Table21">#REF!,[7]Contents!$A$87:$H$247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0">#REF!</definedName>
    <definedName name="Table31">#REF!</definedName>
    <definedName name="Table32">#REF!</definedName>
    <definedName name="Table33">#REF!</definedName>
    <definedName name="Table330">#REF!</definedName>
    <definedName name="Table336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MTBOP2006">#REF!</definedName>
    <definedName name="TabMTbop2010">#REF!</definedName>
    <definedName name="TabMTdebt">#REF!</definedName>
    <definedName name="TabNonfactorServices_and_Income">#REF!</definedName>
    <definedName name="TabOutMon">#REF!</definedName>
    <definedName name="TabsimplifiedBOP">#REF!</definedName>
    <definedName name="TaxArrears">#REF!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>#REF!</definedName>
    <definedName name="Test1">#REF!</definedName>
    <definedName name="Trade_balance">#REF!</definedName>
    <definedName name="trade_figure">#REF!</definedName>
    <definedName name="Uploaded_Currency">[3]Control!$F$17</definedName>
    <definedName name="Uploaded_Scale">[3]Control!$F$18</definedName>
    <definedName name="wrn.BOP_MIDTERM." hidden="1">{"BOP_TAB",#N/A,FALSE,"N";"MIDTERM_TAB",#N/A,FALSE,"O"}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>#REF!</definedName>
    <definedName name="zIGNFS">#REF!</definedName>
    <definedName name="zImports">#REF!</definedName>
    <definedName name="zLiborUS">#REF!</definedName>
    <definedName name="zReserves">[9]oth!$A$17:$IV$17</definedName>
    <definedName name="zRoWCPIchange">#REF!</definedName>
    <definedName name="zSDReRate">[9]ass!$A$24:$IV$24</definedName>
    <definedName name="zXGNFS">#REF!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hidden="1">{"WEO",#N/A,FALSE,"T"}</definedName>
    <definedName name="_xlnm.Database">#REF!</definedName>
    <definedName name="квефі" hidden="1">{#N/A,#N/A,FALSE,"I";#N/A,#N/A,FALSE,"J";#N/A,#N/A,FALSE,"K";#N/A,#N/A,FALSE,"L";#N/A,#N/A,FALSE,"M";#N/A,#N/A,FALSE,"N";#N/A,#N/A,FALSE,"O"}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'1'!$B$1:$K$15</definedName>
    <definedName name="_xlnm.Print_Area" localSheetId="1">'1.1'!$A$2:$AM$21</definedName>
    <definedName name="_xlnm.Print_Area">#REF!</definedName>
    <definedName name="Область_печати_ИМ">#REF!</definedName>
    <definedName name="п" hidden="1">{"MONA",#N/A,FALSE,"S"}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hidden="1">{#N/A,#N/A,FALSE,"I";#N/A,#N/A,FALSE,"J";#N/A,#N/A,FALSE,"K";#N/A,#N/A,FALSE,"L";#N/A,#N/A,FALSE,"M";#N/A,#N/A,FALSE,"N";#N/A,#N/A,FALSE,"O"}</definedName>
    <definedName name="ррпеак" hidden="1">{"MONA",#N/A,FALSE,"S"}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hidden="1">{"MONA",#N/A,FALSE,"S"}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M19" i="1" l="1"/>
  <c r="AM16" i="1"/>
  <c r="AM13" i="1"/>
  <c r="AM8" i="1"/>
  <c r="AM9" i="1"/>
  <c r="AM10" i="1"/>
  <c r="AM7" i="1" l="1"/>
  <c r="AM6" i="1" s="1"/>
  <c r="AL19" i="1"/>
  <c r="AL16" i="1"/>
  <c r="AL13" i="1"/>
  <c r="AL8" i="1"/>
  <c r="AL9" i="1"/>
  <c r="AL10" i="1"/>
  <c r="AL7" i="1" l="1"/>
  <c r="AL6" i="1" s="1"/>
  <c r="AK19" i="1"/>
  <c r="AK16" i="1"/>
  <c r="AK13" i="1"/>
  <c r="AK10" i="1"/>
  <c r="AK9" i="1"/>
  <c r="AK8" i="1"/>
  <c r="AK7" i="1" l="1"/>
  <c r="AK6" i="1" s="1"/>
  <c r="AJ19" i="1" l="1"/>
  <c r="AJ16" i="1"/>
  <c r="AJ13" i="1"/>
  <c r="AJ10" i="1"/>
  <c r="AJ8" i="1"/>
  <c r="AJ9" i="1"/>
  <c r="AJ7" i="1" l="1"/>
  <c r="AJ6" i="1" s="1"/>
  <c r="B12" i="2"/>
  <c r="AI19" i="1" l="1"/>
  <c r="AI16" i="1"/>
  <c r="AI13" i="1"/>
  <c r="AI10" i="1"/>
  <c r="AI9" i="1"/>
  <c r="AI8" i="1"/>
  <c r="AI7" i="1" l="1"/>
  <c r="AI6" i="1" s="1"/>
  <c r="AH19" i="1"/>
  <c r="AH16" i="1"/>
  <c r="AH13" i="1"/>
  <c r="AH10" i="1"/>
  <c r="AH9" i="1"/>
  <c r="AH8" i="1"/>
  <c r="AH7" i="1" l="1"/>
  <c r="AH6" i="1" s="1"/>
  <c r="AG8" i="1"/>
  <c r="AG9" i="1"/>
  <c r="AG10" i="1"/>
  <c r="AG13" i="1"/>
  <c r="AG16" i="1"/>
  <c r="AG19" i="1"/>
  <c r="AG7" i="1" l="1"/>
  <c r="AG6" i="1" s="1"/>
  <c r="AF8" i="1" l="1"/>
  <c r="AF9" i="1"/>
  <c r="AF10" i="1"/>
  <c r="AF13" i="1"/>
  <c r="AF16" i="1"/>
  <c r="AF19" i="1"/>
  <c r="AF7" i="1" l="1"/>
  <c r="AF6" i="1" s="1"/>
  <c r="AE10" i="1"/>
  <c r="AE19" i="1" l="1"/>
  <c r="AE16" i="1"/>
  <c r="AE13" i="1"/>
  <c r="AE7" i="1" s="1"/>
  <c r="AE9" i="1"/>
  <c r="AE8" i="1"/>
  <c r="AE6" i="1" l="1"/>
  <c r="AB13" i="1"/>
  <c r="AD19" i="1" l="1"/>
  <c r="AD16" i="1"/>
  <c r="AD13" i="1"/>
  <c r="AD10" i="1"/>
  <c r="AD9" i="1"/>
  <c r="AD8" i="1"/>
  <c r="AD7" i="1" l="1"/>
  <c r="AD6" i="1" s="1"/>
  <c r="AC19" i="1"/>
  <c r="AC16" i="1"/>
  <c r="AC13" i="1"/>
  <c r="AC10" i="1"/>
  <c r="AC9" i="1"/>
  <c r="AC8" i="1"/>
  <c r="AC7" i="1" l="1"/>
  <c r="AC6" i="1" s="1"/>
  <c r="AB10" i="1"/>
  <c r="AB19" i="1"/>
  <c r="AB16" i="1" l="1"/>
  <c r="AB7" i="1"/>
  <c r="AB9" i="1"/>
  <c r="AB8" i="1"/>
  <c r="AB6" i="1" l="1"/>
  <c r="AA19" i="1"/>
  <c r="AA16" i="1"/>
  <c r="AA13" i="1"/>
  <c r="AA10" i="1"/>
  <c r="AA9" i="1"/>
  <c r="AA8" i="1"/>
  <c r="AA7" i="1" l="1"/>
  <c r="AA6" i="1" s="1"/>
  <c r="Z19" i="1"/>
  <c r="Z16" i="1"/>
  <c r="Z13" i="1"/>
  <c r="Z10" i="1"/>
  <c r="Z9" i="1"/>
  <c r="Z8" i="1"/>
  <c r="Z7" i="1" l="1"/>
  <c r="Z6" i="1" s="1"/>
  <c r="Y8" i="1" l="1"/>
  <c r="Y9" i="1"/>
  <c r="Y10" i="1"/>
  <c r="Y13" i="1"/>
  <c r="Y16" i="1"/>
  <c r="Y19" i="1"/>
  <c r="Y7" i="1" l="1"/>
  <c r="Y6" i="1" s="1"/>
  <c r="T10" i="1"/>
  <c r="U10" i="1"/>
  <c r="V10" i="1"/>
  <c r="W10" i="1"/>
  <c r="X13" i="1"/>
  <c r="X10" i="1"/>
  <c r="X16" i="1"/>
  <c r="X19" i="1"/>
  <c r="X7" i="1" l="1"/>
  <c r="X6" i="1" s="1"/>
  <c r="X9" i="1"/>
  <c r="X8" i="1"/>
  <c r="P16" i="1" l="1"/>
  <c r="W19" i="1" l="1"/>
  <c r="W16" i="1"/>
  <c r="W13" i="1"/>
  <c r="W9" i="1"/>
  <c r="W8" i="1"/>
  <c r="W7" i="1" l="1"/>
  <c r="W6" i="1" s="1"/>
  <c r="V19" i="1"/>
  <c r="V16" i="1"/>
  <c r="V13" i="1"/>
  <c r="V8" i="1"/>
  <c r="V9" i="1"/>
  <c r="V7" i="1" l="1"/>
  <c r="V6" i="1" s="1"/>
  <c r="S16" i="1"/>
  <c r="D16" i="1"/>
  <c r="U8" i="1" l="1"/>
  <c r="U9" i="1"/>
  <c r="U19" i="1"/>
  <c r="U16" i="1"/>
  <c r="U13" i="1"/>
  <c r="U7" i="1" l="1"/>
  <c r="U6" i="1" s="1"/>
  <c r="A3" i="1"/>
  <c r="A2" i="1"/>
  <c r="T19" i="1" l="1"/>
  <c r="T16" i="1"/>
  <c r="T13" i="1"/>
  <c r="T9" i="1" l="1"/>
  <c r="T8" i="1"/>
  <c r="T7" i="1" l="1"/>
  <c r="T6" i="1" s="1"/>
  <c r="S19" i="1" l="1"/>
  <c r="S13" i="1"/>
  <c r="S10" i="1"/>
  <c r="S9" i="1"/>
  <c r="S8" i="1"/>
  <c r="S7" i="1" l="1"/>
  <c r="S6" i="1" s="1"/>
  <c r="R19" i="1"/>
  <c r="R16" i="1"/>
  <c r="R13" i="1"/>
  <c r="R10" i="1"/>
  <c r="R9" i="1"/>
  <c r="R8" i="1"/>
  <c r="R7" i="1" l="1"/>
  <c r="R6" i="1" s="1"/>
  <c r="Q19" i="1"/>
  <c r="Q16" i="1"/>
  <c r="Q13" i="1"/>
  <c r="Q10" i="1"/>
  <c r="Q9" i="1"/>
  <c r="Q8" i="1"/>
  <c r="Q7" i="1" l="1"/>
  <c r="Q6" i="1" s="1"/>
  <c r="P19" i="1"/>
  <c r="P13" i="1"/>
  <c r="P10" i="1"/>
  <c r="P9" i="1"/>
  <c r="P8" i="1"/>
  <c r="P7" i="1" l="1"/>
  <c r="P6" i="1" s="1"/>
  <c r="O16" i="1"/>
  <c r="O19" i="1" l="1"/>
  <c r="O13" i="1"/>
  <c r="O10" i="1"/>
  <c r="O9" i="1"/>
  <c r="O8" i="1"/>
  <c r="O7" i="1" l="1"/>
  <c r="O6" i="1" s="1"/>
  <c r="N19" i="1"/>
  <c r="N16" i="1"/>
  <c r="N13" i="1"/>
  <c r="N8" i="1"/>
  <c r="N9" i="1"/>
  <c r="N10" i="1"/>
  <c r="N7" i="1" l="1"/>
  <c r="N6" i="1" s="1"/>
  <c r="M8" i="1"/>
  <c r="M19" i="1" l="1"/>
  <c r="L19" i="1"/>
  <c r="K19" i="1"/>
  <c r="M16" i="1"/>
  <c r="L16" i="1"/>
  <c r="K16" i="1"/>
  <c r="M13" i="1"/>
  <c r="L13" i="1"/>
  <c r="K13" i="1"/>
  <c r="M10" i="1"/>
  <c r="L10" i="1"/>
  <c r="K10" i="1"/>
  <c r="M9" i="1"/>
  <c r="L9" i="1"/>
  <c r="K9" i="1"/>
  <c r="L8" i="1"/>
  <c r="K8" i="1"/>
  <c r="L7" i="1" l="1"/>
  <c r="K7" i="1"/>
  <c r="K6" i="1" s="1"/>
  <c r="M7" i="1"/>
  <c r="M6" i="1" s="1"/>
  <c r="L6" i="1" l="1"/>
  <c r="D8" i="1"/>
  <c r="E8" i="1"/>
  <c r="F8" i="1"/>
  <c r="G8" i="1"/>
  <c r="H8" i="1"/>
  <c r="I8" i="1"/>
  <c r="J8" i="1"/>
  <c r="D9" i="1"/>
  <c r="E9" i="1"/>
  <c r="F9" i="1"/>
  <c r="G9" i="1"/>
  <c r="H9" i="1"/>
  <c r="I9" i="1"/>
  <c r="J9" i="1"/>
  <c r="J19" i="1" l="1"/>
  <c r="J16" i="1"/>
  <c r="J13" i="1"/>
  <c r="J10" i="1"/>
  <c r="J7" i="1" l="1"/>
  <c r="J6" i="1" s="1"/>
  <c r="I19" i="1"/>
  <c r="I16" i="1"/>
  <c r="I13" i="1"/>
  <c r="I10" i="1"/>
  <c r="I7" i="1" l="1"/>
  <c r="I6" i="1" s="1"/>
  <c r="H19" i="1"/>
  <c r="H16" i="1"/>
  <c r="H13" i="1"/>
  <c r="H10" i="1"/>
  <c r="D10" i="1"/>
  <c r="E10" i="1"/>
  <c r="F10" i="1"/>
  <c r="G10" i="1"/>
  <c r="D13" i="1"/>
  <c r="E13" i="1"/>
  <c r="F13" i="1"/>
  <c r="G13" i="1"/>
  <c r="E16" i="1"/>
  <c r="F16" i="1"/>
  <c r="G16" i="1"/>
  <c r="D19" i="1"/>
  <c r="E19" i="1"/>
  <c r="F19" i="1"/>
  <c r="G19" i="1"/>
  <c r="G7" i="1" l="1"/>
  <c r="G6" i="1" s="1"/>
  <c r="E7" i="1"/>
  <c r="E6" i="1" s="1"/>
  <c r="H7" i="1"/>
  <c r="F7" i="1"/>
  <c r="F6" i="1" s="1"/>
  <c r="D7" i="1"/>
  <c r="A1" i="1"/>
  <c r="D6" i="1" l="1"/>
  <c r="H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6" i="1"/>
  <c r="A4" i="1"/>
  <c r="B2" i="2"/>
  <c r="B1" i="2"/>
</calcChain>
</file>

<file path=xl/sharedStrings.xml><?xml version="1.0" encoding="utf-8"?>
<sst xmlns="http://schemas.openxmlformats.org/spreadsheetml/2006/main" count="82" uniqueCount="45">
  <si>
    <t>РАХУНОК ПОТОЧНИХ ОПЕРАЦІЙ</t>
  </si>
  <si>
    <t xml:space="preserve"> БАЛАНС ТОВАРІВ ТА ПОСЛУГ</t>
  </si>
  <si>
    <t xml:space="preserve">   ЕКСПОРТ ТОВАРІВ ТА ПОСЛУГ</t>
  </si>
  <si>
    <t xml:space="preserve">   ІМПОРТ ТОВАРІВ ТА ПОСЛУГ</t>
  </si>
  <si>
    <t xml:space="preserve">     БАЛАНС ТОВАРІВ</t>
  </si>
  <si>
    <t xml:space="preserve">        ЕКСПОРТ ТОВАРІВ</t>
  </si>
  <si>
    <t xml:space="preserve">        ІМПОРТ ТОВАРІВ </t>
  </si>
  <si>
    <t xml:space="preserve">     БАЛАНС ПОСЛУГ</t>
  </si>
  <si>
    <t xml:space="preserve">        ЕКСПОРТ ПОСЛУГ</t>
  </si>
  <si>
    <t xml:space="preserve">        ІМПОРТ ПОСЛУГ</t>
  </si>
  <si>
    <t xml:space="preserve">        надходження</t>
  </si>
  <si>
    <t xml:space="preserve">        виплати</t>
  </si>
  <si>
    <t>1.1. Поточний рахунок платіжного балансу України (сезонно скориговані дані)</t>
  </si>
  <si>
    <t>1. Сезонно скориговані дані поточного рахунку</t>
  </si>
  <si>
    <t>укр</t>
  </si>
  <si>
    <t>eng</t>
  </si>
  <si>
    <t>1. Seasonally Adjusted Indices of the BOP Current Account</t>
  </si>
  <si>
    <t>1.1 The Current Account of the Balance of Payments of Ukraine (seasonally adjusted data)</t>
  </si>
  <si>
    <t>Million USD</t>
  </si>
  <si>
    <t>Статті платіжного балансу</t>
  </si>
  <si>
    <t>BOP items</t>
  </si>
  <si>
    <t>БАЛАНС ПЕРВИННИХ ДОХОДІВ</t>
  </si>
  <si>
    <t>БАЛАНС ВТОРИННИХ ДОХОДІВ</t>
  </si>
  <si>
    <t xml:space="preserve">CURRENT ACCOUNT </t>
  </si>
  <si>
    <t xml:space="preserve">  BALANCE ON GOODS AND SERVICES </t>
  </si>
  <si>
    <t xml:space="preserve">   EXPORTS OF GOODS AND SERVICES</t>
  </si>
  <si>
    <t xml:space="preserve">   IMPORTS OF GOODS AND SERVICES</t>
  </si>
  <si>
    <t xml:space="preserve">   BALANCE ON TRADE IN GOODS </t>
  </si>
  <si>
    <t xml:space="preserve">       EXPORTS OF GOODS</t>
  </si>
  <si>
    <t xml:space="preserve">       IMPORTS OF GOODS</t>
  </si>
  <si>
    <t xml:space="preserve">  BALANCE ON TRADE IN SERVICES </t>
  </si>
  <si>
    <t xml:space="preserve">       EXPORTS OF SERVICES</t>
  </si>
  <si>
    <t xml:space="preserve">       IMPORTS OF SERVICES</t>
  </si>
  <si>
    <t xml:space="preserve">  BALANCE ON PRIMARY INCOME </t>
  </si>
  <si>
    <t xml:space="preserve">        Receipts</t>
  </si>
  <si>
    <t xml:space="preserve">        Payments</t>
  </si>
  <si>
    <t xml:space="preserve">  BALANCE ON SECONDARY INCOME </t>
  </si>
  <si>
    <t xml:space="preserve">I </t>
  </si>
  <si>
    <t>II</t>
  </si>
  <si>
    <t xml:space="preserve">III </t>
  </si>
  <si>
    <t xml:space="preserve">IV </t>
  </si>
  <si>
    <t>1.1 Поточний рахунок платіжного балансу України (сезонно скориговані дані)</t>
  </si>
  <si>
    <t>Млн дол. США</t>
  </si>
  <si>
    <t>Дата останнього оновлення: 31.03.2025</t>
  </si>
  <si>
    <t>Last updated on: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</si>
</sst>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г_р_н_._-;\-* #,##0.00\ _г_р_н_._-;_-* &quot;-&quot;??\ _г_р_н_._-;_-@_-"/>
    <numFmt numFmtId="165" formatCode="_(* #,##0.000_);_(* \-#,##0.000_);_(* &quot;--&quot;_);_(@_)"/>
    <numFmt numFmtId="166" formatCode="_-* #,##0_р_._-;\-* #,##0_р_._-;_-* &quot;-&quot;_р_._-;_-@_-"/>
    <numFmt numFmtId="167" formatCode="_-* #,##0.00_р_._-;\-* #,##0.00_р_._-;_-* &quot;-&quot;??_р_._-;_-@_-"/>
    <numFmt numFmtId="168" formatCode="_-* #,##0&quot;р.&quot;_-;\-* #,##0&quot;р.&quot;_-;_-* &quot;-&quot;&quot;р.&quot;_-;_-@_-"/>
    <numFmt numFmtId="169" formatCode="_-* #,##0.00&quot;р.&quot;_-;\-* #,##0.00&quot;р.&quot;_-;_-* &quot;-&quot;??&quot;р.&quot;_-;_-@_-"/>
    <numFmt numFmtId="170" formatCode="\M\o\n\t\h\ \D.\y\y\y\y"/>
    <numFmt numFmtId="171" formatCode="_(* #,##0.00_);_(* \(#,##0.00\);_(* &quot;-&quot;??_);_(@_)"/>
  </numFmts>
  <fonts count="40">
    <font>
      <sz val="10"/>
      <name val="Arial Cyr"/>
      <charset val="204"/>
    </font>
    <font>
      <sz val="10"/>
      <name val="Arial Cyr"/>
      <charset val="204"/>
    </font>
    <font>
      <sz val="10"/>
      <name val="Tms Rmn"/>
    </font>
    <font>
      <sz val="12"/>
      <name val="Times New Roman"/>
      <family val="1"/>
      <charset val="204"/>
    </font>
    <font>
      <u/>
      <sz val="11"/>
      <color indexed="12"/>
      <name val="Times New Roman Cyr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"/>
      <family val="2"/>
    </font>
    <font>
      <sz val="10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Arial Cyr"/>
    </font>
    <font>
      <sz val="8"/>
      <name val="Arial Cyr"/>
      <charset val="204"/>
    </font>
    <font>
      <u/>
      <sz val="10"/>
      <color indexed="12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u/>
      <sz val="10"/>
      <color theme="1"/>
      <name val="Arial"/>
      <family val="2"/>
      <charset val="204"/>
    </font>
    <font>
      <b/>
      <u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indexed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" fontId="5" fillId="2" borderId="1">
      <alignment horizontal="right" vertical="center"/>
    </xf>
    <xf numFmtId="0" fontId="5" fillId="3" borderId="1">
      <alignment horizontal="center" vertical="center"/>
    </xf>
    <xf numFmtId="1" fontId="5" fillId="2" borderId="1">
      <alignment horizontal="right" vertical="center"/>
    </xf>
    <xf numFmtId="0" fontId="6" fillId="2" borderId="0"/>
    <xf numFmtId="0" fontId="7" fillId="4" borderId="1">
      <alignment horizontal="left" vertical="center"/>
    </xf>
    <xf numFmtId="0" fontId="7" fillId="4" borderId="1">
      <alignment horizontal="left" vertical="center"/>
    </xf>
    <xf numFmtId="0" fontId="1" fillId="2" borderId="1">
      <alignment horizontal="left" vertical="center"/>
    </xf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8" fillId="0" borderId="0">
      <protection locked="0"/>
    </xf>
    <xf numFmtId="0" fontId="8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0" fillId="0" borderId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4" fillId="0" borderId="0"/>
    <xf numFmtId="0" fontId="6" fillId="0" borderId="0"/>
    <xf numFmtId="0" fontId="3" fillId="0" borderId="0"/>
    <xf numFmtId="0" fontId="2" fillId="0" borderId="0"/>
    <xf numFmtId="171" fontId="11" fillId="0" borderId="0" applyFont="0" applyFill="0" applyBorder="0" applyAlignment="0" applyProtection="0"/>
    <xf numFmtId="0" fontId="15" fillId="5" borderId="0">
      <alignment horizontal="right" vertical="top"/>
    </xf>
    <xf numFmtId="0" fontId="16" fillId="5" borderId="0">
      <alignment horizontal="center" vertical="center"/>
    </xf>
    <xf numFmtId="0" fontId="15" fillId="5" borderId="0">
      <alignment horizontal="left" vertical="top"/>
    </xf>
    <xf numFmtId="0" fontId="15" fillId="5" borderId="0">
      <alignment horizontal="left" vertical="top"/>
    </xf>
    <xf numFmtId="0" fontId="16" fillId="5" borderId="0">
      <alignment horizontal="left" vertical="top"/>
    </xf>
    <xf numFmtId="0" fontId="16" fillId="5" borderId="0">
      <alignment horizontal="right" vertical="top"/>
    </xf>
    <xf numFmtId="0" fontId="16" fillId="5" borderId="0">
      <alignment horizontal="right" vertical="top"/>
    </xf>
    <xf numFmtId="0" fontId="17" fillId="0" borderId="0">
      <alignment vertical="top"/>
    </xf>
    <xf numFmtId="0" fontId="8" fillId="0" borderId="2"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9" fillId="0" borderId="0"/>
    <xf numFmtId="0" fontId="18" fillId="0" borderId="0"/>
    <xf numFmtId="0" fontId="6" fillId="0" borderId="0"/>
    <xf numFmtId="0" fontId="18" fillId="0" borderId="0"/>
    <xf numFmtId="0" fontId="19" fillId="0" borderId="0"/>
    <xf numFmtId="0" fontId="19" fillId="0" borderId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0" fillId="0" borderId="0"/>
    <xf numFmtId="164" fontId="18" fillId="0" borderId="0" applyFont="0" applyFill="0" applyBorder="0" applyAlignment="0" applyProtection="0"/>
  </cellStyleXfs>
  <cellXfs count="67">
    <xf numFmtId="0" fontId="0" fillId="0" borderId="0" xfId="0"/>
    <xf numFmtId="0" fontId="24" fillId="2" borderId="0" xfId="0" applyFont="1" applyFill="1"/>
    <xf numFmtId="0" fontId="25" fillId="2" borderId="0" xfId="0" applyFont="1" applyFill="1"/>
    <xf numFmtId="0" fontId="26" fillId="2" borderId="0" xfId="0" applyFont="1" applyFill="1"/>
    <xf numFmtId="0" fontId="27" fillId="2" borderId="0" xfId="37" applyFont="1" applyFill="1" applyAlignment="1" applyProtection="1">
      <alignment wrapText="1"/>
    </xf>
    <xf numFmtId="2" fontId="27" fillId="2" borderId="0" xfId="37" applyNumberFormat="1" applyFont="1" applyFill="1" applyAlignment="1" applyProtection="1">
      <alignment horizontal="left" wrapText="1"/>
    </xf>
    <xf numFmtId="0" fontId="28" fillId="2" borderId="0" xfId="0" applyFont="1" applyFill="1"/>
    <xf numFmtId="0" fontId="29" fillId="2" borderId="0" xfId="0" applyFont="1" applyFill="1"/>
    <xf numFmtId="0" fontId="29" fillId="2" borderId="0" xfId="37" applyFont="1" applyFill="1" applyAlignment="1" applyProtection="1"/>
    <xf numFmtId="0" fontId="30" fillId="2" borderId="0" xfId="0" applyFont="1" applyFill="1"/>
    <xf numFmtId="0" fontId="31" fillId="2" borderId="0" xfId="0" applyFont="1" applyFill="1"/>
    <xf numFmtId="0" fontId="32" fillId="2" borderId="0" xfId="0" applyFont="1" applyFill="1"/>
    <xf numFmtId="0" fontId="33" fillId="2" borderId="0" xfId="0" applyFont="1" applyFill="1"/>
    <xf numFmtId="0" fontId="30" fillId="6" borderId="0" xfId="0" applyFont="1" applyFill="1"/>
    <xf numFmtId="0" fontId="31" fillId="6" borderId="0" xfId="0" applyFont="1" applyFill="1"/>
    <xf numFmtId="0" fontId="33" fillId="6" borderId="0" xfId="0" applyFont="1" applyFill="1"/>
    <xf numFmtId="3" fontId="33" fillId="6" borderId="0" xfId="0" applyNumberFormat="1" applyFont="1" applyFill="1" applyBorder="1" applyAlignment="1">
      <alignment horizontal="center"/>
    </xf>
    <xf numFmtId="0" fontId="32" fillId="6" borderId="0" xfId="0" applyFont="1" applyFill="1"/>
    <xf numFmtId="3" fontId="32" fillId="6" borderId="0" xfId="25" applyNumberFormat="1" applyFont="1" applyFill="1" applyBorder="1" applyAlignment="1">
      <alignment horizontal="center"/>
    </xf>
    <xf numFmtId="3" fontId="33" fillId="0" borderId="0" xfId="25" applyNumberFormat="1" applyFont="1" applyFill="1" applyBorder="1" applyAlignment="1">
      <alignment horizontal="center"/>
    </xf>
    <xf numFmtId="0" fontId="33" fillId="0" borderId="0" xfId="0" applyFont="1" applyFill="1"/>
    <xf numFmtId="0" fontId="34" fillId="2" borderId="0" xfId="37" applyFont="1" applyFill="1" applyAlignment="1" applyProtection="1"/>
    <xf numFmtId="49" fontId="32" fillId="2" borderId="10" xfId="113" applyNumberFormat="1" applyFont="1" applyFill="1" applyBorder="1" applyAlignment="1">
      <alignment horizontal="center" vertical="center"/>
    </xf>
    <xf numFmtId="49" fontId="32" fillId="2" borderId="3" xfId="113" applyNumberFormat="1" applyFont="1" applyFill="1" applyBorder="1" applyAlignment="1">
      <alignment horizontal="center" vertical="center"/>
    </xf>
    <xf numFmtId="49" fontId="32" fillId="6" borderId="10" xfId="113" applyNumberFormat="1" applyFont="1" applyFill="1" applyBorder="1" applyAlignment="1">
      <alignment horizontal="center" vertical="center"/>
    </xf>
    <xf numFmtId="0" fontId="32" fillId="6" borderId="10" xfId="0" applyFont="1" applyFill="1" applyBorder="1"/>
    <xf numFmtId="3" fontId="32" fillId="6" borderId="8" xfId="25" applyNumberFormat="1" applyFont="1" applyFill="1" applyBorder="1" applyAlignment="1">
      <alignment horizontal="center"/>
    </xf>
    <xf numFmtId="0" fontId="32" fillId="6" borderId="3" xfId="0" applyFont="1" applyFill="1" applyBorder="1"/>
    <xf numFmtId="3" fontId="33" fillId="6" borderId="0" xfId="25" applyNumberFormat="1" applyFont="1" applyFill="1" applyBorder="1" applyAlignment="1">
      <alignment horizontal="center"/>
    </xf>
    <xf numFmtId="3" fontId="32" fillId="6" borderId="0" xfId="0" applyNumberFormat="1" applyFont="1" applyFill="1" applyBorder="1" applyAlignment="1">
      <alignment horizontal="center"/>
    </xf>
    <xf numFmtId="3" fontId="32" fillId="6" borderId="3" xfId="25" applyNumberFormat="1" applyFont="1" applyFill="1" applyBorder="1" applyAlignment="1">
      <alignment horizontal="center"/>
    </xf>
    <xf numFmtId="0" fontId="33" fillId="6" borderId="0" xfId="0" applyFont="1" applyFill="1" applyBorder="1"/>
    <xf numFmtId="3" fontId="33" fillId="2" borderId="0" xfId="0" applyNumberFormat="1" applyFont="1" applyFill="1"/>
    <xf numFmtId="3" fontId="33" fillId="6" borderId="3" xfId="25" applyNumberFormat="1" applyFont="1" applyFill="1" applyBorder="1" applyAlignment="1">
      <alignment horizontal="center"/>
    </xf>
    <xf numFmtId="0" fontId="32" fillId="6" borderId="11" xfId="0" applyFont="1" applyFill="1" applyBorder="1"/>
    <xf numFmtId="3" fontId="33" fillId="6" borderId="9" xfId="0" applyNumberFormat="1" applyFont="1" applyFill="1" applyBorder="1" applyAlignment="1">
      <alignment horizontal="center"/>
    </xf>
    <xf numFmtId="3" fontId="33" fillId="6" borderId="9" xfId="25" applyNumberFormat="1" applyFont="1" applyFill="1" applyBorder="1" applyAlignment="1">
      <alignment horizontal="center"/>
    </xf>
    <xf numFmtId="49" fontId="32" fillId="6" borderId="3" xfId="113" applyNumberFormat="1" applyFon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/>
    </xf>
    <xf numFmtId="0" fontId="35" fillId="6" borderId="8" xfId="0" applyFont="1" applyFill="1" applyBorder="1"/>
    <xf numFmtId="0" fontId="32" fillId="6" borderId="0" xfId="0" applyFont="1" applyFill="1" applyBorder="1"/>
    <xf numFmtId="0" fontId="32" fillId="6" borderId="0" xfId="0" applyFont="1" applyFill="1" applyBorder="1" applyAlignment="1"/>
    <xf numFmtId="0" fontId="32" fillId="6" borderId="9" xfId="0" applyFont="1" applyFill="1" applyBorder="1"/>
    <xf numFmtId="3" fontId="30" fillId="0" borderId="0" xfId="25" applyNumberFormat="1" applyFont="1" applyFill="1" applyBorder="1" applyAlignment="1">
      <alignment horizontal="center"/>
    </xf>
    <xf numFmtId="3" fontId="31" fillId="6" borderId="0" xfId="25" applyNumberFormat="1" applyFont="1" applyFill="1" applyBorder="1" applyAlignment="1">
      <alignment horizontal="center"/>
    </xf>
    <xf numFmtId="0" fontId="30" fillId="0" borderId="0" xfId="0" applyFont="1" applyFill="1"/>
    <xf numFmtId="0" fontId="36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7" fillId="2" borderId="0" xfId="0" applyFont="1" applyFill="1"/>
    <xf numFmtId="3" fontId="32" fillId="6" borderId="0" xfId="0" applyNumberFormat="1" applyFont="1" applyFill="1"/>
    <xf numFmtId="1" fontId="33" fillId="6" borderId="9" xfId="0" applyNumberFormat="1" applyFont="1" applyFill="1" applyBorder="1" applyAlignment="1">
      <alignment horizontal="center"/>
    </xf>
    <xf numFmtId="0" fontId="38" fillId="2" borderId="0" xfId="0" applyFont="1" applyFill="1"/>
    <xf numFmtId="0" fontId="39" fillId="2" borderId="0" xfId="37" applyFont="1" applyFill="1" applyAlignment="1" applyProtection="1"/>
    <xf numFmtId="0" fontId="6" fillId="2" borderId="0" xfId="0" applyFont="1" applyFill="1"/>
    <xf numFmtId="49" fontId="32" fillId="2" borderId="7" xfId="113" applyNumberFormat="1" applyFont="1" applyFill="1" applyBorder="1" applyAlignment="1">
      <alignment horizontal="center" vertical="center"/>
    </xf>
    <xf numFmtId="165" fontId="32" fillId="2" borderId="10" xfId="26" applyNumberFormat="1" applyFont="1" applyFill="1" applyBorder="1" applyAlignment="1">
      <alignment horizontal="center" vertical="center"/>
    </xf>
    <xf numFmtId="165" fontId="32" fillId="2" borderId="3" xfId="26" applyNumberFormat="1" applyFont="1" applyFill="1" applyBorder="1" applyAlignment="1">
      <alignment horizontal="center" vertical="center"/>
    </xf>
    <xf numFmtId="0" fontId="32" fillId="2" borderId="4" xfId="112" applyFont="1" applyFill="1" applyBorder="1" applyAlignment="1">
      <alignment horizontal="center" vertical="center"/>
    </xf>
    <xf numFmtId="0" fontId="32" fillId="2" borderId="5" xfId="112" applyFont="1" applyFill="1" applyBorder="1" applyAlignment="1">
      <alignment horizontal="center" vertical="center"/>
    </xf>
    <xf numFmtId="0" fontId="32" fillId="2" borderId="6" xfId="112" applyFont="1" applyFill="1" applyBorder="1" applyAlignment="1">
      <alignment horizontal="center" vertical="center"/>
    </xf>
    <xf numFmtId="165" fontId="32" fillId="2" borderId="11" xfId="26" applyNumberFormat="1" applyFont="1" applyFill="1" applyBorder="1" applyAlignment="1">
      <alignment horizontal="center" vertical="center"/>
    </xf>
    <xf numFmtId="0" fontId="32" fillId="6" borderId="4" xfId="0" applyFont="1" applyFill="1" applyBorder="1" applyAlignment="1">
      <alignment horizontal="center"/>
    </xf>
    <xf numFmtId="0" fontId="32" fillId="6" borderId="5" xfId="0" applyFont="1" applyFill="1" applyBorder="1" applyAlignment="1">
      <alignment horizontal="center"/>
    </xf>
    <xf numFmtId="0" fontId="32" fillId="6" borderId="6" xfId="0" applyFont="1" applyFill="1" applyBorder="1" applyAlignment="1">
      <alignment horizontal="center"/>
    </xf>
    <xf numFmtId="0" fontId="32" fillId="2" borderId="4" xfId="0" applyFont="1" applyFill="1" applyBorder="1" applyAlignment="1">
      <alignment horizontal="center"/>
    </xf>
    <xf numFmtId="0" fontId="32" fillId="2" borderId="5" xfId="0" applyFont="1" applyFill="1" applyBorder="1" applyAlignment="1">
      <alignment horizontal="center"/>
    </xf>
    <xf numFmtId="0" fontId="32" fillId="2" borderId="6" xfId="0" applyFont="1" applyFill="1" applyBorder="1" applyAlignment="1">
      <alignment horizontal="center"/>
    </xf>
  </cellXfs>
  <cellStyles count="123">
    <cellStyle name="Aeia?nnueea" xfId="1"/>
    <cellStyle name="Ãèïåðññûëêà" xfId="2"/>
    <cellStyle name="clsAltData" xfId="3"/>
    <cellStyle name="clsColumnHeader" xfId="4"/>
    <cellStyle name="clsData" xfId="5"/>
    <cellStyle name="clsDefault" xfId="6"/>
    <cellStyle name="clsReportFooter" xfId="7"/>
    <cellStyle name="clsReportHeader" xfId="8"/>
    <cellStyle name="clsRowHeader" xfId="9"/>
    <cellStyle name="Comma [0]䧟Лист3" xfId="10"/>
    <cellStyle name="Comma_Лист1" xfId="11"/>
    <cellStyle name="Currency [0]_Лист1" xfId="12"/>
    <cellStyle name="Currency_Лист1" xfId="13"/>
    <cellStyle name="Date" xfId="14"/>
    <cellStyle name="Fixed" xfId="15"/>
    <cellStyle name="Heading1" xfId="16"/>
    <cellStyle name="Heading2" xfId="17"/>
    <cellStyle name="Iau?iue_Eeno1" xfId="18"/>
    <cellStyle name="Îáû÷íûé_Tranche" xfId="19"/>
    <cellStyle name="Ioe?uaaaoayny aeia?nnueea" xfId="20"/>
    <cellStyle name="Îòêðûâàâøàÿñÿ ãèïåðññûëêà" xfId="21"/>
    <cellStyle name="Normal" xfId="22"/>
    <cellStyle name="Normal 2" xfId="23"/>
    <cellStyle name="Normal_Book1" xfId="24"/>
    <cellStyle name="Normal_Sheet2" xfId="25"/>
    <cellStyle name="Normal_sum" xfId="26"/>
    <cellStyle name="Ôèíàíñîâûé_Tranche" xfId="27"/>
    <cellStyle name="S0" xfId="28"/>
    <cellStyle name="S1" xfId="29"/>
    <cellStyle name="S2" xfId="30"/>
    <cellStyle name="S3" xfId="31"/>
    <cellStyle name="S4" xfId="32"/>
    <cellStyle name="S5" xfId="33"/>
    <cellStyle name="S6" xfId="34"/>
    <cellStyle name="Style 1" xfId="35"/>
    <cellStyle name="Total" xfId="36"/>
    <cellStyle name="Гіперпосилання" xfId="37" builtinId="8"/>
    <cellStyle name="Звичайний" xfId="0" builtinId="0"/>
    <cellStyle name="Обычный 10" xfId="38"/>
    <cellStyle name="Обычный 11" xfId="39"/>
    <cellStyle name="Обычный 12" xfId="40"/>
    <cellStyle name="Обычный 13" xfId="41"/>
    <cellStyle name="Обычный 14" xfId="42"/>
    <cellStyle name="Обычный 15" xfId="43"/>
    <cellStyle name="Обычный 16" xfId="44"/>
    <cellStyle name="Обычный 17" xfId="45"/>
    <cellStyle name="Обычный 18" xfId="46"/>
    <cellStyle name="Обычный 19" xfId="47"/>
    <cellStyle name="Обычный 2" xfId="48"/>
    <cellStyle name="Обычный 2 2" xfId="49"/>
    <cellStyle name="Обычный 2 2 2" xfId="50"/>
    <cellStyle name="Обычный 2 2 3" xfId="51"/>
    <cellStyle name="Обычный 2 2 4" xfId="52"/>
    <cellStyle name="Обычный 2 2 5" xfId="53"/>
    <cellStyle name="Обычный 2 2 6" xfId="54"/>
    <cellStyle name="Обычный 2 2 7" xfId="55"/>
    <cellStyle name="Обычный 2 2_ZB_3KV_2014" xfId="56"/>
    <cellStyle name="Обычный 2 3" xfId="57"/>
    <cellStyle name="Обычный 2 4" xfId="58"/>
    <cellStyle name="Обычный 2 5" xfId="59"/>
    <cellStyle name="Обычный 2 6" xfId="60"/>
    <cellStyle name="Обычный 2 7" xfId="61"/>
    <cellStyle name="Обычный 2_Borg_01_11_2012" xfId="62"/>
    <cellStyle name="Обычный 20" xfId="63"/>
    <cellStyle name="Обычный 21" xfId="64"/>
    <cellStyle name="Обычный 22" xfId="65"/>
    <cellStyle name="Обычный 23" xfId="66"/>
    <cellStyle name="Обычный 24" xfId="67"/>
    <cellStyle name="Обычный 25" xfId="68"/>
    <cellStyle name="Обычный 26" xfId="69"/>
    <cellStyle name="Обычный 27" xfId="70"/>
    <cellStyle name="Обычный 28" xfId="71"/>
    <cellStyle name="Обычный 29" xfId="72"/>
    <cellStyle name="Обычный 3" xfId="73"/>
    <cellStyle name="Обычный 3 2" xfId="74"/>
    <cellStyle name="Обычный 3 2 2" xfId="75"/>
    <cellStyle name="Обычный 3 2_borg01082010-prov_div" xfId="76"/>
    <cellStyle name="Обычный 3_ZB_3KV_2014" xfId="77"/>
    <cellStyle name="Обычный 30" xfId="78"/>
    <cellStyle name="Обычный 31" xfId="79"/>
    <cellStyle name="Обычный 32" xfId="80"/>
    <cellStyle name="Обычный 33" xfId="81"/>
    <cellStyle name="Обычный 34" xfId="82"/>
    <cellStyle name="Обычный 35" xfId="83"/>
    <cellStyle name="Обычный 36" xfId="84"/>
    <cellStyle name="Обычный 37" xfId="85"/>
    <cellStyle name="Обычный 38" xfId="86"/>
    <cellStyle name="Обычный 39" xfId="87"/>
    <cellStyle name="Обычный 4" xfId="88"/>
    <cellStyle name="Обычный 4 2" xfId="89"/>
    <cellStyle name="Обычный 4_ZB_3KV_2014" xfId="90"/>
    <cellStyle name="Обычный 40" xfId="91"/>
    <cellStyle name="Обычный 41" xfId="92"/>
    <cellStyle name="Обычный 42" xfId="93"/>
    <cellStyle name="Обычный 45" xfId="94"/>
    <cellStyle name="Обычный 46" xfId="95"/>
    <cellStyle name="Обычный 47" xfId="96"/>
    <cellStyle name="Обычный 48" xfId="97"/>
    <cellStyle name="Обычный 49" xfId="98"/>
    <cellStyle name="Обычный 5" xfId="99"/>
    <cellStyle name="Обычный 5 2" xfId="100"/>
    <cellStyle name="Обычный 50" xfId="101"/>
    <cellStyle name="Обычный 51" xfId="102"/>
    <cellStyle name="Обычный 52" xfId="103"/>
    <cellStyle name="Обычный 53" xfId="104"/>
    <cellStyle name="Обычный 54" xfId="105"/>
    <cellStyle name="Обычный 6" xfId="106"/>
    <cellStyle name="Обычный 6 2" xfId="107"/>
    <cellStyle name="Обычный 6_ZB_3KV_2014" xfId="108"/>
    <cellStyle name="Обычный 7" xfId="109"/>
    <cellStyle name="Обычный 8" xfId="110"/>
    <cellStyle name="Обычный 9" xfId="111"/>
    <cellStyle name="Обычный_Дин.імпорт" xfId="112"/>
    <cellStyle name="Обычный_Експорт" xfId="113"/>
    <cellStyle name="Процентный 2 2" xfId="114"/>
    <cellStyle name="Процентный 2 3" xfId="115"/>
    <cellStyle name="Процентный 2 4" xfId="116"/>
    <cellStyle name="Процентный 2 5" xfId="117"/>
    <cellStyle name="Процентный 2 6" xfId="118"/>
    <cellStyle name="Процентный 2 7" xfId="119"/>
    <cellStyle name="Процентный 3" xfId="120"/>
    <cellStyle name="Стиль 1" xfId="121"/>
    <cellStyle name="Финансовый 2" xfId="1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15" fmlaLink="$A$1" fmlaRange="$A$3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22860</xdr:rowOff>
        </xdr:from>
        <xdr:to>
          <xdr:col>0</xdr:col>
          <xdr:colOff>480060</xdr:colOff>
          <xdr:row>1</xdr:row>
          <xdr:rowOff>121920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  <sheetName val="Macro1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Аркуш1"/>
  <dimension ref="A1:BY46"/>
  <sheetViews>
    <sheetView tabSelected="1" zoomScale="85" zoomScaleNormal="85" workbookViewId="0">
      <selection activeCell="N30" sqref="N30"/>
    </sheetView>
  </sheetViews>
  <sheetFormatPr defaultColWidth="9.109375" defaultRowHeight="13.8"/>
  <cols>
    <col min="1" max="1" width="10.33203125" style="3" customWidth="1"/>
    <col min="2" max="56" width="9.109375" style="2"/>
    <col min="57" max="77" width="9.109375" style="7"/>
    <col min="78" max="16384" width="9.109375" style="2"/>
  </cols>
  <sheetData>
    <row r="1" spans="1:74">
      <c r="A1" s="3">
        <v>2</v>
      </c>
      <c r="B1" s="51" t="str">
        <f>IF('1'!$A$1=1,BF1,BN1)</f>
        <v>1. Seasonally Adjusted Indices of the BOP Current Account</v>
      </c>
      <c r="C1" s="51"/>
      <c r="D1" s="51"/>
      <c r="E1" s="51"/>
      <c r="F1" s="51"/>
      <c r="G1" s="51"/>
      <c r="H1" s="51"/>
      <c r="I1" s="51"/>
      <c r="J1" s="1"/>
      <c r="K1" s="1"/>
      <c r="BF1" s="6" t="s">
        <v>13</v>
      </c>
      <c r="BG1" s="6"/>
      <c r="BH1" s="6"/>
      <c r="BI1" s="6"/>
      <c r="BJ1" s="6"/>
      <c r="BK1" s="6"/>
      <c r="BL1" s="6"/>
      <c r="BM1" s="6"/>
      <c r="BN1" s="6" t="s">
        <v>16</v>
      </c>
      <c r="BO1" s="6"/>
      <c r="BP1" s="6"/>
      <c r="BQ1" s="6"/>
      <c r="BR1" s="6"/>
      <c r="BS1" s="6"/>
      <c r="BT1" s="6"/>
      <c r="BU1" s="6"/>
      <c r="BV1" s="6"/>
    </row>
    <row r="2" spans="1:74">
      <c r="B2" s="52" t="str">
        <f>IF('1'!$A$1=1,BF2,BN2)</f>
        <v>1.1 The Current Account of the Balance of Payments of Ukraine (seasonally adjusted data)</v>
      </c>
      <c r="C2" s="51"/>
      <c r="D2" s="51"/>
      <c r="E2" s="51"/>
      <c r="F2" s="51"/>
      <c r="G2" s="51"/>
      <c r="H2" s="51"/>
      <c r="I2" s="51"/>
      <c r="J2" s="1"/>
      <c r="K2" s="1"/>
      <c r="BF2" s="8" t="s">
        <v>12</v>
      </c>
      <c r="BG2" s="6"/>
      <c r="BH2" s="6"/>
      <c r="BI2" s="6"/>
      <c r="BJ2" s="6"/>
      <c r="BK2" s="6"/>
      <c r="BL2" s="6"/>
      <c r="BM2" s="6"/>
      <c r="BN2" s="8" t="s">
        <v>17</v>
      </c>
      <c r="BO2" s="6"/>
      <c r="BP2" s="6"/>
      <c r="BQ2" s="6"/>
      <c r="BR2" s="6"/>
      <c r="BS2" s="6"/>
      <c r="BT2" s="6"/>
      <c r="BU2" s="6"/>
      <c r="BV2" s="6"/>
    </row>
    <row r="3" spans="1:74">
      <c r="A3" s="4" t="s">
        <v>14</v>
      </c>
      <c r="B3" s="53"/>
      <c r="C3" s="53"/>
      <c r="D3" s="53"/>
      <c r="E3" s="53"/>
      <c r="F3" s="53"/>
      <c r="G3" s="53"/>
      <c r="H3" s="53"/>
      <c r="I3" s="53"/>
    </row>
    <row r="4" spans="1:74">
      <c r="A4" s="5" t="s">
        <v>15</v>
      </c>
    </row>
    <row r="12" spans="1:74">
      <c r="B12" s="46" t="str">
        <f>IF('1'!$A$1=1,B42,B43)</f>
        <v>Last updated on: 31.03.2025</v>
      </c>
    </row>
    <row r="41" spans="2:2" s="7" customFormat="1" ht="15" customHeight="1"/>
    <row r="42" spans="2:2" s="7" customFormat="1">
      <c r="B42" s="47" t="s">
        <v>43</v>
      </c>
    </row>
    <row r="43" spans="2:2" s="7" customFormat="1">
      <c r="B43" s="47" t="s">
        <v>44</v>
      </c>
    </row>
    <row r="44" spans="2:2" s="48" customFormat="1"/>
    <row r="45" spans="2:2" s="48" customFormat="1"/>
    <row r="46" spans="2:2" s="48" customFormat="1"/>
  </sheetData>
  <phoneticPr fontId="22" type="noConversion"/>
  <hyperlinks>
    <hyperlink ref="B2" location="'1.1'!A1" display="1.1. Поточний рахунок платіжного балансу України (сезонно скориговані дані)"/>
    <hyperlink ref="BF2" location="'1.1'!A1" display="1.1. Поточний рахунок платіжного балансу України (сезонно скориговані дані)"/>
    <hyperlink ref="BN2" location="'1.1'!A1" display="1.1. Поточний рахунок платіжного балансу України (сезонно скориговані дані)"/>
  </hyperlinks>
  <pageMargins left="0.75" right="0.75" top="1" bottom="1" header="0.5" footer="0.5"/>
  <pageSetup paperSize="9" orientation="landscape" horizont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22860</xdr:rowOff>
                  </from>
                  <to>
                    <xdr:col>0</xdr:col>
                    <xdr:colOff>480060</xdr:colOff>
                    <xdr:row>1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DP40"/>
  <sheetViews>
    <sheetView zoomScale="70" zoomScaleNormal="70" workbookViewId="0">
      <selection activeCell="N30" sqref="N30"/>
    </sheetView>
  </sheetViews>
  <sheetFormatPr defaultColWidth="9.109375" defaultRowHeight="13.2" outlineLevelCol="2"/>
  <cols>
    <col min="1" max="1" width="39.6640625" style="12" customWidth="1"/>
    <col min="2" max="2" width="35.6640625" style="12" hidden="1" customWidth="1" outlineLevel="2"/>
    <col min="3" max="3" width="37.33203125" style="12" hidden="1" customWidth="1" outlineLevel="2"/>
    <col min="4" max="4" width="7.88671875" style="12" hidden="1" customWidth="1" outlineLevel="1" collapsed="1"/>
    <col min="5" max="6" width="7.88671875" style="12" hidden="1" customWidth="1" outlineLevel="1"/>
    <col min="7" max="7" width="8.6640625" style="12" hidden="1" customWidth="1" outlineLevel="1"/>
    <col min="8" max="8" width="8.109375" style="12" hidden="1" customWidth="1" outlineLevel="1"/>
    <col min="9" max="9" width="7.6640625" style="12" hidden="1" customWidth="1" outlineLevel="1"/>
    <col min="10" max="10" width="7.44140625" style="12" hidden="1" customWidth="1" outlineLevel="1"/>
    <col min="11" max="11" width="7.88671875" style="12" hidden="1" customWidth="1" outlineLevel="1"/>
    <col min="12" max="12" width="7.6640625" style="12" hidden="1" customWidth="1" outlineLevel="1"/>
    <col min="13" max="13" width="8" style="12" hidden="1" customWidth="1" outlineLevel="1"/>
    <col min="14" max="14" width="10.109375" style="12" hidden="1" customWidth="1" outlineLevel="1"/>
    <col min="15" max="15" width="7.88671875" style="12" hidden="1" customWidth="1" outlineLevel="1"/>
    <col min="16" max="16" width="10.109375" style="12" customWidth="1" collapsed="1"/>
    <col min="17" max="18" width="10.109375" style="12" customWidth="1"/>
    <col min="19" max="19" width="8.109375" style="12" customWidth="1"/>
    <col min="20" max="24" width="10.109375" style="12" customWidth="1"/>
    <col min="25" max="32" width="10.109375" style="15" customWidth="1"/>
    <col min="33" max="34" width="10.6640625" style="15" customWidth="1"/>
    <col min="35" max="39" width="9.109375" style="15"/>
    <col min="40" max="40" width="9.109375" style="31"/>
    <col min="41" max="99" width="9.109375" style="15"/>
    <col min="100" max="110" width="9.109375" style="13"/>
    <col min="111" max="118" width="9.109375" style="9"/>
    <col min="119" max="16384" width="9.109375" style="12"/>
  </cols>
  <sheetData>
    <row r="1" spans="1:120">
      <c r="A1" s="21" t="str">
        <f>IF('1'!$A$1=1,"до змісту","to title")</f>
        <v>to title</v>
      </c>
    </row>
    <row r="2" spans="1:120" ht="24" customHeight="1">
      <c r="A2" s="11" t="str">
        <f>IF('1'!$A$1=1,CW2,DG2)</f>
        <v>1.1 The Current Account of the Balance of Payments of Ukraine (seasonally adjusted data)</v>
      </c>
      <c r="B2" s="11"/>
      <c r="C2" s="11"/>
      <c r="CW2" s="14" t="s">
        <v>41</v>
      </c>
      <c r="CX2" s="14"/>
      <c r="CY2" s="14"/>
      <c r="DG2" s="10" t="s">
        <v>17</v>
      </c>
      <c r="DO2" s="9"/>
      <c r="DP2" s="9"/>
    </row>
    <row r="3" spans="1:120" s="11" customFormat="1" ht="22.5" customHeight="1">
      <c r="A3" s="12" t="str">
        <f>IF('1'!$A$1=1,CW3,DG3)</f>
        <v>Million USD</v>
      </c>
      <c r="B3" s="12"/>
      <c r="C3" s="12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40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4"/>
      <c r="CW3" s="13" t="s">
        <v>42</v>
      </c>
      <c r="CX3" s="13"/>
      <c r="CY3" s="13"/>
      <c r="CZ3" s="14"/>
      <c r="DA3" s="14"/>
      <c r="DB3" s="14"/>
      <c r="DC3" s="14"/>
      <c r="DD3" s="14"/>
      <c r="DE3" s="14"/>
      <c r="DF3" s="14"/>
      <c r="DG3" s="9" t="s">
        <v>18</v>
      </c>
      <c r="DH3" s="10"/>
      <c r="DI3" s="10"/>
      <c r="DJ3" s="10"/>
      <c r="DK3" s="10"/>
      <c r="DL3" s="10"/>
      <c r="DM3" s="10"/>
      <c r="DN3" s="10"/>
      <c r="DO3" s="10"/>
      <c r="DP3" s="10"/>
    </row>
    <row r="4" spans="1:120" ht="15.6" customHeight="1">
      <c r="A4" s="55" t="str">
        <f>IF('1'!$A$1=1,B4,C4)</f>
        <v>BOP items</v>
      </c>
      <c r="B4" s="55" t="s">
        <v>19</v>
      </c>
      <c r="C4" s="55" t="s">
        <v>20</v>
      </c>
      <c r="D4" s="57">
        <v>2016</v>
      </c>
      <c r="E4" s="58"/>
      <c r="F4" s="58"/>
      <c r="G4" s="59"/>
      <c r="H4" s="57">
        <v>2017</v>
      </c>
      <c r="I4" s="58"/>
      <c r="J4" s="58"/>
      <c r="K4" s="58"/>
      <c r="L4" s="57">
        <v>2018</v>
      </c>
      <c r="M4" s="58"/>
      <c r="N4" s="58"/>
      <c r="O4" s="59"/>
      <c r="P4" s="64">
        <v>2019</v>
      </c>
      <c r="Q4" s="65"/>
      <c r="R4" s="65"/>
      <c r="S4" s="66"/>
      <c r="T4" s="64">
        <v>2020</v>
      </c>
      <c r="U4" s="65"/>
      <c r="V4" s="65"/>
      <c r="W4" s="66"/>
      <c r="X4" s="64">
        <v>2021</v>
      </c>
      <c r="Y4" s="65"/>
      <c r="Z4" s="65"/>
      <c r="AA4" s="66"/>
      <c r="AB4" s="61">
        <v>2022</v>
      </c>
      <c r="AC4" s="62"/>
      <c r="AD4" s="62"/>
      <c r="AE4" s="63"/>
      <c r="AF4" s="61">
        <v>2023</v>
      </c>
      <c r="AG4" s="62"/>
      <c r="AH4" s="62"/>
      <c r="AI4" s="63"/>
      <c r="AJ4" s="61">
        <v>2024</v>
      </c>
      <c r="AK4" s="62"/>
      <c r="AL4" s="62"/>
      <c r="AM4" s="62"/>
      <c r="DO4" s="9"/>
      <c r="DP4" s="9"/>
    </row>
    <row r="5" spans="1:120" ht="15" customHeight="1">
      <c r="A5" s="56"/>
      <c r="B5" s="60"/>
      <c r="C5" s="60"/>
      <c r="D5" s="23" t="s">
        <v>37</v>
      </c>
      <c r="E5" s="23" t="s">
        <v>38</v>
      </c>
      <c r="F5" s="23" t="s">
        <v>39</v>
      </c>
      <c r="G5" s="23" t="s">
        <v>40</v>
      </c>
      <c r="H5" s="22" t="s">
        <v>37</v>
      </c>
      <c r="I5" s="22" t="s">
        <v>38</v>
      </c>
      <c r="J5" s="22" t="s">
        <v>39</v>
      </c>
      <c r="K5" s="22" t="s">
        <v>40</v>
      </c>
      <c r="L5" s="22" t="s">
        <v>37</v>
      </c>
      <c r="M5" s="22" t="s">
        <v>38</v>
      </c>
      <c r="N5" s="22" t="s">
        <v>39</v>
      </c>
      <c r="O5" s="22" t="s">
        <v>40</v>
      </c>
      <c r="P5" s="22" t="s">
        <v>37</v>
      </c>
      <c r="Q5" s="22" t="s">
        <v>38</v>
      </c>
      <c r="R5" s="22" t="s">
        <v>39</v>
      </c>
      <c r="S5" s="22" t="s">
        <v>40</v>
      </c>
      <c r="T5" s="22" t="s">
        <v>37</v>
      </c>
      <c r="U5" s="22" t="s">
        <v>38</v>
      </c>
      <c r="V5" s="22" t="s">
        <v>39</v>
      </c>
      <c r="W5" s="22" t="s">
        <v>40</v>
      </c>
      <c r="X5" s="22" t="s">
        <v>37</v>
      </c>
      <c r="Y5" s="22" t="s">
        <v>38</v>
      </c>
      <c r="Z5" s="24" t="s">
        <v>39</v>
      </c>
      <c r="AA5" s="22" t="s">
        <v>40</v>
      </c>
      <c r="AB5" s="23" t="s">
        <v>37</v>
      </c>
      <c r="AC5" s="23" t="s">
        <v>38</v>
      </c>
      <c r="AD5" s="37" t="s">
        <v>39</v>
      </c>
      <c r="AE5" s="22" t="s">
        <v>40</v>
      </c>
      <c r="AF5" s="23" t="s">
        <v>37</v>
      </c>
      <c r="AG5" s="23" t="s">
        <v>38</v>
      </c>
      <c r="AH5" s="23" t="s">
        <v>39</v>
      </c>
      <c r="AI5" s="22" t="s">
        <v>40</v>
      </c>
      <c r="AJ5" s="23" t="s">
        <v>37</v>
      </c>
      <c r="AK5" s="22" t="s">
        <v>38</v>
      </c>
      <c r="AL5" s="22" t="s">
        <v>39</v>
      </c>
      <c r="AM5" s="54" t="s">
        <v>40</v>
      </c>
    </row>
    <row r="6" spans="1:120" s="17" customFormat="1" ht="21.9" customHeight="1">
      <c r="A6" s="25" t="str">
        <f>IF('1'!$A$1=1,B6,C6)</f>
        <v xml:space="preserve">CURRENT ACCOUNT </v>
      </c>
      <c r="B6" s="25" t="s">
        <v>0</v>
      </c>
      <c r="C6" s="39" t="s">
        <v>23</v>
      </c>
      <c r="D6" s="26">
        <f t="shared" ref="D6" si="0">D7+D16+D19</f>
        <v>-357.77752200297834</v>
      </c>
      <c r="E6" s="26">
        <f>E7+E16+E19</f>
        <v>-801.75703675180785</v>
      </c>
      <c r="F6" s="26">
        <f>F7+F16+F19</f>
        <v>-661.41412754366866</v>
      </c>
      <c r="G6" s="26">
        <f>G7+G16+G19</f>
        <v>-133.58780908548374</v>
      </c>
      <c r="H6" s="26">
        <f t="shared" ref="H6:I6" si="1">H7+H16+H19</f>
        <v>-1097.2820739403644</v>
      </c>
      <c r="I6" s="26">
        <f t="shared" si="1"/>
        <v>-843.72911973635769</v>
      </c>
      <c r="J6" s="26">
        <f t="shared" ref="J6:M6" si="2">J7+J16+J19</f>
        <v>-510.58271730470335</v>
      </c>
      <c r="K6" s="26">
        <f t="shared" si="2"/>
        <v>-941.26109645129486</v>
      </c>
      <c r="L6" s="26">
        <f t="shared" si="2"/>
        <v>-2069.6985187211676</v>
      </c>
      <c r="M6" s="26">
        <f t="shared" si="2"/>
        <v>-850.28503985353973</v>
      </c>
      <c r="N6" s="26">
        <f t="shared" ref="N6:AI6" si="3">N7+N16+N19</f>
        <v>-1443.8054318375109</v>
      </c>
      <c r="O6" s="26">
        <f t="shared" si="3"/>
        <v>-1878.4816488286488</v>
      </c>
      <c r="P6" s="26">
        <f t="shared" si="3"/>
        <v>-889.52976362679487</v>
      </c>
      <c r="Q6" s="26">
        <f t="shared" si="3"/>
        <v>-1866.1817554163486</v>
      </c>
      <c r="R6" s="26">
        <f t="shared" si="3"/>
        <v>-3140.8891065428588</v>
      </c>
      <c r="S6" s="26">
        <f t="shared" si="3"/>
        <v>1421.6208330949044</v>
      </c>
      <c r="T6" s="26">
        <f t="shared" si="3"/>
        <v>1603.4225319747579</v>
      </c>
      <c r="U6" s="26">
        <f t="shared" si="3"/>
        <v>1705.72116282004</v>
      </c>
      <c r="V6" s="26">
        <f t="shared" si="3"/>
        <v>1106.8356728000581</v>
      </c>
      <c r="W6" s="26">
        <f t="shared" si="3"/>
        <v>703.72352048010384</v>
      </c>
      <c r="X6" s="26">
        <f t="shared" si="3"/>
        <v>-681.60289438004656</v>
      </c>
      <c r="Y6" s="26">
        <f t="shared" si="3"/>
        <v>-280.4177161136497</v>
      </c>
      <c r="Z6" s="26">
        <f t="shared" si="3"/>
        <v>-430.88403116495897</v>
      </c>
      <c r="AA6" s="26">
        <f t="shared" si="3"/>
        <v>-2094.6148914699106</v>
      </c>
      <c r="AB6" s="26">
        <f t="shared" si="3"/>
        <v>1961.2578926229787</v>
      </c>
      <c r="AC6" s="26">
        <f t="shared" si="3"/>
        <v>284.28607967129119</v>
      </c>
      <c r="AD6" s="26">
        <f t="shared" si="3"/>
        <v>4565.8723265692543</v>
      </c>
      <c r="AE6" s="26">
        <f t="shared" si="3"/>
        <v>567.71173361671299</v>
      </c>
      <c r="AF6" s="26">
        <f t="shared" si="3"/>
        <v>-1462.9438431350054</v>
      </c>
      <c r="AG6" s="26">
        <f t="shared" si="3"/>
        <v>-793.64334152451374</v>
      </c>
      <c r="AH6" s="26">
        <f t="shared" si="3"/>
        <v>-4292.5845001761254</v>
      </c>
      <c r="AI6" s="26">
        <f t="shared" si="3"/>
        <v>-2585.4249892194684</v>
      </c>
      <c r="AJ6" s="26">
        <f t="shared" ref="AJ6:AK6" si="4">AJ7+AJ16+AJ19</f>
        <v>-3535.7328237136007</v>
      </c>
      <c r="AK6" s="26">
        <f t="shared" si="4"/>
        <v>-7313.9552446212001</v>
      </c>
      <c r="AL6" s="26">
        <f t="shared" ref="AL6:AM6" si="5">AL7+AL16+AL19</f>
        <v>-2006.0070449960231</v>
      </c>
      <c r="AM6" s="26">
        <f t="shared" si="5"/>
        <v>-1500.3403928048383</v>
      </c>
      <c r="AN6" s="40"/>
      <c r="AP6" s="49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</row>
    <row r="7" spans="1:120" s="17" customFormat="1" ht="21.9" customHeight="1">
      <c r="A7" s="27" t="str">
        <f>IF('1'!$A$1=1,B7,C7)</f>
        <v xml:space="preserve">  BALANCE ON GOODS AND SERVICES </v>
      </c>
      <c r="B7" s="27" t="s">
        <v>1</v>
      </c>
      <c r="C7" s="40" t="s">
        <v>24</v>
      </c>
      <c r="D7" s="28">
        <f t="shared" ref="D7" si="6">D10+D13</f>
        <v>-2191.4089027706505</v>
      </c>
      <c r="E7" s="28">
        <f t="shared" ref="E7:H9" si="7">E10+E13</f>
        <v>-1062.4607100180397</v>
      </c>
      <c r="F7" s="28">
        <f t="shared" si="7"/>
        <v>-1518.4289607285186</v>
      </c>
      <c r="G7" s="28">
        <f t="shared" si="7"/>
        <v>-1539.7539394278197</v>
      </c>
      <c r="H7" s="28">
        <f t="shared" si="7"/>
        <v>-1927.8818332710684</v>
      </c>
      <c r="I7" s="28">
        <f t="shared" ref="I7:J7" si="8">I10+I13</f>
        <v>-2403.0564892644397</v>
      </c>
      <c r="J7" s="28">
        <f t="shared" si="8"/>
        <v>-1895.8427588558484</v>
      </c>
      <c r="K7" s="28">
        <f t="shared" ref="K7:M7" si="9">K10+K13</f>
        <v>-2453.5097324965</v>
      </c>
      <c r="L7" s="28">
        <f t="shared" si="9"/>
        <v>-2564.9426386382911</v>
      </c>
      <c r="M7" s="28">
        <f t="shared" si="9"/>
        <v>-2631.6184432404407</v>
      </c>
      <c r="N7" s="28">
        <f t="shared" ref="N7:S7" si="10">N10+N13</f>
        <v>-3352.8569628544392</v>
      </c>
      <c r="O7" s="28">
        <f t="shared" si="10"/>
        <v>-2790.5926521443098</v>
      </c>
      <c r="P7" s="28">
        <f t="shared" si="10"/>
        <v>-2616.113653885669</v>
      </c>
      <c r="Q7" s="28">
        <f t="shared" si="10"/>
        <v>-3624.4811212434906</v>
      </c>
      <c r="R7" s="28">
        <f t="shared" si="10"/>
        <v>-3173.0922167807198</v>
      </c>
      <c r="S7" s="28">
        <f t="shared" si="10"/>
        <v>-3102.6682792952288</v>
      </c>
      <c r="T7" s="28">
        <f t="shared" ref="T7:U7" si="11">T10+T13</f>
        <v>-1859.8579523815006</v>
      </c>
      <c r="U7" s="28">
        <f t="shared" si="11"/>
        <v>424.35215405422082</v>
      </c>
      <c r="V7" s="28">
        <f t="shared" ref="V7" si="12">V10+V13</f>
        <v>-229.30989007929975</v>
      </c>
      <c r="W7" s="28">
        <f t="shared" ref="W7:AE7" si="13">W10+W13</f>
        <v>-699.31758318942002</v>
      </c>
      <c r="X7" s="28">
        <f t="shared" si="13"/>
        <v>-1555.7888434771398</v>
      </c>
      <c r="Y7" s="28">
        <f t="shared" si="13"/>
        <v>-16.271932295249371</v>
      </c>
      <c r="Z7" s="28">
        <f t="shared" si="13"/>
        <v>775.14903652420026</v>
      </c>
      <c r="AA7" s="28">
        <f t="shared" si="13"/>
        <v>-1464.9567357946607</v>
      </c>
      <c r="AB7" s="28">
        <f t="shared" si="13"/>
        <v>-2297.7117729269476</v>
      </c>
      <c r="AC7" s="28">
        <f t="shared" si="13"/>
        <v>-7609.8725703598193</v>
      </c>
      <c r="AD7" s="28">
        <f t="shared" si="13"/>
        <v>-6475.1229099964894</v>
      </c>
      <c r="AE7" s="28">
        <f t="shared" si="13"/>
        <v>-9101.8151949964013</v>
      </c>
      <c r="AF7" s="28">
        <f t="shared" ref="AF7" si="14">AF10+AF13</f>
        <v>-10594.315723876427</v>
      </c>
      <c r="AG7" s="28">
        <f t="shared" ref="AG7:AI7" si="15">AG10+AG13</f>
        <v>-8869.0008129011876</v>
      </c>
      <c r="AH7" s="28">
        <f t="shared" si="15"/>
        <v>-9523.1994626145097</v>
      </c>
      <c r="AI7" s="28">
        <f t="shared" si="15"/>
        <v>-9060.6793320729994</v>
      </c>
      <c r="AJ7" s="28">
        <f t="shared" ref="AJ7:AK7" si="16">AJ10+AJ13</f>
        <v>-7781.6596979543101</v>
      </c>
      <c r="AK7" s="28">
        <f t="shared" si="16"/>
        <v>-10102.124796754619</v>
      </c>
      <c r="AL7" s="28">
        <f t="shared" ref="AL7:AM7" si="17">AL10+AL13</f>
        <v>-8683.4829992904906</v>
      </c>
      <c r="AM7" s="28">
        <f t="shared" si="17"/>
        <v>-9375.5304767599282</v>
      </c>
      <c r="AN7" s="40"/>
      <c r="AP7" s="49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</row>
    <row r="8" spans="1:120" s="15" customFormat="1" ht="21.9" customHeight="1">
      <c r="A8" s="27" t="str">
        <f>IF('1'!$A$1=1,B8,C8)</f>
        <v xml:space="preserve">   EXPORTS OF GOODS AND SERVICES</v>
      </c>
      <c r="B8" s="27" t="s">
        <v>2</v>
      </c>
      <c r="C8" s="41" t="s">
        <v>25</v>
      </c>
      <c r="D8" s="16">
        <f t="shared" ref="D8" si="18">D11+D14</f>
        <v>10188.39049605559</v>
      </c>
      <c r="E8" s="16">
        <f t="shared" si="7"/>
        <v>11391.172672033381</v>
      </c>
      <c r="F8" s="28">
        <f t="shared" si="7"/>
        <v>11900.839152204471</v>
      </c>
      <c r="G8" s="28">
        <f t="shared" si="7"/>
        <v>12472.621807185071</v>
      </c>
      <c r="H8" s="16">
        <f t="shared" si="7"/>
        <v>13068.020101270531</v>
      </c>
      <c r="I8" s="16">
        <f t="shared" ref="I8:J8" si="19">I11+I14</f>
        <v>13184.45167751056</v>
      </c>
      <c r="J8" s="16">
        <f t="shared" si="19"/>
        <v>13674.085351145</v>
      </c>
      <c r="K8" s="16">
        <f t="shared" ref="K8:L8" si="20">K11+K14</f>
        <v>13939.984314554669</v>
      </c>
      <c r="L8" s="16">
        <f t="shared" si="20"/>
        <v>14253.32634199347</v>
      </c>
      <c r="M8" s="16">
        <f t="shared" ref="M8:S8" si="21">M11+M14</f>
        <v>15119.886340543979</v>
      </c>
      <c r="N8" s="16">
        <f t="shared" si="21"/>
        <v>14695.331249352919</v>
      </c>
      <c r="O8" s="28">
        <f t="shared" si="21"/>
        <v>15012.251553456779</v>
      </c>
      <c r="P8" s="16">
        <f t="shared" si="21"/>
        <v>15509.399629137881</v>
      </c>
      <c r="Q8" s="16">
        <f t="shared" si="21"/>
        <v>16157.702468781999</v>
      </c>
      <c r="R8" s="16">
        <f t="shared" si="21"/>
        <v>16423.971034799761</v>
      </c>
      <c r="S8" s="28">
        <f t="shared" si="21"/>
        <v>15440.96896214662</v>
      </c>
      <c r="T8" s="16">
        <f t="shared" ref="T8:U8" si="22">T11+T14</f>
        <v>15615.987787258389</v>
      </c>
      <c r="U8" s="16">
        <f t="shared" si="22"/>
        <v>13901.543388893881</v>
      </c>
      <c r="V8" s="16">
        <f t="shared" ref="V8:W8" si="23">V11+V14</f>
        <v>15117.78399522678</v>
      </c>
      <c r="W8" s="28">
        <f t="shared" si="23"/>
        <v>15972.52579021235</v>
      </c>
      <c r="X8" s="28">
        <f t="shared" ref="X8:AE8" si="24">X11+X14</f>
        <v>16576.372406951021</v>
      </c>
      <c r="Y8" s="28">
        <f t="shared" si="24"/>
        <v>20322.318044130392</v>
      </c>
      <c r="Z8" s="28">
        <f t="shared" si="24"/>
        <v>22637.240962080821</v>
      </c>
      <c r="AA8" s="28">
        <f t="shared" si="24"/>
        <v>21953.318860162239</v>
      </c>
      <c r="AB8" s="28">
        <f t="shared" si="24"/>
        <v>17500.288150550932</v>
      </c>
      <c r="AC8" s="28">
        <f t="shared" si="24"/>
        <v>12285.61906586781</v>
      </c>
      <c r="AD8" s="28">
        <f t="shared" si="24"/>
        <v>14120.324625331541</v>
      </c>
      <c r="AE8" s="28">
        <f t="shared" si="24"/>
        <v>13656.97441100284</v>
      </c>
      <c r="AF8" s="28">
        <f t="shared" ref="AF8" si="25">AF11+AF14</f>
        <v>13818.59859207318</v>
      </c>
      <c r="AG8" s="28">
        <f t="shared" ref="AG8:AI8" si="26">AG11+AG14</f>
        <v>13417.070778853231</v>
      </c>
      <c r="AH8" s="28">
        <f t="shared" si="26"/>
        <v>12000.90817143226</v>
      </c>
      <c r="AI8" s="28">
        <f t="shared" si="26"/>
        <v>12136.05943390794</v>
      </c>
      <c r="AJ8" s="28">
        <f t="shared" ref="AJ8:AK8" si="27">AJ11+AJ14</f>
        <v>14127.689700811399</v>
      </c>
      <c r="AK8" s="28">
        <f t="shared" si="27"/>
        <v>14446.21745980374</v>
      </c>
      <c r="AL8" s="28">
        <f t="shared" ref="AL8:AM8" si="28">AL11+AL14</f>
        <v>14098.429086548571</v>
      </c>
      <c r="AM8" s="28">
        <f t="shared" si="28"/>
        <v>13548.326174147769</v>
      </c>
      <c r="AN8" s="31"/>
      <c r="AP8" s="49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</row>
    <row r="9" spans="1:120" s="15" customFormat="1" ht="21.9" customHeight="1">
      <c r="A9" s="27" t="str">
        <f>IF('1'!$A$1=1,B9,C9)</f>
        <v xml:space="preserve">   IMPORTS OF GOODS AND SERVICES</v>
      </c>
      <c r="B9" s="27" t="s">
        <v>3</v>
      </c>
      <c r="C9" s="41" t="s">
        <v>26</v>
      </c>
      <c r="D9" s="16">
        <f t="shared" ref="D9" si="29">D12+D15</f>
        <v>12379.799398826241</v>
      </c>
      <c r="E9" s="16">
        <f t="shared" si="7"/>
        <v>12453.633382051421</v>
      </c>
      <c r="F9" s="28">
        <f t="shared" si="7"/>
        <v>13419.26811293299</v>
      </c>
      <c r="G9" s="28">
        <f t="shared" si="7"/>
        <v>14012.37574661289</v>
      </c>
      <c r="H9" s="16">
        <f t="shared" si="7"/>
        <v>14995.9019345416</v>
      </c>
      <c r="I9" s="16">
        <f t="shared" ref="I9:J9" si="30">I12+I15</f>
        <v>15587.508166775</v>
      </c>
      <c r="J9" s="16">
        <f t="shared" si="30"/>
        <v>15569.928110000848</v>
      </c>
      <c r="K9" s="16">
        <f t="shared" ref="K9:M9" si="31">K12+K15</f>
        <v>16393.494047051168</v>
      </c>
      <c r="L9" s="16">
        <f t="shared" si="31"/>
        <v>16818.268980631761</v>
      </c>
      <c r="M9" s="16">
        <f t="shared" si="31"/>
        <v>17751.504783784421</v>
      </c>
      <c r="N9" s="16">
        <f t="shared" ref="N9:S9" si="32">N12+N15</f>
        <v>18048.188212207358</v>
      </c>
      <c r="O9" s="28">
        <f t="shared" si="32"/>
        <v>17802.84420560109</v>
      </c>
      <c r="P9" s="16">
        <f t="shared" si="32"/>
        <v>18125.513283023549</v>
      </c>
      <c r="Q9" s="16">
        <f t="shared" si="32"/>
        <v>19782.183590025488</v>
      </c>
      <c r="R9" s="16">
        <f t="shared" si="32"/>
        <v>19597.063251580479</v>
      </c>
      <c r="S9" s="28">
        <f t="shared" si="32"/>
        <v>18543.637241441851</v>
      </c>
      <c r="T9" s="16">
        <f t="shared" ref="T9:U9" si="33">T12+T15</f>
        <v>17475.845739639892</v>
      </c>
      <c r="U9" s="16">
        <f t="shared" si="33"/>
        <v>13477.19123483966</v>
      </c>
      <c r="V9" s="16">
        <f t="shared" ref="V9:W9" si="34">V12+V15</f>
        <v>15347.09388530608</v>
      </c>
      <c r="W9" s="28">
        <f t="shared" si="34"/>
        <v>16671.843373401771</v>
      </c>
      <c r="X9" s="28">
        <f t="shared" ref="X9:AE9" si="35">X12+X15</f>
        <v>18132.161250428158</v>
      </c>
      <c r="Y9" s="28">
        <f t="shared" si="35"/>
        <v>20338.589976425639</v>
      </c>
      <c r="Z9" s="28">
        <f t="shared" si="35"/>
        <v>21862.091925556619</v>
      </c>
      <c r="AA9" s="28">
        <f t="shared" si="35"/>
        <v>23418.2755959569</v>
      </c>
      <c r="AB9" s="28">
        <f t="shared" si="35"/>
        <v>19797.999923477881</v>
      </c>
      <c r="AC9" s="28">
        <f t="shared" si="35"/>
        <v>19895.491636227631</v>
      </c>
      <c r="AD9" s="28">
        <f t="shared" si="35"/>
        <v>20595.447535328029</v>
      </c>
      <c r="AE9" s="28">
        <f t="shared" si="35"/>
        <v>22758.789605999242</v>
      </c>
      <c r="AF9" s="28">
        <f t="shared" ref="AF9" si="36">AF12+AF15</f>
        <v>24412.914315949609</v>
      </c>
      <c r="AG9" s="28">
        <f t="shared" ref="AG9:AI9" si="37">AG12+AG15</f>
        <v>22286.071591754418</v>
      </c>
      <c r="AH9" s="28">
        <f t="shared" si="37"/>
        <v>21524.10763404677</v>
      </c>
      <c r="AI9" s="28">
        <f t="shared" si="37"/>
        <v>21196.738765980939</v>
      </c>
      <c r="AJ9" s="28">
        <f t="shared" ref="AJ9:AK9" si="38">AJ12+AJ15</f>
        <v>21909.349398765709</v>
      </c>
      <c r="AK9" s="28">
        <f t="shared" si="38"/>
        <v>24548.342256558361</v>
      </c>
      <c r="AL9" s="28">
        <f t="shared" ref="AL9:AM9" si="39">AL12+AL15</f>
        <v>22781.91208583906</v>
      </c>
      <c r="AM9" s="28">
        <f t="shared" si="39"/>
        <v>22923.856650907699</v>
      </c>
      <c r="AN9" s="31"/>
      <c r="AP9" s="49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</row>
    <row r="10" spans="1:120" s="17" customFormat="1" ht="21.9" customHeight="1">
      <c r="A10" s="27" t="str">
        <f>IF('1'!$A$1=1,B10,C10)</f>
        <v xml:space="preserve">   BALANCE ON TRADE IN GOODS </v>
      </c>
      <c r="B10" s="27" t="s">
        <v>4</v>
      </c>
      <c r="C10" s="40" t="s">
        <v>27</v>
      </c>
      <c r="D10" s="18">
        <f t="shared" ref="D10" si="40">D11-D12</f>
        <v>-2379.5376754075105</v>
      </c>
      <c r="E10" s="18">
        <f>E11-E12</f>
        <v>-1171.50345827196</v>
      </c>
      <c r="F10" s="18">
        <f>F11-F12</f>
        <v>-1488.6303232380087</v>
      </c>
      <c r="G10" s="18">
        <f>G11-G12</f>
        <v>-1777.9221905842096</v>
      </c>
      <c r="H10" s="18">
        <f t="shared" ref="H10:I10" si="41">H11-H12</f>
        <v>-2094.1164348718085</v>
      </c>
      <c r="I10" s="18">
        <f t="shared" si="41"/>
        <v>-2632.1711050740396</v>
      </c>
      <c r="J10" s="18">
        <f t="shared" ref="J10:M10" si="42">J11-J12</f>
        <v>-2185.9395850046985</v>
      </c>
      <c r="K10" s="18">
        <f t="shared" si="42"/>
        <v>-2679.1801034321998</v>
      </c>
      <c r="L10" s="18">
        <f t="shared" si="42"/>
        <v>-2796.6479963516013</v>
      </c>
      <c r="M10" s="18">
        <f t="shared" si="42"/>
        <v>-2926.3047459684003</v>
      </c>
      <c r="N10" s="18">
        <f t="shared" ref="N10:S10" si="43">N11-N12</f>
        <v>-3781.3242669249994</v>
      </c>
      <c r="O10" s="18">
        <f t="shared" si="43"/>
        <v>-3152.8243649081996</v>
      </c>
      <c r="P10" s="18">
        <f t="shared" si="43"/>
        <v>-3017.243697874499</v>
      </c>
      <c r="Q10" s="18">
        <f t="shared" si="43"/>
        <v>-3999.8536168817009</v>
      </c>
      <c r="R10" s="18">
        <f t="shared" si="43"/>
        <v>-3626.7982051291001</v>
      </c>
      <c r="S10" s="18">
        <f t="shared" si="43"/>
        <v>-3613.993117620199</v>
      </c>
      <c r="T10" s="18">
        <f t="shared" ref="T10:AE10" si="44">T11-T12</f>
        <v>-2458.6685032076002</v>
      </c>
      <c r="U10" s="18">
        <f t="shared" si="44"/>
        <v>-1052.8416600591991</v>
      </c>
      <c r="V10" s="18">
        <f t="shared" si="44"/>
        <v>-1346.5199015729995</v>
      </c>
      <c r="W10" s="18">
        <f t="shared" si="44"/>
        <v>-1842.6767047911999</v>
      </c>
      <c r="X10" s="18">
        <f t="shared" si="44"/>
        <v>-2561.1989747876996</v>
      </c>
      <c r="Y10" s="18">
        <f t="shared" si="44"/>
        <v>-1027.5818539899992</v>
      </c>
      <c r="Z10" s="18">
        <f t="shared" si="44"/>
        <v>-210.87804862419944</v>
      </c>
      <c r="AA10" s="18">
        <f t="shared" si="44"/>
        <v>-2429.2891401839006</v>
      </c>
      <c r="AB10" s="18">
        <f t="shared" si="44"/>
        <v>-1758.5525826714984</v>
      </c>
      <c r="AC10" s="18">
        <f t="shared" si="44"/>
        <v>-4320.7312885207193</v>
      </c>
      <c r="AD10" s="18">
        <f t="shared" si="44"/>
        <v>-3283.2112738248998</v>
      </c>
      <c r="AE10" s="18">
        <f t="shared" si="44"/>
        <v>-5144.2211124503701</v>
      </c>
      <c r="AF10" s="18">
        <f t="shared" ref="AF10:AJ10" si="45">AF11-AF12</f>
        <v>-6868.4755429592478</v>
      </c>
      <c r="AG10" s="18">
        <f t="shared" si="45"/>
        <v>-7182.1356076035281</v>
      </c>
      <c r="AH10" s="18">
        <f t="shared" si="45"/>
        <v>-7911.4573086970504</v>
      </c>
      <c r="AI10" s="18">
        <f t="shared" si="45"/>
        <v>-7296.4168512350498</v>
      </c>
      <c r="AJ10" s="18">
        <f t="shared" si="45"/>
        <v>-6528.3239259864895</v>
      </c>
      <c r="AK10" s="18">
        <f t="shared" ref="AK10:AL10" si="46">AK11-AK12</f>
        <v>-8745.2964631178002</v>
      </c>
      <c r="AL10" s="18">
        <f t="shared" si="46"/>
        <v>-7284.0124402561505</v>
      </c>
      <c r="AM10" s="18">
        <f t="shared" ref="AM10" si="47">AM11-AM12</f>
        <v>-7913.5185849339086</v>
      </c>
      <c r="AN10" s="40"/>
      <c r="AP10" s="49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</row>
    <row r="11" spans="1:120" s="19" customFormat="1" ht="21.9" customHeight="1">
      <c r="A11" s="27" t="str">
        <f>IF('1'!$A$1=1,B11,C11)</f>
        <v xml:space="preserve">       EXPORTS OF GOODS</v>
      </c>
      <c r="B11" s="33" t="s">
        <v>5</v>
      </c>
      <c r="C11" s="28" t="s">
        <v>28</v>
      </c>
      <c r="D11" s="16">
        <v>7131.2012284500897</v>
      </c>
      <c r="E11" s="16">
        <v>8351.8540231207007</v>
      </c>
      <c r="F11" s="28">
        <v>8824.3031206496908</v>
      </c>
      <c r="G11" s="28">
        <v>9202.9685208824903</v>
      </c>
      <c r="H11" s="16">
        <v>9692.2686891627909</v>
      </c>
      <c r="I11" s="16">
        <v>9641.90275063226</v>
      </c>
      <c r="J11" s="16">
        <v>10020.219237318601</v>
      </c>
      <c r="K11" s="16">
        <v>10290.8273374488</v>
      </c>
      <c r="L11" s="16">
        <v>10512.264506187599</v>
      </c>
      <c r="M11" s="16">
        <v>11181.125112572799</v>
      </c>
      <c r="N11" s="16">
        <v>10604.2053711514</v>
      </c>
      <c r="O11" s="28">
        <v>10976.9261708751</v>
      </c>
      <c r="P11" s="16">
        <v>11370.245747544601</v>
      </c>
      <c r="Q11" s="16">
        <v>11747.027284654199</v>
      </c>
      <c r="R11" s="16">
        <v>11928.460657429699</v>
      </c>
      <c r="S11" s="28">
        <v>11043.3458365323</v>
      </c>
      <c r="T11" s="16">
        <v>11366.778222032101</v>
      </c>
      <c r="U11" s="16">
        <v>10408.5469446072</v>
      </c>
      <c r="V11" s="16">
        <v>11306.6628922125</v>
      </c>
      <c r="W11" s="28">
        <v>11959.286778256601</v>
      </c>
      <c r="X11" s="28">
        <v>12516.9657573352</v>
      </c>
      <c r="Y11" s="28">
        <v>15882.567218045901</v>
      </c>
      <c r="Z11" s="28">
        <v>17773.661686342501</v>
      </c>
      <c r="AA11" s="28">
        <v>16962.625524986001</v>
      </c>
      <c r="AB11" s="28">
        <v>12698.651384962801</v>
      </c>
      <c r="AC11" s="28">
        <v>8412.7314387650804</v>
      </c>
      <c r="AD11" s="28">
        <v>10176.329135767701</v>
      </c>
      <c r="AE11" s="28">
        <v>9613.2416492964294</v>
      </c>
      <c r="AF11" s="28">
        <v>9700.1329669019506</v>
      </c>
      <c r="AG11" s="28">
        <v>9208.7809894930706</v>
      </c>
      <c r="AH11" s="28">
        <v>7854.1028774138504</v>
      </c>
      <c r="AI11" s="28">
        <v>7982.3140536483497</v>
      </c>
      <c r="AJ11" s="28">
        <v>9803.8274151180103</v>
      </c>
      <c r="AK11" s="28">
        <v>10022.943608365</v>
      </c>
      <c r="AL11" s="28">
        <v>9760.2393112999507</v>
      </c>
      <c r="AM11" s="28">
        <v>9382.2621091500896</v>
      </c>
      <c r="AN11" s="28"/>
      <c r="AO11" s="28"/>
      <c r="AP11" s="49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</row>
    <row r="12" spans="1:120" s="19" customFormat="1" ht="21.9" customHeight="1">
      <c r="A12" s="27" t="str">
        <f>IF('1'!$A$1=1,B12,C12)</f>
        <v xml:space="preserve">       IMPORTS OF GOODS</v>
      </c>
      <c r="B12" s="33" t="s">
        <v>6</v>
      </c>
      <c r="C12" s="28" t="s">
        <v>29</v>
      </c>
      <c r="D12" s="16">
        <v>9510.7389038576002</v>
      </c>
      <c r="E12" s="16">
        <v>9523.3574813926607</v>
      </c>
      <c r="F12" s="28">
        <v>10312.933443887699</v>
      </c>
      <c r="G12" s="28">
        <v>10980.8907114667</v>
      </c>
      <c r="H12" s="16">
        <v>11786.385124034599</v>
      </c>
      <c r="I12" s="16">
        <v>12274.0738557063</v>
      </c>
      <c r="J12" s="16">
        <v>12206.158822323299</v>
      </c>
      <c r="K12" s="16">
        <v>12970.007440881</v>
      </c>
      <c r="L12" s="16">
        <v>13308.9125025392</v>
      </c>
      <c r="M12" s="16">
        <v>14107.4298585412</v>
      </c>
      <c r="N12" s="16">
        <v>14385.529638076399</v>
      </c>
      <c r="O12" s="28">
        <v>14129.7505357833</v>
      </c>
      <c r="P12" s="16">
        <v>14387.4894454191</v>
      </c>
      <c r="Q12" s="16">
        <v>15746.8809015359</v>
      </c>
      <c r="R12" s="16">
        <v>15555.2588625588</v>
      </c>
      <c r="S12" s="28">
        <v>14657.338954152499</v>
      </c>
      <c r="T12" s="16">
        <v>13825.446725239701</v>
      </c>
      <c r="U12" s="16">
        <v>11461.388604666399</v>
      </c>
      <c r="V12" s="16">
        <v>12653.1827937855</v>
      </c>
      <c r="W12" s="28">
        <v>13801.963483047801</v>
      </c>
      <c r="X12" s="28">
        <v>15078.164732122899</v>
      </c>
      <c r="Y12" s="28">
        <v>16910.1490720359</v>
      </c>
      <c r="Z12" s="28">
        <v>17984.5397349667</v>
      </c>
      <c r="AA12" s="28">
        <v>19391.914665169901</v>
      </c>
      <c r="AB12" s="28">
        <v>14457.203967634299</v>
      </c>
      <c r="AC12" s="28">
        <v>12733.4627272858</v>
      </c>
      <c r="AD12" s="28">
        <v>13459.540409592601</v>
      </c>
      <c r="AE12" s="28">
        <v>14757.4627617468</v>
      </c>
      <c r="AF12" s="28">
        <v>16568.608509861198</v>
      </c>
      <c r="AG12" s="28">
        <v>16390.916597096599</v>
      </c>
      <c r="AH12" s="28">
        <v>15765.560186110901</v>
      </c>
      <c r="AI12" s="28">
        <v>15278.730904883399</v>
      </c>
      <c r="AJ12" s="28">
        <v>16332.1513411045</v>
      </c>
      <c r="AK12" s="28">
        <v>18768.2400714828</v>
      </c>
      <c r="AL12" s="28">
        <v>17044.251751556101</v>
      </c>
      <c r="AM12" s="28">
        <v>17295.780694083998</v>
      </c>
      <c r="AN12" s="28"/>
      <c r="AO12" s="28"/>
      <c r="AP12" s="49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</row>
    <row r="13" spans="1:120" s="18" customFormat="1" ht="21.9" customHeight="1">
      <c r="A13" s="27" t="str">
        <f>IF('1'!$A$1=1,B13,C13)</f>
        <v xml:space="preserve">  BALANCE ON TRADE IN SERVICES </v>
      </c>
      <c r="B13" s="30" t="s">
        <v>7</v>
      </c>
      <c r="C13" s="18" t="s">
        <v>30</v>
      </c>
      <c r="D13" s="18">
        <f t="shared" ref="D13:I13" si="48">D14-D15</f>
        <v>188.12877263686005</v>
      </c>
      <c r="E13" s="18">
        <f t="shared" si="48"/>
        <v>109.04274825392031</v>
      </c>
      <c r="F13" s="18">
        <f>F14-F15</f>
        <v>-29.798637490509918</v>
      </c>
      <c r="G13" s="18">
        <f t="shared" si="48"/>
        <v>238.16825115638994</v>
      </c>
      <c r="H13" s="29">
        <f t="shared" si="48"/>
        <v>166.23460160074001</v>
      </c>
      <c r="I13" s="29">
        <f t="shared" si="48"/>
        <v>229.11461580959985</v>
      </c>
      <c r="J13" s="29">
        <f t="shared" ref="J13:S13" si="49">J14-J15</f>
        <v>290.09682614885014</v>
      </c>
      <c r="K13" s="29">
        <f t="shared" si="49"/>
        <v>225.67037093569979</v>
      </c>
      <c r="L13" s="18">
        <f t="shared" si="49"/>
        <v>231.70535771331015</v>
      </c>
      <c r="M13" s="18">
        <f t="shared" si="49"/>
        <v>294.68630272795963</v>
      </c>
      <c r="N13" s="18">
        <f t="shared" si="49"/>
        <v>428.4673040705602</v>
      </c>
      <c r="O13" s="18">
        <f t="shared" si="49"/>
        <v>362.23171276388985</v>
      </c>
      <c r="P13" s="18">
        <f t="shared" si="49"/>
        <v>401.13004398883004</v>
      </c>
      <c r="Q13" s="18">
        <f t="shared" si="49"/>
        <v>375.37249563821024</v>
      </c>
      <c r="R13" s="18">
        <f t="shared" si="49"/>
        <v>453.70598834838029</v>
      </c>
      <c r="S13" s="18">
        <f t="shared" si="49"/>
        <v>511.32483832497019</v>
      </c>
      <c r="T13" s="18">
        <f t="shared" ref="T13:W13" si="50">T14-T15</f>
        <v>598.81055082609964</v>
      </c>
      <c r="U13" s="18">
        <f t="shared" si="50"/>
        <v>1477.1938141134199</v>
      </c>
      <c r="V13" s="18">
        <f t="shared" si="50"/>
        <v>1117.2100114936998</v>
      </c>
      <c r="W13" s="18">
        <f t="shared" si="50"/>
        <v>1143.3591216017799</v>
      </c>
      <c r="X13" s="18">
        <f>X14-X15</f>
        <v>1005.4101313105598</v>
      </c>
      <c r="Y13" s="18">
        <f>Y14-Y15</f>
        <v>1011.3099216947498</v>
      </c>
      <c r="Z13" s="18">
        <f>Z14-Z15</f>
        <v>986.02708514839969</v>
      </c>
      <c r="AA13" s="18">
        <f>AA14-AA15</f>
        <v>964.33240438923985</v>
      </c>
      <c r="AB13" s="18">
        <f t="shared" ref="AB13:AE13" si="51">AB14-AB15</f>
        <v>-539.15919025544918</v>
      </c>
      <c r="AC13" s="18">
        <f t="shared" si="51"/>
        <v>-3289.1412818391</v>
      </c>
      <c r="AD13" s="18">
        <f t="shared" si="51"/>
        <v>-3191.9116361715901</v>
      </c>
      <c r="AE13" s="18">
        <f t="shared" si="51"/>
        <v>-3957.5940825460302</v>
      </c>
      <c r="AF13" s="18">
        <f t="shared" ref="AF13:AM13" si="52">AF14-AF15</f>
        <v>-3725.8401809171792</v>
      </c>
      <c r="AG13" s="18">
        <f t="shared" si="52"/>
        <v>-1686.8652052976595</v>
      </c>
      <c r="AH13" s="18">
        <f t="shared" si="52"/>
        <v>-1611.7421539174602</v>
      </c>
      <c r="AI13" s="18">
        <f t="shared" si="52"/>
        <v>-1764.2624808379496</v>
      </c>
      <c r="AJ13" s="18">
        <f t="shared" si="52"/>
        <v>-1253.3357719678206</v>
      </c>
      <c r="AK13" s="18">
        <f t="shared" si="52"/>
        <v>-1356.8283336368195</v>
      </c>
      <c r="AL13" s="18">
        <f t="shared" si="52"/>
        <v>-1399.4705590343401</v>
      </c>
      <c r="AM13" s="18">
        <f t="shared" si="52"/>
        <v>-1462.0118918260196</v>
      </c>
      <c r="AP13" s="49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</row>
    <row r="14" spans="1:120" s="19" customFormat="1" ht="21.9" customHeight="1">
      <c r="A14" s="27" t="str">
        <f>IF('1'!$A$1=1,B14,C14)</f>
        <v xml:space="preserve">       EXPORTS OF SERVICES</v>
      </c>
      <c r="B14" s="33" t="s">
        <v>8</v>
      </c>
      <c r="C14" s="28" t="s">
        <v>31</v>
      </c>
      <c r="D14" s="16">
        <v>3057.1892676054999</v>
      </c>
      <c r="E14" s="16">
        <v>3039.3186489126801</v>
      </c>
      <c r="F14" s="28">
        <v>3076.53603155478</v>
      </c>
      <c r="G14" s="28">
        <v>3269.65328630258</v>
      </c>
      <c r="H14" s="16">
        <v>3375.7514121077402</v>
      </c>
      <c r="I14" s="16">
        <v>3542.5489268782999</v>
      </c>
      <c r="J14" s="16">
        <v>3653.8661138264001</v>
      </c>
      <c r="K14" s="16">
        <v>3649.1569771058698</v>
      </c>
      <c r="L14" s="16">
        <v>3741.06183580587</v>
      </c>
      <c r="M14" s="16">
        <v>3938.7612279711798</v>
      </c>
      <c r="N14" s="16">
        <v>4091.1258782015202</v>
      </c>
      <c r="O14" s="28">
        <v>4035.3253825816801</v>
      </c>
      <c r="P14" s="16">
        <v>4139.1538815932799</v>
      </c>
      <c r="Q14" s="16">
        <v>4410.6751841278001</v>
      </c>
      <c r="R14" s="16">
        <v>4495.5103773700603</v>
      </c>
      <c r="S14" s="28">
        <v>4397.6231256143201</v>
      </c>
      <c r="T14" s="16">
        <v>4249.2095652262897</v>
      </c>
      <c r="U14" s="16">
        <v>3492.9964442866799</v>
      </c>
      <c r="V14" s="16">
        <v>3811.1211030142799</v>
      </c>
      <c r="W14" s="28">
        <v>4013.2390119557499</v>
      </c>
      <c r="X14" s="28">
        <v>4059.4066496158198</v>
      </c>
      <c r="Y14" s="28">
        <v>4439.7508260844897</v>
      </c>
      <c r="Z14" s="28">
        <v>4863.5792757383197</v>
      </c>
      <c r="AA14" s="28">
        <v>4990.69333517624</v>
      </c>
      <c r="AB14" s="28">
        <v>4801.6367655881304</v>
      </c>
      <c r="AC14" s="28">
        <v>3872.8876271027302</v>
      </c>
      <c r="AD14" s="28">
        <v>3943.9954895638398</v>
      </c>
      <c r="AE14" s="28">
        <v>4043.7327617064102</v>
      </c>
      <c r="AF14" s="28">
        <v>4118.4656251712304</v>
      </c>
      <c r="AG14" s="28">
        <v>4208.2897893601603</v>
      </c>
      <c r="AH14" s="28">
        <v>4146.8052940184098</v>
      </c>
      <c r="AI14" s="28">
        <v>4153.7453802595901</v>
      </c>
      <c r="AJ14" s="28">
        <v>4323.8622856933898</v>
      </c>
      <c r="AK14" s="28">
        <v>4423.2738514387402</v>
      </c>
      <c r="AL14" s="28">
        <v>4338.1897752486202</v>
      </c>
      <c r="AM14" s="28">
        <v>4166.0640649976804</v>
      </c>
      <c r="AN14" s="28"/>
      <c r="AO14" s="28"/>
      <c r="AP14" s="49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</row>
    <row r="15" spans="1:120" s="19" customFormat="1" ht="21.9" customHeight="1">
      <c r="A15" s="27" t="str">
        <f>IF('1'!$A$1=1,B15,C15)</f>
        <v xml:space="preserve">       IMPORTS OF SERVICES</v>
      </c>
      <c r="B15" s="33" t="s">
        <v>9</v>
      </c>
      <c r="C15" s="28" t="s">
        <v>32</v>
      </c>
      <c r="D15" s="16">
        <v>2869.0604949686399</v>
      </c>
      <c r="E15" s="16">
        <v>2930.2759006587598</v>
      </c>
      <c r="F15" s="28">
        <v>3106.33466904529</v>
      </c>
      <c r="G15" s="28">
        <v>3031.4850351461901</v>
      </c>
      <c r="H15" s="16">
        <v>3209.5168105070002</v>
      </c>
      <c r="I15" s="16">
        <v>3313.4343110687</v>
      </c>
      <c r="J15" s="16">
        <v>3363.76928767755</v>
      </c>
      <c r="K15" s="16">
        <v>3423.48660617017</v>
      </c>
      <c r="L15" s="16">
        <v>3509.3564780925599</v>
      </c>
      <c r="M15" s="16">
        <v>3644.0749252432202</v>
      </c>
      <c r="N15" s="16">
        <v>3662.65857413096</v>
      </c>
      <c r="O15" s="28">
        <v>3673.0936698177902</v>
      </c>
      <c r="P15" s="16">
        <v>3738.0238376044499</v>
      </c>
      <c r="Q15" s="16">
        <v>4035.3026884895899</v>
      </c>
      <c r="R15" s="16">
        <v>4041.80438902168</v>
      </c>
      <c r="S15" s="28">
        <v>3886.2982872893499</v>
      </c>
      <c r="T15" s="16">
        <v>3650.39901440019</v>
      </c>
      <c r="U15" s="16">
        <v>2015.80263017326</v>
      </c>
      <c r="V15" s="16">
        <v>2693.9110915205802</v>
      </c>
      <c r="W15" s="28">
        <v>2869.87989035397</v>
      </c>
      <c r="X15" s="28">
        <v>3053.99651830526</v>
      </c>
      <c r="Y15" s="28">
        <v>3428.4409043897399</v>
      </c>
      <c r="Z15" s="28">
        <v>3877.55219058992</v>
      </c>
      <c r="AA15" s="28">
        <v>4026.3609307870001</v>
      </c>
      <c r="AB15" s="28">
        <v>5340.7959558435796</v>
      </c>
      <c r="AC15" s="28">
        <v>7162.0289089418302</v>
      </c>
      <c r="AD15" s="28">
        <v>7135.9071257354299</v>
      </c>
      <c r="AE15" s="28">
        <v>8001.3268442524404</v>
      </c>
      <c r="AF15" s="28">
        <v>7844.3058060884096</v>
      </c>
      <c r="AG15" s="28">
        <v>5895.1549946578198</v>
      </c>
      <c r="AH15" s="28">
        <v>5758.54744793587</v>
      </c>
      <c r="AI15" s="28">
        <v>5918.0078610975397</v>
      </c>
      <c r="AJ15" s="28">
        <v>5577.1980576612104</v>
      </c>
      <c r="AK15" s="28">
        <v>5780.1021850755596</v>
      </c>
      <c r="AL15" s="28">
        <v>5737.6603342829603</v>
      </c>
      <c r="AM15" s="28">
        <v>5628.0759568236999</v>
      </c>
      <c r="AN15" s="28"/>
      <c r="AO15" s="28"/>
      <c r="AP15" s="49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</row>
    <row r="16" spans="1:120" s="18" customFormat="1" ht="21.9" customHeight="1">
      <c r="A16" s="27" t="str">
        <f>IF('1'!$A$1=1,B16,C16)</f>
        <v xml:space="preserve">  BALANCE ON PRIMARY INCOME </v>
      </c>
      <c r="B16" s="30" t="s">
        <v>21</v>
      </c>
      <c r="C16" s="18" t="s">
        <v>33</v>
      </c>
      <c r="D16" s="18">
        <f t="shared" ref="D16:I16" si="53">D17-D18</f>
        <v>1004.4279945912029</v>
      </c>
      <c r="E16" s="18">
        <f t="shared" si="53"/>
        <v>-729.26654919565021</v>
      </c>
      <c r="F16" s="18">
        <f>F17-F18</f>
        <v>-47.903442367530033</v>
      </c>
      <c r="G16" s="18">
        <f t="shared" si="53"/>
        <v>495.03880194044996</v>
      </c>
      <c r="H16" s="29">
        <f t="shared" si="53"/>
        <v>-93.966439471339982</v>
      </c>
      <c r="I16" s="29">
        <f t="shared" si="53"/>
        <v>597.03189682285006</v>
      </c>
      <c r="J16" s="29">
        <f t="shared" ref="J16:R16" si="54">J17-J18</f>
        <v>519.80736012005013</v>
      </c>
      <c r="K16" s="29">
        <f t="shared" si="54"/>
        <v>633.64809942747002</v>
      </c>
      <c r="L16" s="18">
        <f t="shared" si="54"/>
        <v>-480.34530228768017</v>
      </c>
      <c r="M16" s="18">
        <f t="shared" si="54"/>
        <v>757.5852393140899</v>
      </c>
      <c r="N16" s="18">
        <f t="shared" si="54"/>
        <v>1034.9569282275602</v>
      </c>
      <c r="O16" s="18">
        <f t="shared" si="54"/>
        <v>108.37269121894997</v>
      </c>
      <c r="P16" s="18">
        <f t="shared" si="54"/>
        <v>816.23874433169021</v>
      </c>
      <c r="Q16" s="18">
        <f t="shared" si="54"/>
        <v>784.49900206636994</v>
      </c>
      <c r="R16" s="18">
        <f t="shared" si="54"/>
        <v>-775.76605289329973</v>
      </c>
      <c r="S16" s="18">
        <f>S17-S18</f>
        <v>978.6824495512401</v>
      </c>
      <c r="T16" s="18">
        <f t="shared" ref="T16:W16" si="55">T17-T18</f>
        <v>2464.4113489667734</v>
      </c>
      <c r="U16" s="18">
        <f t="shared" si="55"/>
        <v>199.00989118940015</v>
      </c>
      <c r="V16" s="18">
        <f t="shared" si="55"/>
        <v>429.82120790017007</v>
      </c>
      <c r="W16" s="18">
        <f t="shared" si="55"/>
        <v>293.07787973094992</v>
      </c>
      <c r="X16" s="18">
        <f>X17-X18</f>
        <v>-342.91262735430973</v>
      </c>
      <c r="Y16" s="18">
        <f>Y17-Y18</f>
        <v>-1507.7030840461603</v>
      </c>
      <c r="Z16" s="18">
        <f>Z17-Z18</f>
        <v>-2257.7827454296103</v>
      </c>
      <c r="AA16" s="18">
        <f>AA17-AA18</f>
        <v>-1769.5131186060098</v>
      </c>
      <c r="AB16" s="18">
        <f t="shared" ref="AB16:AE16" si="56">AB17-AB18</f>
        <v>1582.8002251192299</v>
      </c>
      <c r="AC16" s="18">
        <f t="shared" si="56"/>
        <v>2188.5331649733698</v>
      </c>
      <c r="AD16" s="18">
        <f t="shared" si="56"/>
        <v>2651.0492488043537</v>
      </c>
      <c r="AE16" s="18">
        <f t="shared" si="56"/>
        <v>2158.7159297668195</v>
      </c>
      <c r="AF16" s="18">
        <f t="shared" ref="AF16" si="57">AF17-AF18</f>
        <v>1516.9831705891697</v>
      </c>
      <c r="AG16" s="18">
        <f t="shared" ref="AG16:AM16" si="58">AG17-AG18</f>
        <v>1240.1575851581599</v>
      </c>
      <c r="AH16" s="18">
        <f t="shared" si="58"/>
        <v>745.85073299917985</v>
      </c>
      <c r="AI16" s="18">
        <f t="shared" si="58"/>
        <v>1549.2174786035498</v>
      </c>
      <c r="AJ16" s="18">
        <f t="shared" si="58"/>
        <v>134.46082618884975</v>
      </c>
      <c r="AK16" s="18">
        <f t="shared" si="58"/>
        <v>255.2915719726202</v>
      </c>
      <c r="AL16" s="18">
        <f t="shared" si="58"/>
        <v>15.776103460050308</v>
      </c>
      <c r="AM16" s="18">
        <f t="shared" si="58"/>
        <v>-73.633537716370029</v>
      </c>
      <c r="AP16" s="49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</row>
    <row r="17" spans="1:118" s="19" customFormat="1" ht="21.9" customHeight="1">
      <c r="A17" s="27" t="str">
        <f>IF('1'!$A$1=1,B17,C17)</f>
        <v xml:space="preserve">        Receipts</v>
      </c>
      <c r="B17" s="33" t="s">
        <v>10</v>
      </c>
      <c r="C17" s="28" t="s">
        <v>34</v>
      </c>
      <c r="D17" s="16">
        <v>1513.60260052526</v>
      </c>
      <c r="E17" s="16">
        <v>1688.17877622116</v>
      </c>
      <c r="F17" s="28">
        <v>1809.51499279569</v>
      </c>
      <c r="G17" s="28">
        <v>1855.86472494278</v>
      </c>
      <c r="H17" s="16">
        <v>1934.8556259915799</v>
      </c>
      <c r="I17" s="16">
        <v>2302.8177897738201</v>
      </c>
      <c r="J17" s="16">
        <v>2446.5489193353401</v>
      </c>
      <c r="K17" s="16">
        <v>2613.78651422554</v>
      </c>
      <c r="L17" s="16">
        <v>2786.0622049013</v>
      </c>
      <c r="M17" s="16">
        <v>2870.48825875599</v>
      </c>
      <c r="N17" s="16">
        <v>3042.0860570486702</v>
      </c>
      <c r="O17" s="28">
        <v>3161.9907524834098</v>
      </c>
      <c r="P17" s="16">
        <v>3146.5150686284201</v>
      </c>
      <c r="Q17" s="16">
        <v>3298.5283851265999</v>
      </c>
      <c r="R17" s="16">
        <v>3463.7580267602302</v>
      </c>
      <c r="S17" s="28">
        <v>3394.1584640165001</v>
      </c>
      <c r="T17" s="16">
        <v>3219.5790619424401</v>
      </c>
      <c r="U17" s="16">
        <v>2794.4511810128902</v>
      </c>
      <c r="V17" s="16">
        <v>2963.3773552032399</v>
      </c>
      <c r="W17" s="28">
        <v>3221.5588443831898</v>
      </c>
      <c r="X17" s="28">
        <v>3511.8593011764601</v>
      </c>
      <c r="Y17" s="28">
        <v>3635.7475089556301</v>
      </c>
      <c r="Z17" s="28">
        <v>3361.1384657551798</v>
      </c>
      <c r="AA17" s="28">
        <v>3514.5603083441601</v>
      </c>
      <c r="AB17" s="28">
        <v>3412.46532338114</v>
      </c>
      <c r="AC17" s="28">
        <v>3284.5789589764299</v>
      </c>
      <c r="AD17" s="28">
        <v>3217.58386305359</v>
      </c>
      <c r="AE17" s="28">
        <v>3247.9846505885398</v>
      </c>
      <c r="AF17" s="28">
        <v>3341.8426798506998</v>
      </c>
      <c r="AG17" s="28">
        <v>3196.7201827699</v>
      </c>
      <c r="AH17" s="28">
        <v>3032.3098582102898</v>
      </c>
      <c r="AI17" s="28">
        <v>2758.8613255836499</v>
      </c>
      <c r="AJ17" s="28">
        <v>2430.2428247153798</v>
      </c>
      <c r="AK17" s="28">
        <v>2398.2907846489802</v>
      </c>
      <c r="AL17" s="28">
        <v>2261.9719689170802</v>
      </c>
      <c r="AM17" s="28">
        <v>2101.09086852575</v>
      </c>
      <c r="AN17" s="28"/>
      <c r="AO17" s="28"/>
      <c r="AP17" s="49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</row>
    <row r="18" spans="1:118" s="19" customFormat="1" ht="21.9" customHeight="1">
      <c r="A18" s="27" t="str">
        <f>IF('1'!$A$1=1,B18,C18)</f>
        <v xml:space="preserve">        Payments</v>
      </c>
      <c r="B18" s="33" t="s">
        <v>11</v>
      </c>
      <c r="C18" s="28" t="s">
        <v>35</v>
      </c>
      <c r="D18" s="16">
        <v>509.17460593405701</v>
      </c>
      <c r="E18" s="16">
        <v>2417.4453254168102</v>
      </c>
      <c r="F18" s="28">
        <v>1857.41843516322</v>
      </c>
      <c r="G18" s="28">
        <v>1360.82592300233</v>
      </c>
      <c r="H18" s="16">
        <v>2028.8220654629199</v>
      </c>
      <c r="I18" s="16">
        <v>1705.78589295097</v>
      </c>
      <c r="J18" s="16">
        <v>1926.74155921529</v>
      </c>
      <c r="K18" s="16">
        <v>1980.13841479807</v>
      </c>
      <c r="L18" s="16">
        <v>3266.4075071889802</v>
      </c>
      <c r="M18" s="16">
        <v>2112.9030194419001</v>
      </c>
      <c r="N18" s="16">
        <v>2007.12912882111</v>
      </c>
      <c r="O18" s="28">
        <v>3053.6180612644598</v>
      </c>
      <c r="P18" s="16">
        <v>2330.2763242967299</v>
      </c>
      <c r="Q18" s="16">
        <v>2514.02938306023</v>
      </c>
      <c r="R18" s="16">
        <v>4239.52407965353</v>
      </c>
      <c r="S18" s="28">
        <v>2415.4760144652601</v>
      </c>
      <c r="T18" s="16">
        <v>755.16771297566697</v>
      </c>
      <c r="U18" s="16">
        <v>2595.44128982349</v>
      </c>
      <c r="V18" s="16">
        <v>2533.5561473030698</v>
      </c>
      <c r="W18" s="28">
        <v>2928.4809646522399</v>
      </c>
      <c r="X18" s="28">
        <v>3854.7719285307699</v>
      </c>
      <c r="Y18" s="28">
        <v>5143.4505930017904</v>
      </c>
      <c r="Z18" s="28">
        <v>5618.9212111847901</v>
      </c>
      <c r="AA18" s="28">
        <v>5284.07342695017</v>
      </c>
      <c r="AB18" s="38">
        <v>1829.6650982619101</v>
      </c>
      <c r="AC18" s="28">
        <v>1096.0457940030601</v>
      </c>
      <c r="AD18" s="38">
        <v>566.53461424923603</v>
      </c>
      <c r="AE18" s="28">
        <v>1089.2687208217201</v>
      </c>
      <c r="AF18" s="28">
        <v>1824.8595092615301</v>
      </c>
      <c r="AG18" s="28">
        <v>1956.5625976117401</v>
      </c>
      <c r="AH18" s="28">
        <v>2286.4591252111099</v>
      </c>
      <c r="AI18" s="28">
        <v>1209.6438469801001</v>
      </c>
      <c r="AJ18" s="28">
        <v>2295.7819985265301</v>
      </c>
      <c r="AK18" s="28">
        <v>2142.99921267636</v>
      </c>
      <c r="AL18" s="28">
        <v>2246.1958654570299</v>
      </c>
      <c r="AM18" s="28">
        <v>2174.72440624212</v>
      </c>
      <c r="AN18" s="28"/>
      <c r="AO18" s="28"/>
      <c r="AP18" s="49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</row>
    <row r="19" spans="1:118" s="18" customFormat="1" ht="21.9" customHeight="1">
      <c r="A19" s="27" t="str">
        <f>IF('1'!$A$1=1,B19,C19)</f>
        <v xml:space="preserve">  BALANCE ON SECONDARY INCOME </v>
      </c>
      <c r="B19" s="30" t="s">
        <v>22</v>
      </c>
      <c r="C19" s="18" t="s">
        <v>36</v>
      </c>
      <c r="D19" s="18">
        <f t="shared" ref="D19:I19" si="59">D20-D21</f>
        <v>829.20338617646905</v>
      </c>
      <c r="E19" s="18">
        <f t="shared" si="59"/>
        <v>989.97022246188203</v>
      </c>
      <c r="F19" s="18">
        <f>F20-F21</f>
        <v>904.91827555238001</v>
      </c>
      <c r="G19" s="18">
        <f t="shared" si="59"/>
        <v>911.12732840188596</v>
      </c>
      <c r="H19" s="29">
        <f t="shared" si="59"/>
        <v>924.56619880204403</v>
      </c>
      <c r="I19" s="29">
        <f t="shared" si="59"/>
        <v>962.29547270523199</v>
      </c>
      <c r="J19" s="29">
        <f t="shared" ref="J19:S19" si="60">J20-J21</f>
        <v>865.4526814310949</v>
      </c>
      <c r="K19" s="29">
        <f t="shared" si="60"/>
        <v>878.60053661773509</v>
      </c>
      <c r="L19" s="18">
        <f t="shared" si="60"/>
        <v>975.5894222048039</v>
      </c>
      <c r="M19" s="18">
        <f t="shared" si="60"/>
        <v>1023.7481640728111</v>
      </c>
      <c r="N19" s="18">
        <f t="shared" si="60"/>
        <v>874.09460278936808</v>
      </c>
      <c r="O19" s="18">
        <f t="shared" si="60"/>
        <v>803.73831209671096</v>
      </c>
      <c r="P19" s="18">
        <f t="shared" si="60"/>
        <v>910.34514592718392</v>
      </c>
      <c r="Q19" s="18">
        <f t="shared" si="60"/>
        <v>973.80036376077203</v>
      </c>
      <c r="R19" s="18">
        <f t="shared" si="60"/>
        <v>807.96916313116094</v>
      </c>
      <c r="S19" s="18">
        <f t="shared" si="60"/>
        <v>3545.606662838893</v>
      </c>
      <c r="T19" s="18">
        <f t="shared" ref="T19:W19" si="61">T20-T21</f>
        <v>998.86913538948511</v>
      </c>
      <c r="U19" s="18">
        <f t="shared" si="61"/>
        <v>1082.3591175764191</v>
      </c>
      <c r="V19" s="18">
        <f t="shared" si="61"/>
        <v>906.32435497918789</v>
      </c>
      <c r="W19" s="18">
        <f t="shared" si="61"/>
        <v>1109.9632239385739</v>
      </c>
      <c r="X19" s="18">
        <f t="shared" ref="X19:AE19" si="62">X20-X21</f>
        <v>1217.098576451403</v>
      </c>
      <c r="Y19" s="18">
        <f t="shared" si="62"/>
        <v>1243.5573002277599</v>
      </c>
      <c r="Z19" s="18">
        <f t="shared" si="62"/>
        <v>1051.749677740451</v>
      </c>
      <c r="AA19" s="18">
        <f t="shared" si="62"/>
        <v>1139.8549629307599</v>
      </c>
      <c r="AB19" s="18">
        <f t="shared" si="62"/>
        <v>2676.1694404306963</v>
      </c>
      <c r="AC19" s="18">
        <f t="shared" si="62"/>
        <v>5705.6254850577407</v>
      </c>
      <c r="AD19" s="18">
        <f t="shared" si="62"/>
        <v>8389.9459877613899</v>
      </c>
      <c r="AE19" s="18">
        <f t="shared" si="62"/>
        <v>7510.8109988462948</v>
      </c>
      <c r="AF19" s="18">
        <f t="shared" ref="AF19" si="63">AF20-AF21</f>
        <v>7614.3887101522514</v>
      </c>
      <c r="AG19" s="18">
        <f t="shared" ref="AG19:AM19" si="64">AG20-AG21</f>
        <v>6835.1998862185137</v>
      </c>
      <c r="AH19" s="18">
        <f t="shared" si="64"/>
        <v>4484.7642294392035</v>
      </c>
      <c r="AI19" s="18">
        <f t="shared" si="64"/>
        <v>4926.0368642499807</v>
      </c>
      <c r="AJ19" s="18">
        <f t="shared" si="64"/>
        <v>4111.4660480518596</v>
      </c>
      <c r="AK19" s="18">
        <f t="shared" si="64"/>
        <v>2532.877980160798</v>
      </c>
      <c r="AL19" s="18">
        <f t="shared" si="64"/>
        <v>6661.6998508344177</v>
      </c>
      <c r="AM19" s="18">
        <f t="shared" si="64"/>
        <v>7948.8236216714604</v>
      </c>
      <c r="AP19" s="49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</row>
    <row r="20" spans="1:118" s="19" customFormat="1" ht="21.9" customHeight="1">
      <c r="A20" s="27" t="str">
        <f>IF('1'!$A$1=1,B20,C20)</f>
        <v xml:space="preserve">        Receipts</v>
      </c>
      <c r="B20" s="33" t="s">
        <v>10</v>
      </c>
      <c r="C20" s="28" t="s">
        <v>34</v>
      </c>
      <c r="D20" s="16">
        <v>1074.87328838753</v>
      </c>
      <c r="E20" s="16">
        <v>1229.79689059924</v>
      </c>
      <c r="F20" s="28">
        <v>1161.94494209545</v>
      </c>
      <c r="G20" s="28">
        <v>1159.2009046309299</v>
      </c>
      <c r="H20" s="16">
        <v>1179.3583468074</v>
      </c>
      <c r="I20" s="16">
        <v>1252.29503730943</v>
      </c>
      <c r="J20" s="16">
        <v>1171.0320821104799</v>
      </c>
      <c r="K20" s="16">
        <v>1209.5742808294101</v>
      </c>
      <c r="L20" s="16">
        <v>1307.9199933269299</v>
      </c>
      <c r="M20" s="16">
        <v>1348.7298124964</v>
      </c>
      <c r="N20" s="16">
        <v>1188.35910970393</v>
      </c>
      <c r="O20" s="28">
        <v>1128.65778715478</v>
      </c>
      <c r="P20" s="16">
        <v>1237.8956979055599</v>
      </c>
      <c r="Q20" s="16">
        <v>1324.8410024088701</v>
      </c>
      <c r="R20" s="16">
        <v>1152.59720552354</v>
      </c>
      <c r="S20" s="28">
        <v>3935.56718973846</v>
      </c>
      <c r="T20" s="16">
        <v>1405.82031972206</v>
      </c>
      <c r="U20" s="16">
        <v>1422.78265898063</v>
      </c>
      <c r="V20" s="16">
        <v>1300.4437052974099</v>
      </c>
      <c r="W20" s="28">
        <v>1544.07571507375</v>
      </c>
      <c r="X20" s="28">
        <v>1792.9130396056701</v>
      </c>
      <c r="Y20" s="28">
        <v>1768.4512210156399</v>
      </c>
      <c r="Z20" s="28">
        <v>1537.692788241</v>
      </c>
      <c r="AA20" s="28">
        <v>1766.2959459809599</v>
      </c>
      <c r="AB20" s="28">
        <v>3223.8912468700601</v>
      </c>
      <c r="AC20" s="28">
        <v>6714.4457831746504</v>
      </c>
      <c r="AD20" s="28">
        <v>9524.9114194487702</v>
      </c>
      <c r="AE20" s="28">
        <v>7790.53967619991</v>
      </c>
      <c r="AF20" s="28">
        <v>7973.8764303916196</v>
      </c>
      <c r="AG20" s="28">
        <v>7115.9148069154999</v>
      </c>
      <c r="AH20" s="28">
        <v>4714.7769768238604</v>
      </c>
      <c r="AI20" s="28">
        <v>5193.7483946725697</v>
      </c>
      <c r="AJ20" s="28">
        <v>4424.2855384062204</v>
      </c>
      <c r="AK20" s="28">
        <v>2765.3142179817801</v>
      </c>
      <c r="AL20" s="28">
        <v>6874.2271201678896</v>
      </c>
      <c r="AM20" s="28">
        <v>8185.3875917590403</v>
      </c>
      <c r="AN20" s="28"/>
      <c r="AO20" s="28"/>
      <c r="AP20" s="49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</row>
    <row r="21" spans="1:118" s="20" customFormat="1" ht="21.9" customHeight="1">
      <c r="A21" s="34" t="str">
        <f>IF('1'!$A$1=1,B21,C21)</f>
        <v xml:space="preserve">        Payments</v>
      </c>
      <c r="B21" s="34" t="s">
        <v>11</v>
      </c>
      <c r="C21" s="42" t="s">
        <v>35</v>
      </c>
      <c r="D21" s="35">
        <v>245.66990221106099</v>
      </c>
      <c r="E21" s="35">
        <v>239.82666813735801</v>
      </c>
      <c r="F21" s="36">
        <v>257.02666654307001</v>
      </c>
      <c r="G21" s="36">
        <v>248.07357622904399</v>
      </c>
      <c r="H21" s="35">
        <v>254.79214800535601</v>
      </c>
      <c r="I21" s="35">
        <v>289.99956460419799</v>
      </c>
      <c r="J21" s="35">
        <v>305.579400679385</v>
      </c>
      <c r="K21" s="35">
        <v>330.97374421167501</v>
      </c>
      <c r="L21" s="35">
        <v>332.330571122126</v>
      </c>
      <c r="M21" s="35">
        <v>324.98164842358898</v>
      </c>
      <c r="N21" s="35">
        <v>314.26450691456199</v>
      </c>
      <c r="O21" s="36">
        <v>324.919475058069</v>
      </c>
      <c r="P21" s="35">
        <v>327.55055197837601</v>
      </c>
      <c r="Q21" s="35">
        <v>351.04063864809802</v>
      </c>
      <c r="R21" s="35">
        <v>344.62804239237897</v>
      </c>
      <c r="S21" s="36">
        <v>389.96052689956701</v>
      </c>
      <c r="T21" s="35">
        <v>406.951184332575</v>
      </c>
      <c r="U21" s="35">
        <v>340.42354140421099</v>
      </c>
      <c r="V21" s="35">
        <v>394.11935031822202</v>
      </c>
      <c r="W21" s="36">
        <v>434.11249113517601</v>
      </c>
      <c r="X21" s="36">
        <v>575.81446315426695</v>
      </c>
      <c r="Y21" s="36">
        <v>524.89392078788001</v>
      </c>
      <c r="Z21" s="36">
        <v>485.94311050054898</v>
      </c>
      <c r="AA21" s="36">
        <v>626.44098305019997</v>
      </c>
      <c r="AB21" s="36">
        <v>547.72180643936395</v>
      </c>
      <c r="AC21" s="35">
        <v>1008.82029811691</v>
      </c>
      <c r="AD21" s="35">
        <v>1134.96543168738</v>
      </c>
      <c r="AE21" s="36">
        <v>279.72867735361501</v>
      </c>
      <c r="AF21" s="36">
        <v>359.487720239368</v>
      </c>
      <c r="AG21" s="36">
        <v>280.71492069698598</v>
      </c>
      <c r="AH21" s="36">
        <v>230.01274738465699</v>
      </c>
      <c r="AI21" s="36">
        <v>267.71153042258902</v>
      </c>
      <c r="AJ21" s="50">
        <v>312.81949035436099</v>
      </c>
      <c r="AK21" s="50">
        <v>232.436237820982</v>
      </c>
      <c r="AL21" s="50">
        <v>212.52726933347199</v>
      </c>
      <c r="AM21" s="36">
        <v>236.56397008758</v>
      </c>
      <c r="AN21" s="31"/>
      <c r="AO21" s="15"/>
      <c r="AP21" s="49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</row>
    <row r="22" spans="1:118" s="15" customFormat="1">
      <c r="A22" s="31"/>
      <c r="B22" s="31"/>
      <c r="C22" s="31"/>
      <c r="AN22" s="31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</row>
    <row r="23" spans="1:118" s="15" customFormat="1">
      <c r="AN23" s="31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</row>
    <row r="25" spans="1:118">
      <c r="D25" s="32"/>
      <c r="E25" s="32"/>
      <c r="F25" s="32"/>
      <c r="G25" s="32"/>
    </row>
    <row r="26" spans="1:118">
      <c r="D26" s="32"/>
      <c r="E26" s="32"/>
      <c r="F26" s="32"/>
      <c r="G26" s="32"/>
    </row>
    <row r="27" spans="1:118">
      <c r="D27" s="32"/>
      <c r="E27" s="32"/>
      <c r="F27" s="32"/>
      <c r="G27" s="32"/>
    </row>
    <row r="28" spans="1:118">
      <c r="D28" s="32"/>
      <c r="E28" s="32"/>
      <c r="F28" s="32"/>
      <c r="G28" s="32"/>
    </row>
    <row r="29" spans="1:118">
      <c r="D29" s="32"/>
      <c r="E29" s="32"/>
      <c r="F29" s="32"/>
      <c r="G29" s="32"/>
    </row>
    <row r="30" spans="1:118">
      <c r="D30" s="32"/>
      <c r="E30" s="32"/>
      <c r="F30" s="32"/>
      <c r="G30" s="32"/>
    </row>
    <row r="31" spans="1:118">
      <c r="D31" s="32"/>
      <c r="E31" s="32"/>
      <c r="F31" s="32"/>
      <c r="G31" s="32"/>
    </row>
    <row r="32" spans="1:118">
      <c r="D32" s="32"/>
      <c r="E32" s="32"/>
      <c r="F32" s="32"/>
      <c r="G32" s="32"/>
    </row>
    <row r="33" spans="4:7">
      <c r="D33" s="32"/>
      <c r="E33" s="32"/>
      <c r="F33" s="32"/>
      <c r="G33" s="32"/>
    </row>
    <row r="34" spans="4:7">
      <c r="D34" s="32"/>
      <c r="E34" s="32"/>
      <c r="F34" s="32"/>
      <c r="G34" s="32"/>
    </row>
    <row r="35" spans="4:7">
      <c r="D35" s="32"/>
      <c r="E35" s="32"/>
      <c r="F35" s="32"/>
      <c r="G35" s="32"/>
    </row>
    <row r="36" spans="4:7">
      <c r="D36" s="32"/>
      <c r="E36" s="32"/>
      <c r="F36" s="32"/>
      <c r="G36" s="32"/>
    </row>
    <row r="37" spans="4:7">
      <c r="D37" s="32"/>
      <c r="E37" s="32"/>
      <c r="F37" s="32"/>
      <c r="G37" s="32"/>
    </row>
    <row r="38" spans="4:7">
      <c r="D38" s="32"/>
      <c r="E38" s="32"/>
      <c r="F38" s="32"/>
      <c r="G38" s="32"/>
    </row>
    <row r="39" spans="4:7">
      <c r="D39" s="32"/>
      <c r="E39" s="32"/>
      <c r="F39" s="32"/>
      <c r="G39" s="32"/>
    </row>
    <row r="40" spans="4:7">
      <c r="D40" s="32"/>
      <c r="E40" s="32"/>
      <c r="F40" s="32"/>
      <c r="G40" s="32"/>
    </row>
  </sheetData>
  <mergeCells count="12">
    <mergeCell ref="AJ4:AM4"/>
    <mergeCell ref="AB4:AE4"/>
    <mergeCell ref="L4:O4"/>
    <mergeCell ref="AF4:AI4"/>
    <mergeCell ref="P4:S4"/>
    <mergeCell ref="T4:W4"/>
    <mergeCell ref="X4:AA4"/>
    <mergeCell ref="A4:A5"/>
    <mergeCell ref="H4:K4"/>
    <mergeCell ref="D4:G4"/>
    <mergeCell ref="B4:B5"/>
    <mergeCell ref="C4:C5"/>
  </mergeCells>
  <phoneticPr fontId="22" type="noConversion"/>
  <hyperlinks>
    <hyperlink ref="A1" location="'1'!A1" display="до змісту"/>
  </hyperlinks>
  <printOptions horizontalCentered="1" verticalCentered="1"/>
  <pageMargins left="0.15748031496062992" right="0.31496062992125984" top="0.98425196850393704" bottom="0.98425196850393704" header="0.51181102362204722" footer="0.51181102362204722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1</vt:lpstr>
      <vt:lpstr>1.1</vt:lpstr>
      <vt:lpstr>'1'!Область_друку</vt:lpstr>
      <vt:lpstr>'1.1'!Область_друку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Туча Ольга Миколаївна</dc:creator>
  <cp:lastModifiedBy>Охріменко Людмила Василівна</cp:lastModifiedBy>
  <cp:lastPrinted>2025-03-28T13:05:36Z</cp:lastPrinted>
  <dcterms:created xsi:type="dcterms:W3CDTF">2015-06-24T07:46:12Z</dcterms:created>
  <dcterms:modified xsi:type="dcterms:W3CDTF">2025-03-28T13:05:51Z</dcterms:modified>
</cp:coreProperties>
</file>