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ЦяКнига" defaultThemeVersion="124226"/>
  <mc:AlternateContent xmlns:mc="http://schemas.openxmlformats.org/markup-compatibility/2006">
    <mc:Choice Requires="x15">
      <x15ac:absPath xmlns:x15ac="http://schemas.microsoft.com/office/spreadsheetml/2010/11/ac" url="M:\DSZ\EX_SEC_STATISTICS\PB\ВИДАННЯ\2024\4_кв_2024_USD_розміщ\рік\"/>
    </mc:Choice>
  </mc:AlternateContent>
  <bookViews>
    <workbookView xWindow="0" yWindow="0" windowWidth="19200" windowHeight="6312" tabRatio="304"/>
  </bookViews>
  <sheets>
    <sheet name="1" sheetId="2" r:id="rId1"/>
    <sheet name="1.1" sheetId="1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\C">#REF!</definedName>
    <definedName name="\D">#REF!</definedName>
    <definedName name="\E">#REF!</definedName>
    <definedName name="\H">#REF!</definedName>
    <definedName name="\K">#REF!</definedName>
    <definedName name="\L">#REF!</definedName>
    <definedName name="\P">#REF!</definedName>
    <definedName name="\Q">#REF!</definedName>
    <definedName name="\S">#REF!</definedName>
    <definedName name="\T">#REF!</definedName>
    <definedName name="\V">#REF!</definedName>
    <definedName name="\W">#REF!</definedName>
    <definedName name="\X">#REF!</definedName>
    <definedName name="__tab06">#REF!</definedName>
    <definedName name="__tab07">#REF!</definedName>
    <definedName name="__Tab1">#REF!</definedName>
    <definedName name="__UKR1">#REF!</definedName>
    <definedName name="__UKR2">#REF!</definedName>
    <definedName name="__UKR3">#REF!</definedName>
    <definedName name="_tab06">#REF!</definedName>
    <definedName name="_tab07">#REF!</definedName>
    <definedName name="_Tab1">#REF!</definedName>
    <definedName name="_UKR1">#REF!</definedName>
    <definedName name="_UKR2">#REF!</definedName>
    <definedName name="_UKR3">#REF!</definedName>
    <definedName name="a">#REF!</definedName>
    <definedName name="aaa">#REF!</definedName>
    <definedName name="Agency_List">[1]Control!$H$17:$H$19</definedName>
    <definedName name="All_Data">#REF!</definedName>
    <definedName name="Balance_of_payments">#REF!</definedName>
    <definedName name="bp" hidden="1">{"BOP_TAB",#N/A,FALSE,"N";"MIDTERM_TAB",#N/A,FALSE,"O";"FUND_CRED",#N/A,FALSE,"P";"DEBT_TAB1",#N/A,FALSE,"Q";"DEBT_TAB2",#N/A,FALSE,"Q";"FORFIN_TAB1",#N/A,FALSE,"R";"FORFIN_TAB2",#N/A,FALSE,"R";"BOP_ANALY",#N/A,FALSE,"U"}</definedName>
    <definedName name="BRO">#REF!</definedName>
    <definedName name="BUControlSheet_CurrencySelections">[2]Control!$A$19:$A$20</definedName>
    <definedName name="BUControlSheet_FormulaSelections">[2]Control!$A$16:$A$17</definedName>
    <definedName name="BUControlSheet_RevisionSelections">[2]Control!$A$21:$A$22</definedName>
    <definedName name="BUControlSheet_ScaleSelections">[2]Control!$J$35:$J$36</definedName>
    <definedName name="BudArrears">#REF!</definedName>
    <definedName name="budfin">#REF!</definedName>
    <definedName name="Budget">#REF!</definedName>
    <definedName name="budget_financing">#REF!</definedName>
    <definedName name="Central">#REF!</definedName>
    <definedName name="Coordinator_List">[1]Control!$J$20:$J$21</definedName>
    <definedName name="Country">[3]Control!$C$1</definedName>
    <definedName name="ctyList">#REF!</definedName>
    <definedName name="Currency_Def">[1]Control!$BA$330:$BA$487</definedName>
    <definedName name="Current_account">#REF!</definedName>
    <definedName name="DATES">#REF!</definedName>
    <definedName name="DATESA">#REF!</definedName>
    <definedName name="DATESM">#REF!</definedName>
    <definedName name="DATESQ">#REF!</definedName>
    <definedName name="EdssBatchRange">#REF!</definedName>
    <definedName name="Exp_GDP">#REF!</definedName>
    <definedName name="Exp_nom">#REF!</definedName>
    <definedName name="f">#REF!</definedName>
    <definedName name="Foreign_liabilities">#REF!</definedName>
    <definedName name="GDPgrowth">#REF!</definedName>
    <definedName name="Gross_reserves">#REF!</definedName>
    <definedName name="HERE">#REF!</definedName>
    <definedName name="In_millions_of_lei">#REF!</definedName>
    <definedName name="In_millions_of_U.S._dollars">#REF!</definedName>
    <definedName name="k" hidden="1">{"WEO",#N/A,FALSE,"T"}</definedName>
    <definedName name="KEND">#REF!</definedName>
    <definedName name="KMENU">#REF!</definedName>
    <definedName name="liquidity_reserve">#REF!</definedName>
    <definedName name="Local">#REF!</definedName>
    <definedName name="m" hidden="1">{#N/A,#N/A,FALSE,"I";#N/A,#N/A,FALSE,"J";#N/A,#N/A,FALSE,"K";#N/A,#N/A,FALSE,"L";#N/A,#N/A,FALSE,"M";#N/A,#N/A,FALSE,"N";#N/A,#N/A,FALSE,"O"}</definedName>
    <definedName name="MACROS">#REF!</definedName>
    <definedName name="Medium_term_BOP_scenario">#REF!</definedName>
    <definedName name="mn" hidden="1">{"MONA",#N/A,FALSE,"S"}</definedName>
    <definedName name="Moldova__Balance_of_Payments__1994_98">#REF!</definedName>
    <definedName name="Monetary_Program_Parameters">#REF!</definedName>
    <definedName name="moneyprogram">#REF!</definedName>
    <definedName name="monprogparameters">#REF!</definedName>
    <definedName name="monsurvey">#REF!</definedName>
    <definedName name="mt_moneyprog">#REF!</definedName>
    <definedName name="NAMES">#REF!</definedName>
    <definedName name="NAMESA">#REF!</definedName>
    <definedName name="NAMESM">#REF!</definedName>
    <definedName name="NAMESQ">#REF!</definedName>
    <definedName name="NFA_assumptions">#REF!</definedName>
    <definedName name="Non_BRO">#REF!</definedName>
    <definedName name="Notes">#REF!</definedName>
    <definedName name="p">[4]labels!#REF!</definedName>
    <definedName name="PEND">#REF!</definedName>
    <definedName name="Pilot2">#REF!</definedName>
    <definedName name="PMENU">#REF!</definedName>
    <definedName name="PRINT_AREA_MI">#REF!</definedName>
    <definedName name="Range_Country">#REF!</definedName>
    <definedName name="Range_DownloadAnnual">[2]Control!$C$4</definedName>
    <definedName name="Range_DownloadDateTime">#REF!</definedName>
    <definedName name="Range_DownloadMonth">[2]Control!$C$2</definedName>
    <definedName name="Range_DownloadQuarter">[2]Control!$C$3</definedName>
    <definedName name="Range_DSTNotes">#REF!</definedName>
    <definedName name="Range_InValidResultsStart">#REF!</definedName>
    <definedName name="Range_NumberofFailuresStart">#REF!</definedName>
    <definedName name="Range_ReportFormName">#REF!</definedName>
    <definedName name="Range_ValidationResultsStart">#REF!</definedName>
    <definedName name="Range_ValidationRulesStart">#REF!</definedName>
    <definedName name="REAL">#REF!</definedName>
    <definedName name="Reporting_Country">[1]Control!$C$1</definedName>
    <definedName name="Reporting_CountryCode">[2]Control!$B$28</definedName>
    <definedName name="Reporting_Currency">[1]Control!$C$5</definedName>
    <definedName name="Reporting_Frequency">[1]Control!$C$8</definedName>
    <definedName name="RevA">#REF!</definedName>
    <definedName name="RevB">#REF!</definedName>
    <definedName name="rrrrr">[5]Control!$A$19:$A$20</definedName>
    <definedName name="rrrrrrrrrr">[5]Control!$C$4</definedName>
    <definedName name="rs" hidden="1">{"BOP_TAB",#N/A,FALSE,"N";"MIDTERM_TAB",#N/A,FALSE,"O";"FUND_CRED",#N/A,FALSE,"P";"DEBT_TAB1",#N/A,FALSE,"Q";"DEBT_TAB2",#N/A,FALSE,"Q";"FORFIN_TAB1",#N/A,FALSE,"R";"FORFIN_TAB2",#N/A,FALSE,"R";"BOP_ANALY",#N/A,FALSE,"U"}</definedName>
    <definedName name="Scale_Def">[1]Control!$V$42:$V$45</definedName>
    <definedName name="sencount" hidden="1">2</definedName>
    <definedName name="SUMMARY1">#REF!</definedName>
    <definedName name="SUMMARY2">#REF!</definedName>
    <definedName name="Taballgastables">#REF!</definedName>
    <definedName name="TabAmort2004">#REF!</definedName>
    <definedName name="TabAssumptionsImports">#REF!</definedName>
    <definedName name="TabCapAccount">#REF!</definedName>
    <definedName name="Tabdebt_historic">#REF!</definedName>
    <definedName name="Tabdebtflow">#REF!</definedName>
    <definedName name="TabExports">#REF!</definedName>
    <definedName name="TabFcredit2007">#REF!</definedName>
    <definedName name="TabFcredit2010">#REF!</definedName>
    <definedName name="TabGas_arrears_to_Russia">#REF!</definedName>
    <definedName name="TabImportdetail">#REF!</definedName>
    <definedName name="TabImports">#REF!</definedName>
    <definedName name="Table">#REF!</definedName>
    <definedName name="Table_2____Moldova___General_Government_Budget_1995_98__Mdl_millions__1">#REF!</definedName>
    <definedName name="Table_3._Moldova__Balance_of_Payments__1994_98">#REF!</definedName>
    <definedName name="Table_4.__Moldova____Monetary_Survey_and_Projections__1994_98_1">#REF!</definedName>
    <definedName name="Table_6.__Moldova__Balance_of_Payments__1994_98">#REF!</definedName>
    <definedName name="Table129">#REF!</definedName>
    <definedName name="table130">#REF!</definedName>
    <definedName name="Table135">#REF!,[6]Contents!$A$87:$H$247</definedName>
    <definedName name="Table16_2000">#REF!</definedName>
    <definedName name="Table17">#REF!</definedName>
    <definedName name="Table19">#REF!</definedName>
    <definedName name="Table20">#REF!</definedName>
    <definedName name="Table21">#REF!,[7]Contents!$A$87:$H$247</definedName>
    <definedName name="Table22">#REF!</definedName>
    <definedName name="Table23">#REF!</definedName>
    <definedName name="Table24">#REF!</definedName>
    <definedName name="Table25">#REF!</definedName>
    <definedName name="Table26">#REF!</definedName>
    <definedName name="Table27">#REF!</definedName>
    <definedName name="Table28">#REF!</definedName>
    <definedName name="Table29">#REF!</definedName>
    <definedName name="Table30">#REF!</definedName>
    <definedName name="Table31">#REF!</definedName>
    <definedName name="Table32">#REF!</definedName>
    <definedName name="Table33">#REF!</definedName>
    <definedName name="Table330">#REF!</definedName>
    <definedName name="Table336">#REF!</definedName>
    <definedName name="Table34">#REF!</definedName>
    <definedName name="Table35">#REF!</definedName>
    <definedName name="Table36">#REF!</definedName>
    <definedName name="Table37">#REF!</definedName>
    <definedName name="Table38">#REF!</definedName>
    <definedName name="Table39">#REF!</definedName>
    <definedName name="Table40">#REF!</definedName>
    <definedName name="Table41">#REF!</definedName>
    <definedName name="Table42">#REF!</definedName>
    <definedName name="Table43">#REF!</definedName>
    <definedName name="Table44">#REF!</definedName>
    <definedName name="TabMTBOP2006">#REF!</definedName>
    <definedName name="TabMTbop2010">#REF!</definedName>
    <definedName name="TabMTdebt">#REF!</definedName>
    <definedName name="TabNonfactorServices_and_Income">#REF!</definedName>
    <definedName name="TabOutMon">#REF!</definedName>
    <definedName name="TabsimplifiedBOP">#REF!</definedName>
    <definedName name="TaxArrears">#REF!</definedName>
    <definedName name="teset" hidden="1">{#N/A,#N/A,FALSE,"SimInp1";#N/A,#N/A,FALSE,"SimInp2";#N/A,#N/A,FALSE,"SimOut1";#N/A,#N/A,FALSE,"SimOut2";#N/A,#N/A,FALSE,"SimOut3";#N/A,#N/A,FALSE,"SimOut4";#N/A,#N/A,FALSE,"SimOut5"}</definedName>
    <definedName name="Test">#REF!</definedName>
    <definedName name="Test1">#REF!</definedName>
    <definedName name="Trade_balance">#REF!</definedName>
    <definedName name="trade_figure">#REF!</definedName>
    <definedName name="Uploaded_Currency">[3]Control!$F$17</definedName>
    <definedName name="Uploaded_Scale">[3]Control!$F$18</definedName>
    <definedName name="wrn.BOP_MIDTERM." hidden="1">{"BOP_TAB",#N/A,FALSE,"N";"MIDTERM_TAB",#N/A,FALSE,"O"}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ONA." hidden="1">{"MONA",#N/A,FALSE,"S"}</definedName>
    <definedName name="wrn.Output._.tables." hidden="1">{#N/A,#N/A,FALSE,"I";#N/A,#N/A,FALSE,"J";#N/A,#N/A,FALSE,"K";#N/A,#N/A,FALSE,"L";#N/A,#N/A,FALSE,"M";#N/A,#N/A,FALSE,"N";#N/A,#N/A,FALSE,"O"}</definedName>
    <definedName name="wrn.WEO." hidden="1">{"WEO",#N/A,FALSE,"T"}</definedName>
    <definedName name="www">[8]Control!$B$13</definedName>
    <definedName name="Year">[3]Control!$C$3</definedName>
    <definedName name="zDollarGDP">[9]ass!$A$7:$IV$7</definedName>
    <definedName name="zGDPgrowth">#REF!</definedName>
    <definedName name="zIGNFS">#REF!</definedName>
    <definedName name="zImports">#REF!</definedName>
    <definedName name="zLiborUS">#REF!</definedName>
    <definedName name="zReserves">[9]oth!$A$17:$IV$17</definedName>
    <definedName name="zRoWCPIchange">#REF!</definedName>
    <definedName name="zSDReRate">[9]ass!$A$24:$IV$24</definedName>
    <definedName name="zXGNFS">#REF!</definedName>
    <definedName name="ААААААААААААААААА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АААААААААААААААА" hidden="1">{"WEO",#N/A,FALSE,"T"}</definedName>
    <definedName name="_xlnm.Database">#REF!</definedName>
    <definedName name="квефі" hidden="1">{#N/A,#N/A,FALSE,"I";#N/A,#N/A,FALSE,"J";#N/A,#N/A,FALSE,"K";#N/A,#N/A,FALSE,"L";#N/A,#N/A,FALSE,"M";#N/A,#N/A,FALSE,"N";#N/A,#N/A,FALSE,"O"}</definedName>
    <definedName name="ннннннн" hidden="1">{"BOP_TAB",#N/A,FALSE,"N";"MIDTERM_TAB",#N/A,FALSE,"O";"FUND_CRED",#N/A,FALSE,"P";"DEBT_TAB1",#N/A,FALSE,"Q";"DEBT_TAB2",#N/A,FALSE,"Q";"FORFIN_TAB1",#N/A,FALSE,"R";"FORFIN_TAB2",#N/A,FALSE,"R";"BOP_ANALY",#N/A,FALSE,"U"}</definedName>
    <definedName name="_xlnm.Print_Area" localSheetId="0">'1'!$B$1:$K$15</definedName>
    <definedName name="_xlnm.Print_Area" localSheetId="1">'1.1'!$A$2:$AV$21</definedName>
    <definedName name="_xlnm.Print_Area">#REF!</definedName>
    <definedName name="Область_печати_ИМ">#REF!</definedName>
    <definedName name="п" hidden="1">{"MONA",#N/A,FALSE,"S"}</definedName>
    <definedName name="ппппппппппп" hidden="1">{#N/A,#N/A,FALSE,"SimInp1";#N/A,#N/A,FALSE,"SimInp2";#N/A,#N/A,FALSE,"SimOut1";#N/A,#N/A,FALSE,"SimOut2";#N/A,#N/A,FALSE,"SimOut3";#N/A,#N/A,FALSE,"SimOut4";#N/A,#N/A,FALSE,"SimOut5"}</definedName>
    <definedName name="рг" hidden="1">{"BOP_TAB",#N/A,FALSE,"N";"MIDTERM_TAB",#N/A,FALSE,"O";"FUND_CRED",#N/A,FALSE,"P";"DEBT_TAB1",#N/A,FALSE,"Q";"DEBT_TAB2",#N/A,FALSE,"Q";"FORFIN_TAB1",#N/A,FALSE,"R";"FORFIN_TAB2",#N/A,FALSE,"R";"BOP_ANALY",#N/A,FALSE,"U"}</definedName>
    <definedName name="росія" hidden="1">{#N/A,#N/A,FALSE,"I";#N/A,#N/A,FALSE,"J";#N/A,#N/A,FALSE,"K";#N/A,#N/A,FALSE,"L";#N/A,#N/A,FALSE,"M";#N/A,#N/A,FALSE,"N";#N/A,#N/A,FALSE,"O"}</definedName>
    <definedName name="ррпеак" hidden="1">{"MONA",#N/A,FALSE,"S"}</definedName>
    <definedName name="рррррр" hidden="1">{#N/A,#N/A,FALSE,"SimInp1";#N/A,#N/A,FALSE,"SimInp2";#N/A,#N/A,FALSE,"SimOut1";#N/A,#N/A,FALSE,"SimOut2";#N/A,#N/A,FALSE,"SimOut3";#N/A,#N/A,FALSE,"SimOut4";#N/A,#N/A,FALSE,"SimOut5"}</definedName>
    <definedName name="РРРРРРРРРРРРРРРРРРРРРРРРРРР" hidden="1">{"MONA",#N/A,FALSE,"S"}</definedName>
    <definedName name="там06_2010" hidden="1">{"BOP_TAB",#N/A,FALSE,"N";"MIDTERM_TAB",#N/A,FALSE,"O";"FUND_CRED",#N/A,FALSE,"P";"DEBT_TAB1",#N/A,FALSE,"Q";"DEBT_TAB2",#N/A,FALSE,"Q";"FORFIN_TAB1",#N/A,FALSE,"R";"FORFIN_TAB2",#N/A,FALSE,"R";"BOP_ANALY",#N/A,FALSE,"U"}</definedName>
  </definedNames>
  <calcPr calcId="162913"/>
</workbook>
</file>

<file path=xl/calcChain.xml><?xml version="1.0" encoding="utf-8"?>
<calcChain xmlns="http://schemas.openxmlformats.org/spreadsheetml/2006/main">
  <c r="AV21" i="1" l="1"/>
  <c r="AV20" i="1"/>
  <c r="AV18" i="1"/>
  <c r="AV17" i="1"/>
  <c r="AV15" i="1"/>
  <c r="AV14" i="1"/>
  <c r="AV12" i="1"/>
  <c r="AV11" i="1"/>
  <c r="AV19" i="1"/>
  <c r="AV16" i="1"/>
  <c r="AV13" i="1"/>
  <c r="AV8" i="1"/>
  <c r="AV9" i="1"/>
  <c r="AV10" i="1"/>
  <c r="AQ21" i="1"/>
  <c r="AQ20" i="1"/>
  <c r="AQ18" i="1"/>
  <c r="AQ17" i="1"/>
  <c r="AQ15" i="1"/>
  <c r="AQ14" i="1"/>
  <c r="AQ19" i="1"/>
  <c r="AQ16" i="1"/>
  <c r="AQ13" i="1"/>
  <c r="AQ12" i="1"/>
  <c r="AQ11" i="1"/>
  <c r="AQ8" i="1"/>
  <c r="AQ9" i="1"/>
  <c r="AQ10" i="1"/>
  <c r="AL21" i="1"/>
  <c r="AL20" i="1"/>
  <c r="AL18" i="1"/>
  <c r="AL17" i="1"/>
  <c r="AL15" i="1"/>
  <c r="AL14" i="1"/>
  <c r="AL12" i="1"/>
  <c r="AL11" i="1"/>
  <c r="AL19" i="1"/>
  <c r="AL16" i="1"/>
  <c r="AL13" i="1"/>
  <c r="AL8" i="1"/>
  <c r="AL9" i="1"/>
  <c r="AL10" i="1"/>
  <c r="AG21" i="1"/>
  <c r="AG20" i="1"/>
  <c r="AG18" i="1"/>
  <c r="AG17" i="1"/>
  <c r="AG15" i="1"/>
  <c r="AG14" i="1"/>
  <c r="AG12" i="1"/>
  <c r="AG11" i="1"/>
  <c r="AG19" i="1"/>
  <c r="AG16" i="1"/>
  <c r="AG13" i="1"/>
  <c r="AG8" i="1"/>
  <c r="AG9" i="1"/>
  <c r="AG10" i="1"/>
  <c r="AB21" i="1"/>
  <c r="AB20" i="1"/>
  <c r="AB18" i="1"/>
  <c r="AB17" i="1"/>
  <c r="AB15" i="1"/>
  <c r="AB14" i="1"/>
  <c r="AB12" i="1"/>
  <c r="AB11" i="1"/>
  <c r="AB19" i="1"/>
  <c r="AB16" i="1"/>
  <c r="AB13" i="1"/>
  <c r="AB8" i="1"/>
  <c r="AB9" i="1"/>
  <c r="AB10" i="1"/>
  <c r="W21" i="1"/>
  <c r="W20" i="1"/>
  <c r="W18" i="1"/>
  <c r="W17" i="1"/>
  <c r="W15" i="1"/>
  <c r="W14" i="1"/>
  <c r="W12" i="1"/>
  <c r="W11" i="1"/>
  <c r="W19" i="1"/>
  <c r="W16" i="1"/>
  <c r="W13" i="1"/>
  <c r="W8" i="1"/>
  <c r="W9" i="1"/>
  <c r="W10" i="1"/>
  <c r="R19" i="1"/>
  <c r="R21" i="1"/>
  <c r="R20" i="1"/>
  <c r="R18" i="1"/>
  <c r="R17" i="1"/>
  <c r="R16" i="1"/>
  <c r="R15" i="1"/>
  <c r="R14" i="1"/>
  <c r="R13" i="1"/>
  <c r="R12" i="1"/>
  <c r="R11" i="1"/>
  <c r="R8" i="1"/>
  <c r="R9" i="1"/>
  <c r="R10" i="1"/>
  <c r="M19" i="1"/>
  <c r="M21" i="1"/>
  <c r="M20" i="1"/>
  <c r="M18" i="1"/>
  <c r="M17" i="1"/>
  <c r="M16" i="1"/>
  <c r="M13" i="1"/>
  <c r="M15" i="1"/>
  <c r="M14" i="1"/>
  <c r="M7" i="1"/>
  <c r="M6" i="1" s="1"/>
  <c r="M8" i="1"/>
  <c r="M9" i="1"/>
  <c r="M10" i="1"/>
  <c r="M12" i="1"/>
  <c r="M11" i="1"/>
  <c r="H19" i="1"/>
  <c r="H16" i="1"/>
  <c r="H13" i="1"/>
  <c r="H10" i="1"/>
  <c r="H7" i="1"/>
  <c r="H6" i="1" s="1"/>
  <c r="H8" i="1"/>
  <c r="H9" i="1"/>
  <c r="H21" i="1"/>
  <c r="H20" i="1"/>
  <c r="H18" i="1"/>
  <c r="H17" i="1"/>
  <c r="H15" i="1"/>
  <c r="H14" i="1"/>
  <c r="H12" i="1"/>
  <c r="H11" i="1"/>
  <c r="AV7" i="1" l="1"/>
  <c r="AV6" i="1" s="1"/>
  <c r="AQ7" i="1"/>
  <c r="AQ6" i="1" s="1"/>
  <c r="AL7" i="1"/>
  <c r="AL6" i="1" s="1"/>
  <c r="AG7" i="1"/>
  <c r="AG6" i="1" s="1"/>
  <c r="AB7" i="1"/>
  <c r="AB6" i="1" s="1"/>
  <c r="W7" i="1"/>
  <c r="W6" i="1" s="1"/>
  <c r="R7" i="1"/>
  <c r="R6" i="1" s="1"/>
  <c r="AU19" i="1"/>
  <c r="AU16" i="1"/>
  <c r="AU13" i="1"/>
  <c r="AU8" i="1"/>
  <c r="AU9" i="1"/>
  <c r="AU10" i="1"/>
  <c r="AU7" i="1" l="1"/>
  <c r="AU6" i="1" s="1"/>
  <c r="AT19" i="1"/>
  <c r="AT16" i="1"/>
  <c r="AT13" i="1"/>
  <c r="AT8" i="1"/>
  <c r="AT9" i="1"/>
  <c r="AT10" i="1"/>
  <c r="AT7" i="1" l="1"/>
  <c r="AT6" i="1" s="1"/>
  <c r="AS19" i="1"/>
  <c r="AS16" i="1"/>
  <c r="AS13" i="1"/>
  <c r="AS10" i="1"/>
  <c r="AS9" i="1"/>
  <c r="AS8" i="1"/>
  <c r="AS7" i="1" l="1"/>
  <c r="AS6" i="1" s="1"/>
  <c r="AR19" i="1" l="1"/>
  <c r="AR16" i="1"/>
  <c r="AR13" i="1"/>
  <c r="AR10" i="1"/>
  <c r="AR8" i="1"/>
  <c r="AR9" i="1"/>
  <c r="AR7" i="1" l="1"/>
  <c r="AR6" i="1" s="1"/>
  <c r="B12" i="2"/>
  <c r="AP19" i="1" l="1"/>
  <c r="AP16" i="1"/>
  <c r="AP13" i="1"/>
  <c r="AP10" i="1"/>
  <c r="AP9" i="1"/>
  <c r="AP8" i="1"/>
  <c r="AP7" i="1" l="1"/>
  <c r="AP6" i="1" s="1"/>
  <c r="AO19" i="1"/>
  <c r="AO16" i="1"/>
  <c r="AO13" i="1"/>
  <c r="AO10" i="1"/>
  <c r="AO9" i="1"/>
  <c r="AO8" i="1"/>
  <c r="AO7" i="1" l="1"/>
  <c r="AO6" i="1" s="1"/>
  <c r="AN8" i="1"/>
  <c r="AN9" i="1"/>
  <c r="AN10" i="1"/>
  <c r="AN13" i="1"/>
  <c r="AN16" i="1"/>
  <c r="AN19" i="1"/>
  <c r="AN7" i="1" l="1"/>
  <c r="AN6" i="1" s="1"/>
  <c r="AM8" i="1" l="1"/>
  <c r="AM9" i="1"/>
  <c r="AM10" i="1"/>
  <c r="AM13" i="1"/>
  <c r="AM16" i="1"/>
  <c r="AM19" i="1"/>
  <c r="AM7" i="1" l="1"/>
  <c r="AM6" i="1" s="1"/>
  <c r="AK10" i="1"/>
  <c r="AK19" i="1" l="1"/>
  <c r="AK16" i="1"/>
  <c r="AK13" i="1"/>
  <c r="AK7" i="1" s="1"/>
  <c r="AK9" i="1"/>
  <c r="AK8" i="1"/>
  <c r="AK6" i="1" l="1"/>
  <c r="AH13" i="1"/>
  <c r="AJ19" i="1" l="1"/>
  <c r="AJ16" i="1"/>
  <c r="AJ13" i="1"/>
  <c r="AJ10" i="1"/>
  <c r="AJ9" i="1"/>
  <c r="AJ8" i="1"/>
  <c r="AJ7" i="1" l="1"/>
  <c r="AJ6" i="1" s="1"/>
  <c r="AI19" i="1"/>
  <c r="AI16" i="1"/>
  <c r="AI13" i="1"/>
  <c r="AI10" i="1"/>
  <c r="AI9" i="1"/>
  <c r="AI8" i="1"/>
  <c r="AI7" i="1" l="1"/>
  <c r="AI6" i="1" s="1"/>
  <c r="AH10" i="1"/>
  <c r="AH19" i="1"/>
  <c r="AH16" i="1" l="1"/>
  <c r="AH7" i="1"/>
  <c r="AH9" i="1"/>
  <c r="AH8" i="1"/>
  <c r="AH6" i="1" l="1"/>
  <c r="AF19" i="1"/>
  <c r="AF16" i="1"/>
  <c r="AF13" i="1"/>
  <c r="AF10" i="1"/>
  <c r="AF9" i="1"/>
  <c r="AF8" i="1"/>
  <c r="AF7" i="1" l="1"/>
  <c r="AF6" i="1" s="1"/>
  <c r="AE19" i="1"/>
  <c r="AE16" i="1"/>
  <c r="AE13" i="1"/>
  <c r="AE10" i="1"/>
  <c r="AE9" i="1"/>
  <c r="AE8" i="1"/>
  <c r="AE7" i="1" l="1"/>
  <c r="AE6" i="1" s="1"/>
  <c r="AD8" i="1" l="1"/>
  <c r="AD9" i="1"/>
  <c r="AD10" i="1"/>
  <c r="AD13" i="1"/>
  <c r="AD16" i="1"/>
  <c r="AD19" i="1"/>
  <c r="AD7" i="1" l="1"/>
  <c r="AD6" i="1" s="1"/>
  <c r="X10" i="1"/>
  <c r="Y10" i="1"/>
  <c r="Z10" i="1"/>
  <c r="AA10" i="1"/>
  <c r="AC13" i="1"/>
  <c r="AC10" i="1"/>
  <c r="AC16" i="1"/>
  <c r="AC19" i="1"/>
  <c r="AC7" i="1" l="1"/>
  <c r="AC6" i="1" s="1"/>
  <c r="AC9" i="1"/>
  <c r="AC8" i="1"/>
  <c r="S16" i="1" l="1"/>
  <c r="AA19" i="1" l="1"/>
  <c r="AA16" i="1"/>
  <c r="AA13" i="1"/>
  <c r="AA9" i="1"/>
  <c r="AA8" i="1"/>
  <c r="AA7" i="1" l="1"/>
  <c r="AA6" i="1" s="1"/>
  <c r="Z19" i="1"/>
  <c r="Z16" i="1"/>
  <c r="Z13" i="1"/>
  <c r="Z8" i="1"/>
  <c r="Z9" i="1"/>
  <c r="Z7" i="1" l="1"/>
  <c r="Z6" i="1" s="1"/>
  <c r="V16" i="1"/>
  <c r="D16" i="1"/>
  <c r="Y8" i="1" l="1"/>
  <c r="Y9" i="1"/>
  <c r="Y19" i="1"/>
  <c r="Y16" i="1"/>
  <c r="Y13" i="1"/>
  <c r="Y7" i="1" l="1"/>
  <c r="Y6" i="1" s="1"/>
  <c r="A3" i="1"/>
  <c r="A2" i="1"/>
  <c r="X19" i="1" l="1"/>
  <c r="X16" i="1"/>
  <c r="X13" i="1"/>
  <c r="X9" i="1" l="1"/>
  <c r="X8" i="1"/>
  <c r="X7" i="1" l="1"/>
  <c r="X6" i="1" s="1"/>
  <c r="V19" i="1" l="1"/>
  <c r="V13" i="1"/>
  <c r="V10" i="1"/>
  <c r="V9" i="1"/>
  <c r="V8" i="1"/>
  <c r="V7" i="1" l="1"/>
  <c r="V6" i="1" s="1"/>
  <c r="U19" i="1"/>
  <c r="U16" i="1"/>
  <c r="U13" i="1"/>
  <c r="U10" i="1"/>
  <c r="U9" i="1"/>
  <c r="U8" i="1"/>
  <c r="U7" i="1" l="1"/>
  <c r="U6" i="1" s="1"/>
  <c r="T19" i="1"/>
  <c r="T16" i="1"/>
  <c r="T13" i="1"/>
  <c r="T10" i="1"/>
  <c r="T9" i="1"/>
  <c r="T8" i="1"/>
  <c r="T7" i="1" l="1"/>
  <c r="T6" i="1" s="1"/>
  <c r="S19" i="1"/>
  <c r="S13" i="1"/>
  <c r="S10" i="1"/>
  <c r="S9" i="1"/>
  <c r="S8" i="1"/>
  <c r="S7" i="1" l="1"/>
  <c r="S6" i="1" s="1"/>
  <c r="Q16" i="1"/>
  <c r="Q19" i="1" l="1"/>
  <c r="Q13" i="1"/>
  <c r="Q10" i="1"/>
  <c r="Q9" i="1"/>
  <c r="Q8" i="1"/>
  <c r="Q7" i="1" l="1"/>
  <c r="Q6" i="1" s="1"/>
  <c r="P19" i="1"/>
  <c r="P16" i="1"/>
  <c r="P13" i="1"/>
  <c r="P8" i="1"/>
  <c r="P9" i="1"/>
  <c r="P10" i="1"/>
  <c r="P7" i="1" l="1"/>
  <c r="P6" i="1" s="1"/>
  <c r="O8" i="1"/>
  <c r="O19" i="1" l="1"/>
  <c r="N19" i="1"/>
  <c r="L19" i="1"/>
  <c r="O16" i="1"/>
  <c r="N16" i="1"/>
  <c r="L16" i="1"/>
  <c r="O13" i="1"/>
  <c r="N13" i="1"/>
  <c r="L13" i="1"/>
  <c r="O10" i="1"/>
  <c r="N10" i="1"/>
  <c r="L10" i="1"/>
  <c r="O9" i="1"/>
  <c r="N9" i="1"/>
  <c r="L9" i="1"/>
  <c r="N8" i="1"/>
  <c r="L8" i="1"/>
  <c r="N7" i="1" l="1"/>
  <c r="L7" i="1"/>
  <c r="L6" i="1" s="1"/>
  <c r="O7" i="1"/>
  <c r="O6" i="1" s="1"/>
  <c r="N6" i="1" l="1"/>
  <c r="D8" i="1"/>
  <c r="E8" i="1"/>
  <c r="F8" i="1"/>
  <c r="G8" i="1"/>
  <c r="I8" i="1"/>
  <c r="J8" i="1"/>
  <c r="K8" i="1"/>
  <c r="D9" i="1"/>
  <c r="E9" i="1"/>
  <c r="F9" i="1"/>
  <c r="G9" i="1"/>
  <c r="I9" i="1"/>
  <c r="J9" i="1"/>
  <c r="K9" i="1"/>
  <c r="K19" i="1" l="1"/>
  <c r="K16" i="1"/>
  <c r="K13" i="1"/>
  <c r="K10" i="1"/>
  <c r="K7" i="1" l="1"/>
  <c r="K6" i="1" s="1"/>
  <c r="J19" i="1"/>
  <c r="J16" i="1"/>
  <c r="J13" i="1"/>
  <c r="J10" i="1"/>
  <c r="J7" i="1" l="1"/>
  <c r="J6" i="1" s="1"/>
  <c r="I19" i="1"/>
  <c r="I16" i="1"/>
  <c r="I13" i="1"/>
  <c r="I10" i="1"/>
  <c r="D10" i="1"/>
  <c r="E10" i="1"/>
  <c r="F10" i="1"/>
  <c r="G10" i="1"/>
  <c r="D13" i="1"/>
  <c r="E13" i="1"/>
  <c r="F13" i="1"/>
  <c r="G13" i="1"/>
  <c r="E16" i="1"/>
  <c r="F16" i="1"/>
  <c r="G16" i="1"/>
  <c r="D19" i="1"/>
  <c r="E19" i="1"/>
  <c r="F19" i="1"/>
  <c r="G19" i="1"/>
  <c r="G7" i="1" l="1"/>
  <c r="G6" i="1" s="1"/>
  <c r="E7" i="1"/>
  <c r="E6" i="1" s="1"/>
  <c r="I7" i="1"/>
  <c r="F7" i="1"/>
  <c r="F6" i="1" s="1"/>
  <c r="D7" i="1"/>
  <c r="A1" i="1"/>
  <c r="D6" i="1" l="1"/>
  <c r="I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6" i="1"/>
  <c r="A4" i="1"/>
  <c r="B2" i="2"/>
  <c r="B1" i="2"/>
</calcChain>
</file>

<file path=xl/sharedStrings.xml><?xml version="1.0" encoding="utf-8"?>
<sst xmlns="http://schemas.openxmlformats.org/spreadsheetml/2006/main" count="82" uniqueCount="45">
  <si>
    <t>РАХУНОК ПОТОЧНИХ ОПЕРАЦІЙ</t>
  </si>
  <si>
    <t xml:space="preserve"> БАЛАНС ТОВАРІВ ТА ПОСЛУГ</t>
  </si>
  <si>
    <t xml:space="preserve">   ЕКСПОРТ ТОВАРІВ ТА ПОСЛУГ</t>
  </si>
  <si>
    <t xml:space="preserve">   ІМПОРТ ТОВАРІВ ТА ПОСЛУГ</t>
  </si>
  <si>
    <t xml:space="preserve">     БАЛАНС ТОВАРІВ</t>
  </si>
  <si>
    <t xml:space="preserve">        ЕКСПОРТ ТОВАРІВ</t>
  </si>
  <si>
    <t xml:space="preserve">        ІМПОРТ ТОВАРІВ </t>
  </si>
  <si>
    <t xml:space="preserve">     БАЛАНС ПОСЛУГ</t>
  </si>
  <si>
    <t xml:space="preserve">        ЕКСПОРТ ПОСЛУГ</t>
  </si>
  <si>
    <t xml:space="preserve">        ІМПОРТ ПОСЛУГ</t>
  </si>
  <si>
    <t xml:space="preserve">        надходження</t>
  </si>
  <si>
    <t xml:space="preserve">        виплати</t>
  </si>
  <si>
    <t>1.1. Поточний рахунок платіжного балансу України (сезонно скориговані дані)</t>
  </si>
  <si>
    <t>1. Сезонно скориговані дані поточного рахунку</t>
  </si>
  <si>
    <t>укр</t>
  </si>
  <si>
    <t>eng</t>
  </si>
  <si>
    <t>1. Seasonally Adjusted Indices of the BOP Current Account</t>
  </si>
  <si>
    <t>1.1 The Current Account of the Balance of Payments of Ukraine (seasonally adjusted data)</t>
  </si>
  <si>
    <t>Million USD</t>
  </si>
  <si>
    <t>Статті платіжного балансу</t>
  </si>
  <si>
    <t>BOP items</t>
  </si>
  <si>
    <t>БАЛАНС ПЕРВИННИХ ДОХОДІВ</t>
  </si>
  <si>
    <t>БАЛАНС ВТОРИННИХ ДОХОДІВ</t>
  </si>
  <si>
    <t xml:space="preserve">CURRENT ACCOUNT </t>
  </si>
  <si>
    <t xml:space="preserve">  BALANCE ON GOODS AND SERVICES </t>
  </si>
  <si>
    <t xml:space="preserve">   EXPORTS OF GOODS AND SERVICES</t>
  </si>
  <si>
    <t xml:space="preserve">   IMPORTS OF GOODS AND SERVICES</t>
  </si>
  <si>
    <t xml:space="preserve">   BALANCE ON TRADE IN GOODS </t>
  </si>
  <si>
    <t xml:space="preserve">       EXPORTS OF GOODS</t>
  </si>
  <si>
    <t xml:space="preserve">       IMPORTS OF GOODS</t>
  </si>
  <si>
    <t xml:space="preserve">  BALANCE ON TRADE IN SERVICES </t>
  </si>
  <si>
    <t xml:space="preserve">       EXPORTS OF SERVICES</t>
  </si>
  <si>
    <t xml:space="preserve">       IMPORTS OF SERVICES</t>
  </si>
  <si>
    <t xml:space="preserve">  BALANCE ON PRIMARY INCOME </t>
  </si>
  <si>
    <t xml:space="preserve">        Receipts</t>
  </si>
  <si>
    <t xml:space="preserve">        Payments</t>
  </si>
  <si>
    <t xml:space="preserve">  BALANCE ON SECONDARY INCOME </t>
  </si>
  <si>
    <t xml:space="preserve">I </t>
  </si>
  <si>
    <t>II</t>
  </si>
  <si>
    <t xml:space="preserve">III </t>
  </si>
  <si>
    <t xml:space="preserve">IV </t>
  </si>
  <si>
    <t>1.1 Поточний рахунок платіжного балансу України (сезонно скориговані дані)</t>
  </si>
  <si>
    <t>Млн дол. США</t>
  </si>
  <si>
    <t>Дата останнього оновлення: 31.03.2025</t>
  </si>
  <si>
    <t>Last updated on: 31.03.2025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</si>
</sst>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_-* #,##0.00\ _г_р_н_._-;\-* #,##0.00\ _г_р_н_._-;_-* &quot;-&quot;??\ _г_р_н_._-;_-@_-"/>
    <numFmt numFmtId="165" formatCode="_(* #,##0.000_);_(* \-#,##0.000_);_(* &quot;--&quot;_);_(@_)"/>
    <numFmt numFmtId="166" formatCode="_-* #,##0_р_._-;\-* #,##0_р_._-;_-* &quot;-&quot;_р_._-;_-@_-"/>
    <numFmt numFmtId="167" formatCode="_-* #,##0.00_р_._-;\-* #,##0.00_р_._-;_-* &quot;-&quot;??_р_._-;_-@_-"/>
    <numFmt numFmtId="168" formatCode="_-* #,##0&quot;р.&quot;_-;\-* #,##0&quot;р.&quot;_-;_-* &quot;-&quot;&quot;р.&quot;_-;_-@_-"/>
    <numFmt numFmtId="169" formatCode="_-* #,##0.00&quot;р.&quot;_-;\-* #,##0.00&quot;р.&quot;_-;_-* &quot;-&quot;??&quot;р.&quot;_-;_-@_-"/>
    <numFmt numFmtId="170" formatCode="\M\o\n\t\h\ \D.\y\y\y\y"/>
    <numFmt numFmtId="171" formatCode="_(* #,##0.00_);_(* \(#,##0.00\);_(* &quot;-&quot;??_);_(@_)"/>
  </numFmts>
  <fonts count="40">
    <font>
      <sz val="10"/>
      <name val="Arial Cyr"/>
      <charset val="204"/>
    </font>
    <font>
      <sz val="10"/>
      <name val="Arial Cyr"/>
      <charset val="204"/>
    </font>
    <font>
      <sz val="10"/>
      <name val="Tms Rmn"/>
    </font>
    <font>
      <sz val="12"/>
      <name val="Times New Roman"/>
      <family val="1"/>
      <charset val="204"/>
    </font>
    <font>
      <u/>
      <sz val="11"/>
      <color indexed="12"/>
      <name val="Times New Roman Cyr"/>
      <charset val="204"/>
    </font>
    <font>
      <b/>
      <sz val="10"/>
      <color indexed="8"/>
      <name val="Verdana"/>
      <family val="2"/>
      <charset val="204"/>
    </font>
    <font>
      <sz val="10"/>
      <name val="Arial"/>
      <family val="2"/>
      <charset val="204"/>
    </font>
    <font>
      <b/>
      <sz val="13"/>
      <color indexed="9"/>
      <name val="Verdana"/>
      <family val="2"/>
      <charset val="204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10"/>
      <color indexed="8"/>
      <name val="Arial"/>
      <family val="2"/>
      <charset val="204"/>
    </font>
    <font>
      <sz val="10"/>
      <name val="TimesET"/>
    </font>
    <font>
      <u/>
      <sz val="11"/>
      <color indexed="36"/>
      <name val="Times New Roman Cyr"/>
      <charset val="204"/>
    </font>
    <font>
      <sz val="10"/>
      <name val="Arial"/>
      <family val="2"/>
    </font>
    <font>
      <sz val="10"/>
      <name val="Times New Roman"/>
      <family val="1"/>
    </font>
    <font>
      <b/>
      <sz val="8"/>
      <color indexed="8"/>
      <name val="Arial Narrow"/>
      <family val="2"/>
      <charset val="204"/>
    </font>
    <font>
      <sz val="8"/>
      <color indexed="8"/>
      <name val="Arial Narrow"/>
      <family val="2"/>
      <charset val="204"/>
    </font>
    <font>
      <sz val="10"/>
      <color indexed="8"/>
      <name val="Arial"/>
      <family val="2"/>
    </font>
    <font>
      <sz val="11"/>
      <color indexed="8"/>
      <name val="Calibri"/>
      <family val="2"/>
      <charset val="204"/>
    </font>
    <font>
      <sz val="10"/>
      <name val="Arial Cyr"/>
      <family val="2"/>
      <charset val="204"/>
    </font>
    <font>
      <sz val="10"/>
      <name val="Helv"/>
      <charset val="204"/>
    </font>
    <font>
      <sz val="10"/>
      <name val="Arial Cyr"/>
    </font>
    <font>
      <sz val="8"/>
      <name val="Arial Cyr"/>
      <charset val="204"/>
    </font>
    <font>
      <u/>
      <sz val="10"/>
      <color indexed="12"/>
      <name val="Arial Cyr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9"/>
      <name val="Times New Roman"/>
      <family val="1"/>
      <charset val="204"/>
    </font>
    <font>
      <b/>
      <sz val="11"/>
      <color theme="0"/>
      <name val="Times New Roman"/>
      <family val="1"/>
      <charset val="204"/>
    </font>
    <font>
      <sz val="11"/>
      <color theme="0"/>
      <name val="Times New Roman"/>
      <family val="1"/>
      <charset val="204"/>
    </font>
    <font>
      <sz val="10"/>
      <color theme="0"/>
      <name val="Arial"/>
      <family val="2"/>
      <charset val="204"/>
    </font>
    <font>
      <b/>
      <sz val="10"/>
      <color theme="0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i/>
      <u/>
      <sz val="10"/>
      <color theme="1"/>
      <name val="Arial"/>
      <family val="2"/>
      <charset val="204"/>
    </font>
    <font>
      <b/>
      <u/>
      <sz val="10"/>
      <color theme="1"/>
      <name val="Arial"/>
      <family val="2"/>
      <charset val="204"/>
    </font>
    <font>
      <b/>
      <sz val="10"/>
      <color rgb="FFFF0000"/>
      <name val="Arial"/>
      <family val="2"/>
      <charset val="204"/>
    </font>
    <font>
      <sz val="11"/>
      <color theme="1"/>
      <name val="Times New Roman"/>
      <family val="1"/>
      <charset val="204"/>
    </font>
    <font>
      <b/>
      <sz val="10"/>
      <name val="Arial"/>
      <family val="2"/>
      <charset val="204"/>
    </font>
    <font>
      <sz val="10"/>
      <color indexed="12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9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23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1" fontId="5" fillId="2" borderId="1">
      <alignment horizontal="right" vertical="center"/>
    </xf>
    <xf numFmtId="0" fontId="5" fillId="3" borderId="1">
      <alignment horizontal="center" vertical="center"/>
    </xf>
    <xf numFmtId="1" fontId="5" fillId="2" borderId="1">
      <alignment horizontal="right" vertical="center"/>
    </xf>
    <xf numFmtId="0" fontId="6" fillId="2" borderId="0"/>
    <xf numFmtId="0" fontId="7" fillId="4" borderId="1">
      <alignment horizontal="left" vertical="center"/>
    </xf>
    <xf numFmtId="0" fontId="7" fillId="4" borderId="1">
      <alignment horizontal="left" vertical="center"/>
    </xf>
    <xf numFmtId="0" fontId="1" fillId="2" borderId="1">
      <alignment horizontal="left" vertical="center"/>
    </xf>
    <xf numFmtId="166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70" fontId="8" fillId="0" borderId="0">
      <protection locked="0"/>
    </xf>
    <xf numFmtId="0" fontId="8" fillId="0" borderId="0">
      <protection locked="0"/>
    </xf>
    <xf numFmtId="0" fontId="9" fillId="0" borderId="0">
      <protection locked="0"/>
    </xf>
    <xf numFmtId="0" fontId="9" fillId="0" borderId="0">
      <protection locked="0"/>
    </xf>
    <xf numFmtId="0" fontId="10" fillId="0" borderId="0"/>
    <xf numFmtId="0" fontId="11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3" fillId="0" borderId="0"/>
    <xf numFmtId="0" fontId="14" fillId="0" borderId="0"/>
    <xf numFmtId="0" fontId="6" fillId="0" borderId="0"/>
    <xf numFmtId="0" fontId="3" fillId="0" borderId="0"/>
    <xf numFmtId="0" fontId="2" fillId="0" borderId="0"/>
    <xf numFmtId="171" fontId="11" fillId="0" borderId="0" applyFont="0" applyFill="0" applyBorder="0" applyAlignment="0" applyProtection="0"/>
    <xf numFmtId="0" fontId="15" fillId="5" borderId="0">
      <alignment horizontal="right" vertical="top"/>
    </xf>
    <xf numFmtId="0" fontId="16" fillId="5" borderId="0">
      <alignment horizontal="center" vertical="center"/>
    </xf>
    <xf numFmtId="0" fontId="15" fillId="5" borderId="0">
      <alignment horizontal="left" vertical="top"/>
    </xf>
    <xf numFmtId="0" fontId="15" fillId="5" borderId="0">
      <alignment horizontal="left" vertical="top"/>
    </xf>
    <xf numFmtId="0" fontId="16" fillId="5" borderId="0">
      <alignment horizontal="left" vertical="top"/>
    </xf>
    <xf numFmtId="0" fontId="16" fillId="5" borderId="0">
      <alignment horizontal="right" vertical="top"/>
    </xf>
    <xf numFmtId="0" fontId="16" fillId="5" borderId="0">
      <alignment horizontal="right" vertical="top"/>
    </xf>
    <xf numFmtId="0" fontId="17" fillId="0" borderId="0">
      <alignment vertical="top"/>
    </xf>
    <xf numFmtId="0" fontId="8" fillId="0" borderId="2"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18" fillId="0" borderId="0"/>
    <xf numFmtId="0" fontId="18" fillId="0" borderId="0"/>
    <xf numFmtId="0" fontId="6" fillId="0" borderId="0"/>
    <xf numFmtId="0" fontId="18" fillId="0" borderId="0"/>
    <xf numFmtId="0" fontId="18" fillId="0" borderId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1" fillId="0" borderId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19" fillId="0" borderId="0"/>
    <xf numFmtId="0" fontId="18" fillId="0" borderId="0"/>
    <xf numFmtId="0" fontId="6" fillId="0" borderId="0"/>
    <xf numFmtId="0" fontId="18" fillId="0" borderId="0"/>
    <xf numFmtId="0" fontId="19" fillId="0" borderId="0"/>
    <xf numFmtId="0" fontId="19" fillId="0" borderId="0"/>
    <xf numFmtId="0" fontId="1" fillId="0" borderId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18" fillId="0" borderId="0"/>
    <xf numFmtId="0" fontId="6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1" fillId="0" borderId="0"/>
    <xf numFmtId="0" fontId="2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0" fillId="0" borderId="0"/>
    <xf numFmtId="164" fontId="18" fillId="0" borderId="0" applyFont="0" applyFill="0" applyBorder="0" applyAlignment="0" applyProtection="0"/>
  </cellStyleXfs>
  <cellXfs count="71">
    <xf numFmtId="0" fontId="0" fillId="0" borderId="0" xfId="0"/>
    <xf numFmtId="0" fontId="24" fillId="2" borderId="0" xfId="0" applyFont="1" applyFill="1"/>
    <xf numFmtId="0" fontId="25" fillId="2" borderId="0" xfId="0" applyFont="1" applyFill="1"/>
    <xf numFmtId="0" fontId="26" fillId="2" borderId="0" xfId="0" applyFont="1" applyFill="1"/>
    <xf numFmtId="0" fontId="27" fillId="2" borderId="0" xfId="37" applyFont="1" applyFill="1" applyAlignment="1" applyProtection="1">
      <alignment wrapText="1"/>
    </xf>
    <xf numFmtId="2" fontId="27" fillId="2" borderId="0" xfId="37" applyNumberFormat="1" applyFont="1" applyFill="1" applyAlignment="1" applyProtection="1">
      <alignment horizontal="left" wrapText="1"/>
    </xf>
    <xf numFmtId="0" fontId="28" fillId="2" borderId="0" xfId="0" applyFont="1" applyFill="1"/>
    <xf numFmtId="0" fontId="29" fillId="2" borderId="0" xfId="0" applyFont="1" applyFill="1"/>
    <xf numFmtId="0" fontId="29" fillId="2" borderId="0" xfId="37" applyFont="1" applyFill="1" applyAlignment="1" applyProtection="1"/>
    <xf numFmtId="0" fontId="30" fillId="2" borderId="0" xfId="0" applyFont="1" applyFill="1"/>
    <xf numFmtId="0" fontId="31" fillId="2" borderId="0" xfId="0" applyFont="1" applyFill="1"/>
    <xf numFmtId="0" fontId="32" fillId="2" borderId="0" xfId="0" applyFont="1" applyFill="1"/>
    <xf numFmtId="0" fontId="33" fillId="2" borderId="0" xfId="0" applyFont="1" applyFill="1"/>
    <xf numFmtId="0" fontId="30" fillId="6" borderId="0" xfId="0" applyFont="1" applyFill="1"/>
    <xf numFmtId="0" fontId="31" fillId="6" borderId="0" xfId="0" applyFont="1" applyFill="1"/>
    <xf numFmtId="0" fontId="33" fillId="6" borderId="0" xfId="0" applyFont="1" applyFill="1"/>
    <xf numFmtId="3" fontId="33" fillId="6" borderId="0" xfId="0" applyNumberFormat="1" applyFont="1" applyFill="1" applyBorder="1" applyAlignment="1">
      <alignment horizontal="center"/>
    </xf>
    <xf numFmtId="0" fontId="32" fillId="6" borderId="0" xfId="0" applyFont="1" applyFill="1"/>
    <xf numFmtId="3" fontId="32" fillId="6" borderId="0" xfId="25" applyNumberFormat="1" applyFont="1" applyFill="1" applyBorder="1" applyAlignment="1">
      <alignment horizontal="center"/>
    </xf>
    <xf numFmtId="3" fontId="33" fillId="0" borderId="0" xfId="25" applyNumberFormat="1" applyFont="1" applyFill="1" applyBorder="1" applyAlignment="1">
      <alignment horizontal="center"/>
    </xf>
    <xf numFmtId="0" fontId="33" fillId="0" borderId="0" xfId="0" applyFont="1" applyFill="1"/>
    <xf numFmtId="0" fontId="34" fillId="2" borderId="0" xfId="37" applyFont="1" applyFill="1" applyAlignment="1" applyProtection="1"/>
    <xf numFmtId="49" fontId="32" fillId="2" borderId="10" xfId="113" applyNumberFormat="1" applyFont="1" applyFill="1" applyBorder="1" applyAlignment="1">
      <alignment horizontal="center" vertical="center"/>
    </xf>
    <xf numFmtId="49" fontId="32" fillId="2" borderId="3" xfId="113" applyNumberFormat="1" applyFont="1" applyFill="1" applyBorder="1" applyAlignment="1">
      <alignment horizontal="center" vertical="center"/>
    </xf>
    <xf numFmtId="49" fontId="32" fillId="6" borderId="10" xfId="113" applyNumberFormat="1" applyFont="1" applyFill="1" applyBorder="1" applyAlignment="1">
      <alignment horizontal="center" vertical="center"/>
    </xf>
    <xf numFmtId="0" fontId="32" fillId="6" borderId="10" xfId="0" applyFont="1" applyFill="1" applyBorder="1"/>
    <xf numFmtId="3" fontId="32" fillId="6" borderId="8" xfId="25" applyNumberFormat="1" applyFont="1" applyFill="1" applyBorder="1" applyAlignment="1">
      <alignment horizontal="center"/>
    </xf>
    <xf numFmtId="0" fontId="32" fillId="6" borderId="3" xfId="0" applyFont="1" applyFill="1" applyBorder="1"/>
    <xf numFmtId="3" fontId="33" fillId="6" borderId="0" xfId="25" applyNumberFormat="1" applyFont="1" applyFill="1" applyBorder="1" applyAlignment="1">
      <alignment horizontal="center"/>
    </xf>
    <xf numFmtId="3" fontId="32" fillId="6" borderId="0" xfId="0" applyNumberFormat="1" applyFont="1" applyFill="1" applyBorder="1" applyAlignment="1">
      <alignment horizontal="center"/>
    </xf>
    <xf numFmtId="3" fontId="32" fillId="6" borderId="3" xfId="25" applyNumberFormat="1" applyFont="1" applyFill="1" applyBorder="1" applyAlignment="1">
      <alignment horizontal="center"/>
    </xf>
    <xf numFmtId="0" fontId="33" fillId="6" borderId="0" xfId="0" applyFont="1" applyFill="1" applyBorder="1"/>
    <xf numFmtId="3" fontId="33" fillId="2" borderId="0" xfId="0" applyNumberFormat="1" applyFont="1" applyFill="1"/>
    <xf numFmtId="3" fontId="33" fillId="6" borderId="3" xfId="25" applyNumberFormat="1" applyFont="1" applyFill="1" applyBorder="1" applyAlignment="1">
      <alignment horizontal="center"/>
    </xf>
    <xf numFmtId="0" fontId="32" fillId="6" borderId="11" xfId="0" applyFont="1" applyFill="1" applyBorder="1"/>
    <xf numFmtId="3" fontId="33" fillId="6" borderId="9" xfId="0" applyNumberFormat="1" applyFont="1" applyFill="1" applyBorder="1" applyAlignment="1">
      <alignment horizontal="center"/>
    </xf>
    <xf numFmtId="3" fontId="33" fillId="6" borderId="9" xfId="25" applyNumberFormat="1" applyFont="1" applyFill="1" applyBorder="1" applyAlignment="1">
      <alignment horizontal="center"/>
    </xf>
    <xf numFmtId="49" fontId="32" fillId="6" borderId="3" xfId="113" applyNumberFormat="1" applyFont="1" applyFill="1" applyBorder="1" applyAlignment="1">
      <alignment horizontal="center" vertical="center"/>
    </xf>
    <xf numFmtId="3" fontId="0" fillId="0" borderId="0" xfId="0" applyNumberFormat="1" applyBorder="1" applyAlignment="1">
      <alignment horizontal="center"/>
    </xf>
    <xf numFmtId="0" fontId="35" fillId="6" borderId="8" xfId="0" applyFont="1" applyFill="1" applyBorder="1"/>
    <xf numFmtId="0" fontId="32" fillId="6" borderId="0" xfId="0" applyFont="1" applyFill="1" applyBorder="1"/>
    <xf numFmtId="0" fontId="32" fillId="6" borderId="0" xfId="0" applyFont="1" applyFill="1" applyBorder="1" applyAlignment="1"/>
    <xf numFmtId="0" fontId="32" fillId="6" borderId="9" xfId="0" applyFont="1" applyFill="1" applyBorder="1"/>
    <xf numFmtId="3" fontId="30" fillId="0" borderId="0" xfId="25" applyNumberFormat="1" applyFont="1" applyFill="1" applyBorder="1" applyAlignment="1">
      <alignment horizontal="center"/>
    </xf>
    <xf numFmtId="3" fontId="31" fillId="6" borderId="0" xfId="25" applyNumberFormat="1" applyFont="1" applyFill="1" applyBorder="1" applyAlignment="1">
      <alignment horizontal="center"/>
    </xf>
    <xf numFmtId="0" fontId="30" fillId="0" borderId="0" xfId="0" applyFont="1" applyFill="1"/>
    <xf numFmtId="0" fontId="36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0" fontId="37" fillId="2" borderId="0" xfId="0" applyFont="1" applyFill="1"/>
    <xf numFmtId="3" fontId="32" fillId="6" borderId="0" xfId="0" applyNumberFormat="1" applyFont="1" applyFill="1"/>
    <xf numFmtId="1" fontId="33" fillId="6" borderId="9" xfId="0" applyNumberFormat="1" applyFont="1" applyFill="1" applyBorder="1" applyAlignment="1">
      <alignment horizontal="center"/>
    </xf>
    <xf numFmtId="0" fontId="38" fillId="2" borderId="0" xfId="0" applyFont="1" applyFill="1"/>
    <xf numFmtId="0" fontId="39" fillId="2" borderId="0" xfId="37" applyFont="1" applyFill="1" applyAlignment="1" applyProtection="1"/>
    <xf numFmtId="0" fontId="6" fillId="2" borderId="0" xfId="0" applyFont="1" applyFill="1"/>
    <xf numFmtId="49" fontId="32" fillId="2" borderId="7" xfId="113" applyNumberFormat="1" applyFont="1" applyFill="1" applyBorder="1" applyAlignment="1">
      <alignment horizontal="center" vertical="center"/>
    </xf>
    <xf numFmtId="0" fontId="32" fillId="6" borderId="4" xfId="0" applyFont="1" applyFill="1" applyBorder="1" applyAlignment="1">
      <alignment horizontal="center"/>
    </xf>
    <xf numFmtId="0" fontId="32" fillId="6" borderId="5" xfId="0" applyFont="1" applyFill="1" applyBorder="1" applyAlignment="1">
      <alignment horizontal="center"/>
    </xf>
    <xf numFmtId="0" fontId="32" fillId="6" borderId="6" xfId="0" applyFont="1" applyFill="1" applyBorder="1" applyAlignment="1">
      <alignment horizontal="center"/>
    </xf>
    <xf numFmtId="0" fontId="32" fillId="2" borderId="4" xfId="112" applyFont="1" applyFill="1" applyBorder="1" applyAlignment="1">
      <alignment horizontal="center" vertical="center"/>
    </xf>
    <xf numFmtId="0" fontId="32" fillId="2" borderId="5" xfId="112" applyFont="1" applyFill="1" applyBorder="1" applyAlignment="1">
      <alignment horizontal="center" vertical="center"/>
    </xf>
    <xf numFmtId="0" fontId="32" fillId="2" borderId="6" xfId="112" applyFont="1" applyFill="1" applyBorder="1" applyAlignment="1">
      <alignment horizontal="center" vertical="center"/>
    </xf>
    <xf numFmtId="0" fontId="32" fillId="2" borderId="4" xfId="0" applyFont="1" applyFill="1" applyBorder="1" applyAlignment="1">
      <alignment horizontal="center"/>
    </xf>
    <xf numFmtId="0" fontId="32" fillId="2" borderId="5" xfId="0" applyFont="1" applyFill="1" applyBorder="1" applyAlignment="1">
      <alignment horizontal="center"/>
    </xf>
    <xf numFmtId="0" fontId="32" fillId="2" borderId="6" xfId="0" applyFont="1" applyFill="1" applyBorder="1" applyAlignment="1">
      <alignment horizontal="center"/>
    </xf>
    <xf numFmtId="165" fontId="32" fillId="2" borderId="10" xfId="26" applyNumberFormat="1" applyFont="1" applyFill="1" applyBorder="1" applyAlignment="1">
      <alignment horizontal="center" vertical="center"/>
    </xf>
    <xf numFmtId="165" fontId="32" fillId="2" borderId="3" xfId="26" applyNumberFormat="1" applyFont="1" applyFill="1" applyBorder="1" applyAlignment="1">
      <alignment horizontal="center" vertical="center"/>
    </xf>
    <xf numFmtId="165" fontId="32" fillId="2" borderId="11" xfId="26" applyNumberFormat="1" applyFont="1" applyFill="1" applyBorder="1" applyAlignment="1">
      <alignment horizontal="center" vertical="center"/>
    </xf>
    <xf numFmtId="0" fontId="32" fillId="2" borderId="10" xfId="112" applyFont="1" applyFill="1" applyBorder="1" applyAlignment="1">
      <alignment horizontal="center" vertical="center"/>
    </xf>
    <xf numFmtId="0" fontId="32" fillId="2" borderId="11" xfId="112" applyFont="1" applyFill="1" applyBorder="1" applyAlignment="1">
      <alignment horizontal="center" vertical="center"/>
    </xf>
    <xf numFmtId="0" fontId="32" fillId="2" borderId="7" xfId="112" applyFont="1" applyFill="1" applyBorder="1" applyAlignment="1">
      <alignment horizontal="center" vertical="center"/>
    </xf>
    <xf numFmtId="0" fontId="32" fillId="2" borderId="12" xfId="112" applyFont="1" applyFill="1" applyBorder="1" applyAlignment="1">
      <alignment horizontal="center" vertical="center"/>
    </xf>
  </cellXfs>
  <cellStyles count="123">
    <cellStyle name="Aeia?nnueea" xfId="1"/>
    <cellStyle name="Ãèïåðññûëêà" xfId="2"/>
    <cellStyle name="clsAltData" xfId="3"/>
    <cellStyle name="clsColumnHeader" xfId="4"/>
    <cellStyle name="clsData" xfId="5"/>
    <cellStyle name="clsDefault" xfId="6"/>
    <cellStyle name="clsReportFooter" xfId="7"/>
    <cellStyle name="clsReportHeader" xfId="8"/>
    <cellStyle name="clsRowHeader" xfId="9"/>
    <cellStyle name="Comma [0]䧟Лист3" xfId="10"/>
    <cellStyle name="Comma_Лист1" xfId="11"/>
    <cellStyle name="Currency [0]_Лист1" xfId="12"/>
    <cellStyle name="Currency_Лист1" xfId="13"/>
    <cellStyle name="Date" xfId="14"/>
    <cellStyle name="Fixed" xfId="15"/>
    <cellStyle name="Heading1" xfId="16"/>
    <cellStyle name="Heading2" xfId="17"/>
    <cellStyle name="Iau?iue_Eeno1" xfId="18"/>
    <cellStyle name="Îáû÷íûé_Tranche" xfId="19"/>
    <cellStyle name="Ioe?uaaaoayny aeia?nnueea" xfId="20"/>
    <cellStyle name="Îòêðûâàâøàÿñÿ ãèïåðññûëêà" xfId="21"/>
    <cellStyle name="Normal" xfId="22"/>
    <cellStyle name="Normal 2" xfId="23"/>
    <cellStyle name="Normal_Book1" xfId="24"/>
    <cellStyle name="Normal_Sheet2" xfId="25"/>
    <cellStyle name="Normal_sum" xfId="26"/>
    <cellStyle name="Ôèíàíñîâûé_Tranche" xfId="27"/>
    <cellStyle name="S0" xfId="28"/>
    <cellStyle name="S1" xfId="29"/>
    <cellStyle name="S2" xfId="30"/>
    <cellStyle name="S3" xfId="31"/>
    <cellStyle name="S4" xfId="32"/>
    <cellStyle name="S5" xfId="33"/>
    <cellStyle name="S6" xfId="34"/>
    <cellStyle name="Style 1" xfId="35"/>
    <cellStyle name="Total" xfId="36"/>
    <cellStyle name="Гіперпосилання" xfId="37" builtinId="8"/>
    <cellStyle name="Звичайний" xfId="0" builtinId="0"/>
    <cellStyle name="Обычный 10" xfId="38"/>
    <cellStyle name="Обычный 11" xfId="39"/>
    <cellStyle name="Обычный 12" xfId="40"/>
    <cellStyle name="Обычный 13" xfId="41"/>
    <cellStyle name="Обычный 14" xfId="42"/>
    <cellStyle name="Обычный 15" xfId="43"/>
    <cellStyle name="Обычный 16" xfId="44"/>
    <cellStyle name="Обычный 17" xfId="45"/>
    <cellStyle name="Обычный 18" xfId="46"/>
    <cellStyle name="Обычный 19" xfId="47"/>
    <cellStyle name="Обычный 2" xfId="48"/>
    <cellStyle name="Обычный 2 2" xfId="49"/>
    <cellStyle name="Обычный 2 2 2" xfId="50"/>
    <cellStyle name="Обычный 2 2 3" xfId="51"/>
    <cellStyle name="Обычный 2 2 4" xfId="52"/>
    <cellStyle name="Обычный 2 2 5" xfId="53"/>
    <cellStyle name="Обычный 2 2 6" xfId="54"/>
    <cellStyle name="Обычный 2 2 7" xfId="55"/>
    <cellStyle name="Обычный 2 2_ZB_3KV_2014" xfId="56"/>
    <cellStyle name="Обычный 2 3" xfId="57"/>
    <cellStyle name="Обычный 2 4" xfId="58"/>
    <cellStyle name="Обычный 2 5" xfId="59"/>
    <cellStyle name="Обычный 2 6" xfId="60"/>
    <cellStyle name="Обычный 2 7" xfId="61"/>
    <cellStyle name="Обычный 2_Borg_01_11_2012" xfId="62"/>
    <cellStyle name="Обычный 20" xfId="63"/>
    <cellStyle name="Обычный 21" xfId="64"/>
    <cellStyle name="Обычный 22" xfId="65"/>
    <cellStyle name="Обычный 23" xfId="66"/>
    <cellStyle name="Обычный 24" xfId="67"/>
    <cellStyle name="Обычный 25" xfId="68"/>
    <cellStyle name="Обычный 26" xfId="69"/>
    <cellStyle name="Обычный 27" xfId="70"/>
    <cellStyle name="Обычный 28" xfId="71"/>
    <cellStyle name="Обычный 29" xfId="72"/>
    <cellStyle name="Обычный 3" xfId="73"/>
    <cellStyle name="Обычный 3 2" xfId="74"/>
    <cellStyle name="Обычный 3 2 2" xfId="75"/>
    <cellStyle name="Обычный 3 2_borg01082010-prov_div" xfId="76"/>
    <cellStyle name="Обычный 3_ZB_3KV_2014" xfId="77"/>
    <cellStyle name="Обычный 30" xfId="78"/>
    <cellStyle name="Обычный 31" xfId="79"/>
    <cellStyle name="Обычный 32" xfId="80"/>
    <cellStyle name="Обычный 33" xfId="81"/>
    <cellStyle name="Обычный 34" xfId="82"/>
    <cellStyle name="Обычный 35" xfId="83"/>
    <cellStyle name="Обычный 36" xfId="84"/>
    <cellStyle name="Обычный 37" xfId="85"/>
    <cellStyle name="Обычный 38" xfId="86"/>
    <cellStyle name="Обычный 39" xfId="87"/>
    <cellStyle name="Обычный 4" xfId="88"/>
    <cellStyle name="Обычный 4 2" xfId="89"/>
    <cellStyle name="Обычный 4_ZB_3KV_2014" xfId="90"/>
    <cellStyle name="Обычный 40" xfId="91"/>
    <cellStyle name="Обычный 41" xfId="92"/>
    <cellStyle name="Обычный 42" xfId="93"/>
    <cellStyle name="Обычный 45" xfId="94"/>
    <cellStyle name="Обычный 46" xfId="95"/>
    <cellStyle name="Обычный 47" xfId="96"/>
    <cellStyle name="Обычный 48" xfId="97"/>
    <cellStyle name="Обычный 49" xfId="98"/>
    <cellStyle name="Обычный 5" xfId="99"/>
    <cellStyle name="Обычный 5 2" xfId="100"/>
    <cellStyle name="Обычный 50" xfId="101"/>
    <cellStyle name="Обычный 51" xfId="102"/>
    <cellStyle name="Обычный 52" xfId="103"/>
    <cellStyle name="Обычный 53" xfId="104"/>
    <cellStyle name="Обычный 54" xfId="105"/>
    <cellStyle name="Обычный 6" xfId="106"/>
    <cellStyle name="Обычный 6 2" xfId="107"/>
    <cellStyle name="Обычный 6_ZB_3KV_2014" xfId="108"/>
    <cellStyle name="Обычный 7" xfId="109"/>
    <cellStyle name="Обычный 8" xfId="110"/>
    <cellStyle name="Обычный 9" xfId="111"/>
    <cellStyle name="Обычный_Дин.імпорт" xfId="112"/>
    <cellStyle name="Обычный_Експорт" xfId="113"/>
    <cellStyle name="Процентный 2 2" xfId="114"/>
    <cellStyle name="Процентный 2 3" xfId="115"/>
    <cellStyle name="Процентный 2 4" xfId="116"/>
    <cellStyle name="Процентный 2 5" xfId="117"/>
    <cellStyle name="Процентный 2 6" xfId="118"/>
    <cellStyle name="Процентный 2 7" xfId="119"/>
    <cellStyle name="Процентный 3" xfId="120"/>
    <cellStyle name="Стиль 1" xfId="121"/>
    <cellStyle name="Финансовый 2" xfId="12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8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List" dx="15" fmlaLink="$A$1" fmlaRange="$A$3:$A$4" noThreeD="1" sel="2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</xdr:colOff>
          <xdr:row>0</xdr:row>
          <xdr:rowOff>22860</xdr:rowOff>
        </xdr:from>
        <xdr:to>
          <xdr:col>0</xdr:col>
          <xdr:colOff>480060</xdr:colOff>
          <xdr:row>1</xdr:row>
          <xdr:rowOff>121920</xdr:rowOff>
        </xdr:to>
        <xdr:sp macro="" textlink="">
          <xdr:nvSpPr>
            <xdr:cNvPr id="1025" name="List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bswn01s\ICS$\576\576FSI_2008Q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epartments/STA/collaboration/STASIDP/Documents/CDIS%20Report%20Form%20ITT%20(Pilot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ocuments%20and%20Settings/tgaleza/Local%20Settings/Temporary%20Internet%20Files/OLK10B/Copy%20of%201931PI_200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0fs01.nbu.bank.gov.ua\work\Documents%20and%20Settings\CSONG\Local%20Settings\Temporary%20Internet%20Files\OLK3\BOPukr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epartments/STA/collaboration/STASIDP/Documents/ITT%20for%20CDI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0fs01.nbu.bank.gov.ua\work\WINDOWS\TEMP\ukr2001%2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0fs01.nbu.bank.gov.ua\work\WINDOWS.98\TEMP\&#1043;&#1072;&#1083;&#1100;%20-%20&#1090;&#1072;&#1073;&#1083;.%20(17%20&#1096;&#1090;.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epartments/STA/about_sta/divisions/stasi/STASIIMS/STASIDP/Documents/FAS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rina\share\My%20Documents\Ukraine\Reporting\ukrbopcmdec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CoverPage"/>
      <sheetName val="CoverPage_TS"/>
      <sheetName val="PeriodicityInfo"/>
      <sheetName val="Table A"/>
      <sheetName val="Table A_TS"/>
      <sheetName val="Annex Tables A.1-A.3"/>
      <sheetName val="Annex Tables A.1-A.3_TS"/>
      <sheetName val="Annex Tables A.4-A.5"/>
      <sheetName val="Annex Tables A.4-A.5_TS"/>
      <sheetName val="Table B"/>
      <sheetName val="Table B(Suppl.)"/>
      <sheetName val="Guide References"/>
      <sheetName val="Master"/>
      <sheetName val="Deviations"/>
      <sheetName val="DevRanges"/>
      <sheetName val="InterAdjustments"/>
      <sheetName val="InterAdjustRanges"/>
      <sheetName val="SI1–Reg. Cap."/>
      <sheetName val="SI2–RWA"/>
      <sheetName val="SI3–NPL"/>
      <sheetName val="SI4–Res. Real Estate P"/>
      <sheetName val="SI5–Comm. Real Estate P"/>
      <sheetName val="Fin. Structure"/>
      <sheetName val="Table F1"/>
      <sheetName val="Table F2"/>
      <sheetName val="Table F3"/>
      <sheetName val="Table F4"/>
      <sheetName val="Table F5"/>
      <sheetName val="Table F6"/>
      <sheetName val="Table F7"/>
      <sheetName val="AdditionalInfo"/>
      <sheetName val="Validation Summary"/>
      <sheetName val="Report Form"/>
      <sheetName val="Control"/>
      <sheetName val="576FSI_2008Q4"/>
      <sheetName val="PRIV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1">
          <cell r="C1" t="str">
            <v>Singapore</v>
          </cell>
        </row>
        <row r="5">
          <cell r="C5">
            <v>127</v>
          </cell>
        </row>
        <row r="8">
          <cell r="C8" t="str">
            <v>Q:4:2008</v>
          </cell>
        </row>
        <row r="17">
          <cell r="H17" t="str">
            <v>Lead Agency</v>
          </cell>
        </row>
        <row r="18">
          <cell r="H18" t="str">
            <v>Co-Lead Agency</v>
          </cell>
        </row>
        <row r="19">
          <cell r="H19" t="str">
            <v>Other Responsible Agency</v>
          </cell>
        </row>
        <row r="20">
          <cell r="J20" t="str">
            <v>Coordinator Name</v>
          </cell>
        </row>
        <row r="21">
          <cell r="J21" t="str">
            <v>Contact Person Name</v>
          </cell>
        </row>
        <row r="42">
          <cell r="V42" t="str">
            <v>Thousands</v>
          </cell>
        </row>
        <row r="43">
          <cell r="V43" t="str">
            <v>Millions</v>
          </cell>
        </row>
        <row r="44">
          <cell r="V44" t="str">
            <v>Billions</v>
          </cell>
        </row>
        <row r="45">
          <cell r="V45" t="str">
            <v>Trillions</v>
          </cell>
        </row>
        <row r="330">
          <cell r="BA330" t="str">
            <v xml:space="preserve"> </v>
          </cell>
        </row>
        <row r="331">
          <cell r="BA331" t="str">
            <v>AFGHANIS</v>
          </cell>
        </row>
        <row r="332">
          <cell r="BA332" t="str">
            <v>ALGERIAN DINARS</v>
          </cell>
        </row>
        <row r="333">
          <cell r="BA333" t="str">
            <v>ARGENTINE PESOS</v>
          </cell>
        </row>
        <row r="334">
          <cell r="BA334" t="str">
            <v>ARUBAN FLORINS</v>
          </cell>
        </row>
        <row r="335">
          <cell r="BA335" t="str">
            <v>AUSTRALIAN DOLLARS</v>
          </cell>
        </row>
        <row r="336">
          <cell r="BA336" t="str">
            <v>BAHAMIAN DOLLARS</v>
          </cell>
        </row>
        <row r="337">
          <cell r="BA337" t="str">
            <v>BAHRAIN DINARS</v>
          </cell>
        </row>
        <row r="338">
          <cell r="BA338" t="str">
            <v>BAHT</v>
          </cell>
        </row>
        <row r="339">
          <cell r="BA339" t="str">
            <v>BALBOAS</v>
          </cell>
        </row>
        <row r="340">
          <cell r="BA340" t="str">
            <v>BARBADOS DOLLARS</v>
          </cell>
        </row>
        <row r="341">
          <cell r="BA341" t="str">
            <v>BELARUSIAN RUBELS</v>
          </cell>
        </row>
        <row r="342">
          <cell r="BA342" t="str">
            <v>BELIZE DOLLARS</v>
          </cell>
        </row>
        <row r="343">
          <cell r="BA343" t="str">
            <v>BERMUDA DOLLARS</v>
          </cell>
        </row>
        <row r="344">
          <cell r="BA344" t="str">
            <v>BIRR</v>
          </cell>
        </row>
        <row r="345">
          <cell r="BA345" t="str">
            <v>BOLIVARES</v>
          </cell>
        </row>
        <row r="346">
          <cell r="BA346" t="str">
            <v>BOLIVIANOS</v>
          </cell>
        </row>
        <row r="347">
          <cell r="BA347" t="str">
            <v>BRUNEI DOLLARS</v>
          </cell>
        </row>
        <row r="348">
          <cell r="BA348" t="str">
            <v>BURUNDI FRANCS</v>
          </cell>
        </row>
        <row r="349">
          <cell r="BA349" t="str">
            <v>CANADIAN DOLLARS</v>
          </cell>
        </row>
        <row r="350">
          <cell r="BA350" t="str">
            <v>CAYMAN IS. DOLLARS</v>
          </cell>
        </row>
        <row r="351">
          <cell r="BA351" t="str">
            <v>CEDIS</v>
          </cell>
        </row>
        <row r="352">
          <cell r="BA352" t="str">
            <v>CFA FRANCS</v>
          </cell>
        </row>
        <row r="353">
          <cell r="BA353" t="str">
            <v>CFP FRANCS</v>
          </cell>
        </row>
        <row r="354">
          <cell r="BA354" t="str">
            <v>CHILEAN PESOS</v>
          </cell>
        </row>
        <row r="355">
          <cell r="BA355" t="str">
            <v>COLOMBIAN PESOS</v>
          </cell>
        </row>
        <row r="356">
          <cell r="BA356" t="str">
            <v>COLONES</v>
          </cell>
        </row>
        <row r="357">
          <cell r="BA357" t="str">
            <v>COMORIAN FRANCS</v>
          </cell>
        </row>
        <row r="358">
          <cell r="BA358" t="str">
            <v>CONGO FRANCS</v>
          </cell>
        </row>
        <row r="359">
          <cell r="BA359" t="str">
            <v>CONVERTIBLE MARKA</v>
          </cell>
        </row>
        <row r="360">
          <cell r="BA360" t="str">
            <v>CORDOBAS</v>
          </cell>
        </row>
        <row r="361">
          <cell r="BA361" t="str">
            <v>CUBAN PESOS</v>
          </cell>
        </row>
        <row r="362">
          <cell r="BA362" t="str">
            <v>CYPRUS POUNDS</v>
          </cell>
        </row>
        <row r="363">
          <cell r="BA363" t="str">
            <v>DALASIS</v>
          </cell>
        </row>
        <row r="364">
          <cell r="BA364" t="str">
            <v>DANISH KRONER</v>
          </cell>
        </row>
        <row r="365">
          <cell r="BA365" t="str">
            <v>DENARS</v>
          </cell>
        </row>
        <row r="366">
          <cell r="BA366" t="str">
            <v>DINARS</v>
          </cell>
        </row>
        <row r="367">
          <cell r="BA367" t="str">
            <v>DIRHAMS</v>
          </cell>
        </row>
        <row r="368">
          <cell r="BA368" t="str">
            <v>DJIBOUTI FRANCS</v>
          </cell>
        </row>
        <row r="369">
          <cell r="BA369" t="str">
            <v>DOBRAS</v>
          </cell>
        </row>
        <row r="370">
          <cell r="BA370" t="str">
            <v>DOMINICAN PESOS</v>
          </cell>
        </row>
        <row r="371">
          <cell r="BA371" t="str">
            <v>DONG</v>
          </cell>
        </row>
        <row r="372">
          <cell r="BA372" t="str">
            <v>DRAMS</v>
          </cell>
        </row>
        <row r="373">
          <cell r="BA373" t="str">
            <v>E.CARIBBEAN DOLLARS</v>
          </cell>
        </row>
        <row r="374">
          <cell r="BA374" t="str">
            <v>EGYPTIAN POUNDS</v>
          </cell>
        </row>
        <row r="375">
          <cell r="BA375" t="str">
            <v>EMALANGENI</v>
          </cell>
        </row>
        <row r="376">
          <cell r="BA376" t="str">
            <v>ESCUDOS</v>
          </cell>
        </row>
        <row r="377">
          <cell r="BA377" t="str">
            <v>EUROS</v>
          </cell>
        </row>
        <row r="378">
          <cell r="BA378" t="str">
            <v>FALKLAND IS. POUNDS</v>
          </cell>
        </row>
        <row r="379">
          <cell r="BA379" t="str">
            <v>FIJI DOLLARS</v>
          </cell>
        </row>
        <row r="380">
          <cell r="BA380" t="str">
            <v>FORINT</v>
          </cell>
        </row>
        <row r="381">
          <cell r="BA381" t="str">
            <v>FR. FRANCS/SP. PESETAS</v>
          </cell>
        </row>
        <row r="382">
          <cell r="BA382" t="str">
            <v>FRENCH FRANCS</v>
          </cell>
        </row>
        <row r="383">
          <cell r="BA383" t="str">
            <v>GIBRALTAR POUNDS</v>
          </cell>
        </row>
        <row r="384">
          <cell r="BA384" t="str">
            <v>GOURDES</v>
          </cell>
        </row>
        <row r="385">
          <cell r="BA385" t="str">
            <v>GUARANIES</v>
          </cell>
        </row>
        <row r="386">
          <cell r="BA386" t="str">
            <v>GUILDERS</v>
          </cell>
        </row>
        <row r="387">
          <cell r="BA387" t="str">
            <v>GUINEAN FRANCS</v>
          </cell>
        </row>
        <row r="388">
          <cell r="BA388" t="str">
            <v>GUYANA DOLLARS</v>
          </cell>
        </row>
        <row r="389">
          <cell r="BA389" t="str">
            <v>HONG KONG DOLLARS</v>
          </cell>
        </row>
        <row r="390">
          <cell r="BA390" t="str">
            <v>HRYVNIAS</v>
          </cell>
        </row>
        <row r="391">
          <cell r="BA391" t="str">
            <v>INDIAN RUPEES</v>
          </cell>
        </row>
        <row r="392">
          <cell r="BA392" t="str">
            <v>JAMAICA DOLLARS</v>
          </cell>
        </row>
        <row r="393">
          <cell r="BA393" t="str">
            <v>JORDANIAN DINARS</v>
          </cell>
        </row>
        <row r="394">
          <cell r="BA394" t="str">
            <v>KENYA SHILLINGS</v>
          </cell>
        </row>
        <row r="395">
          <cell r="BA395" t="str">
            <v>KINA</v>
          </cell>
        </row>
        <row r="396">
          <cell r="BA396" t="str">
            <v>KIP</v>
          </cell>
        </row>
        <row r="397">
          <cell r="BA397" t="str">
            <v>KORUNY</v>
          </cell>
        </row>
        <row r="398">
          <cell r="BA398" t="str">
            <v>KRONER</v>
          </cell>
        </row>
        <row r="399">
          <cell r="BA399" t="str">
            <v>KRONUR</v>
          </cell>
        </row>
        <row r="400">
          <cell r="BA400" t="str">
            <v>KROONI</v>
          </cell>
        </row>
        <row r="401">
          <cell r="BA401" t="str">
            <v>KUNAS</v>
          </cell>
        </row>
        <row r="402">
          <cell r="BA402" t="str">
            <v>KUWAITI DINARS</v>
          </cell>
        </row>
        <row r="403">
          <cell r="BA403" t="str">
            <v>KWACHA</v>
          </cell>
        </row>
        <row r="404">
          <cell r="BA404" t="str">
            <v>KWANZAS</v>
          </cell>
        </row>
        <row r="405">
          <cell r="BA405" t="str">
            <v>KYATS</v>
          </cell>
        </row>
        <row r="406">
          <cell r="BA406" t="str">
            <v>LARI</v>
          </cell>
        </row>
        <row r="407">
          <cell r="BA407" t="str">
            <v>LATS</v>
          </cell>
        </row>
        <row r="408">
          <cell r="BA408" t="str">
            <v>LEBANESE POUNDS</v>
          </cell>
        </row>
        <row r="409">
          <cell r="BA409" t="str">
            <v>LEI</v>
          </cell>
        </row>
        <row r="410">
          <cell r="BA410" t="str">
            <v>LEKS</v>
          </cell>
        </row>
        <row r="411">
          <cell r="BA411" t="str">
            <v>LEMPIRAS</v>
          </cell>
        </row>
        <row r="412">
          <cell r="BA412" t="str">
            <v>LEONES</v>
          </cell>
        </row>
        <row r="413">
          <cell r="BA413" t="str">
            <v>LEVA</v>
          </cell>
        </row>
        <row r="414">
          <cell r="BA414" t="str">
            <v>LIBERIAN DOLLARS</v>
          </cell>
        </row>
        <row r="415">
          <cell r="BA415" t="str">
            <v>LIBYAN DINARS</v>
          </cell>
        </row>
        <row r="416">
          <cell r="BA416" t="str">
            <v>LITAI</v>
          </cell>
        </row>
        <row r="417">
          <cell r="BA417" t="str">
            <v>MALAGASY ARIARY</v>
          </cell>
        </row>
        <row r="418">
          <cell r="BA418" t="str">
            <v>MALOTI</v>
          </cell>
        </row>
        <row r="419">
          <cell r="BA419" t="str">
            <v>MALTESE LIRI</v>
          </cell>
        </row>
        <row r="420">
          <cell r="BA420" t="str">
            <v>MANAT</v>
          </cell>
        </row>
        <row r="421">
          <cell r="BA421" t="str">
            <v>MAURITIAN RUPEES</v>
          </cell>
        </row>
        <row r="422">
          <cell r="BA422" t="str">
            <v>METICAIS</v>
          </cell>
        </row>
        <row r="423">
          <cell r="BA423" t="str">
            <v>MEXICAN PESOS</v>
          </cell>
        </row>
        <row r="424">
          <cell r="BA424" t="str">
            <v>NAIRA</v>
          </cell>
        </row>
        <row r="425">
          <cell r="BA425" t="str">
            <v>NAKFA</v>
          </cell>
        </row>
        <row r="426">
          <cell r="BA426" t="str">
            <v>NAMIBIA DOLLARS</v>
          </cell>
        </row>
        <row r="427">
          <cell r="BA427" t="str">
            <v>NEPALESE RUPEES</v>
          </cell>
        </row>
        <row r="428">
          <cell r="BA428" t="str">
            <v>NEW LIRAS</v>
          </cell>
        </row>
        <row r="429">
          <cell r="BA429" t="str">
            <v>NEW SHEQALIM</v>
          </cell>
        </row>
        <row r="430">
          <cell r="BA430" t="str">
            <v>NEW TAIWAN DOLLARS</v>
          </cell>
        </row>
        <row r="431">
          <cell r="BA431" t="str">
            <v>NEW ZEALAND DOLLARS</v>
          </cell>
        </row>
        <row r="432">
          <cell r="BA432" t="str">
            <v>NGULTRUM</v>
          </cell>
        </row>
        <row r="433">
          <cell r="BA433" t="str">
            <v>NORWEGIAN KRONER</v>
          </cell>
        </row>
        <row r="434">
          <cell r="BA434" t="str">
            <v>NUEVOS SOLES</v>
          </cell>
        </row>
        <row r="435">
          <cell r="BA435" t="str">
            <v>OUGUIYAS</v>
          </cell>
        </row>
        <row r="436">
          <cell r="BA436" t="str">
            <v>PA'ANGA</v>
          </cell>
        </row>
        <row r="437">
          <cell r="BA437" t="str">
            <v>PAKISTAN RUPEES</v>
          </cell>
        </row>
        <row r="438">
          <cell r="BA438" t="str">
            <v>PATACAS</v>
          </cell>
        </row>
        <row r="439">
          <cell r="BA439" t="str">
            <v>PHILIPPINE PESOS</v>
          </cell>
        </row>
        <row r="440">
          <cell r="BA440" t="str">
            <v>POUNDS STERLING</v>
          </cell>
        </row>
        <row r="441">
          <cell r="BA441" t="str">
            <v>PULA</v>
          </cell>
        </row>
        <row r="442">
          <cell r="BA442" t="str">
            <v>QATAR RIYALS</v>
          </cell>
        </row>
        <row r="443">
          <cell r="BA443" t="str">
            <v>QUETZALES</v>
          </cell>
        </row>
        <row r="444">
          <cell r="BA444" t="str">
            <v>RAND</v>
          </cell>
        </row>
        <row r="445">
          <cell r="BA445" t="str">
            <v>REAIS</v>
          </cell>
        </row>
        <row r="446">
          <cell r="BA446" t="str">
            <v>RIALS</v>
          </cell>
        </row>
        <row r="447">
          <cell r="BA447" t="str">
            <v>RIALS OMANI</v>
          </cell>
        </row>
        <row r="448">
          <cell r="BA448" t="str">
            <v>RIEL</v>
          </cell>
        </row>
        <row r="449">
          <cell r="BA449" t="str">
            <v>RINGGIT</v>
          </cell>
        </row>
        <row r="450">
          <cell r="BA450" t="str">
            <v>RUFIYAA</v>
          </cell>
        </row>
        <row r="451">
          <cell r="BA451" t="str">
            <v>RUPIAH</v>
          </cell>
        </row>
        <row r="452">
          <cell r="BA452" t="str">
            <v>RUSSIAN RUBLES</v>
          </cell>
        </row>
        <row r="453">
          <cell r="BA453" t="str">
            <v>RWANDA FRANCS</v>
          </cell>
        </row>
        <row r="454">
          <cell r="BA454" t="str">
            <v>SAUDI ARABIAN RIYALS</v>
          </cell>
        </row>
        <row r="455">
          <cell r="BA455" t="str">
            <v>SERBIAN DINARS</v>
          </cell>
        </row>
        <row r="456">
          <cell r="BA456" t="str">
            <v>SEYCHELLES RUPEES</v>
          </cell>
        </row>
        <row r="457">
          <cell r="BA457" t="str">
            <v>SINGAPORE DOLLARS</v>
          </cell>
        </row>
        <row r="458">
          <cell r="BA458" t="str">
            <v>SOLOMON ISL DOLLARS</v>
          </cell>
        </row>
        <row r="459">
          <cell r="BA459" t="str">
            <v>SOMALI SHILLINGS</v>
          </cell>
        </row>
        <row r="460">
          <cell r="BA460" t="str">
            <v>SOMS</v>
          </cell>
        </row>
        <row r="461">
          <cell r="BA461" t="str">
            <v>SRI LANKA RUPEES</v>
          </cell>
        </row>
        <row r="462">
          <cell r="BA462" t="str">
            <v>SUDANESE DINARS</v>
          </cell>
        </row>
        <row r="463">
          <cell r="BA463" t="str">
            <v>SUM</v>
          </cell>
        </row>
        <row r="464">
          <cell r="BA464" t="str">
            <v>SURINAME DOLLAR</v>
          </cell>
        </row>
        <row r="465">
          <cell r="BA465" t="str">
            <v>SWEDISH KRONOR</v>
          </cell>
        </row>
        <row r="466">
          <cell r="BA466" t="str">
            <v>SWISS FRANCS</v>
          </cell>
        </row>
        <row r="467">
          <cell r="BA467" t="str">
            <v>SYRIAN POUNDS</v>
          </cell>
        </row>
        <row r="468">
          <cell r="BA468" t="str">
            <v>TAJIK SOMONI</v>
          </cell>
        </row>
        <row r="469">
          <cell r="BA469" t="str">
            <v>TAKA</v>
          </cell>
        </row>
        <row r="470">
          <cell r="BA470" t="str">
            <v>TALA</v>
          </cell>
        </row>
        <row r="471">
          <cell r="BA471" t="str">
            <v>TANZANIA SHILLINGS</v>
          </cell>
        </row>
        <row r="472">
          <cell r="BA472" t="str">
            <v>TENGE</v>
          </cell>
        </row>
        <row r="473">
          <cell r="BA473" t="str">
            <v>TOGROGS</v>
          </cell>
        </row>
        <row r="474">
          <cell r="BA474" t="str">
            <v>TOLARS</v>
          </cell>
        </row>
        <row r="475">
          <cell r="BA475" t="str">
            <v>TT DOLLARS</v>
          </cell>
        </row>
        <row r="476">
          <cell r="BA476" t="str">
            <v>TUNISIAN DINARS</v>
          </cell>
        </row>
        <row r="477">
          <cell r="BA477" t="str">
            <v>U.S. DOLLARS</v>
          </cell>
        </row>
        <row r="478">
          <cell r="BA478" t="str">
            <v>UGANDA SHILLINGS</v>
          </cell>
        </row>
        <row r="479">
          <cell r="BA479" t="str">
            <v>URUGUAYAN PESOS</v>
          </cell>
        </row>
        <row r="480">
          <cell r="BA480" t="str">
            <v>VATU</v>
          </cell>
        </row>
        <row r="481">
          <cell r="BA481" t="str">
            <v>WON</v>
          </cell>
        </row>
        <row r="482">
          <cell r="BA482" t="str">
            <v>YEMENI RIAL</v>
          </cell>
        </row>
        <row r="483">
          <cell r="BA483" t="str">
            <v>YEN</v>
          </cell>
        </row>
        <row r="484">
          <cell r="BA484" t="str">
            <v>YUAN</v>
          </cell>
        </row>
        <row r="485">
          <cell r="BA485" t="str">
            <v>ZAMBIAN KWACHA</v>
          </cell>
        </row>
        <row r="486">
          <cell r="BA486" t="str">
            <v>ZIMBABWE DOLLARS</v>
          </cell>
        </row>
        <row r="487">
          <cell r="BA487" t="str">
            <v>ZLOTYS</v>
          </cell>
        </row>
      </sheetData>
      <sheetData sheetId="35" refreshError="1"/>
      <sheetData sheetId="3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BUControlSheet"/>
      <sheetName val="Control"/>
      <sheetName val="Coverpage"/>
      <sheetName val="Inward-DL"/>
      <sheetName val="Inward"/>
      <sheetName val="Inward_TS"/>
      <sheetName val="Outward-DL"/>
      <sheetName val="Outward"/>
      <sheetName val="Outward_TS"/>
      <sheetName val="ValidationSheet"/>
      <sheetName val="Links"/>
    </sheetNames>
    <sheetDataSet>
      <sheetData sheetId="0"/>
      <sheetData sheetId="1"/>
      <sheetData sheetId="2">
        <row r="16">
          <cell r="A16" t="str">
            <v>Yes</v>
          </cell>
        </row>
        <row r="17">
          <cell r="A17" t="str">
            <v>No</v>
          </cell>
        </row>
        <row r="19">
          <cell r="A19" t="str">
            <v>Yes</v>
          </cell>
        </row>
        <row r="20">
          <cell r="A20" t="str">
            <v>No</v>
          </cell>
        </row>
        <row r="21">
          <cell r="A21" t="str">
            <v>Yes</v>
          </cell>
        </row>
        <row r="22">
          <cell r="A22" t="str">
            <v>No</v>
          </cell>
        </row>
        <row r="35">
          <cell r="J35" t="str">
            <v>Yes</v>
          </cell>
        </row>
        <row r="36">
          <cell r="J36" t="str">
            <v>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 Instructions"/>
      <sheetName val="Index Page"/>
      <sheetName val="IndexSS"/>
      <sheetName val="Assets Mandated"/>
      <sheetName val="Assets MandatedSS"/>
      <sheetName val="Breakdown by Currency (Assets)"/>
      <sheetName val="CurrencySS"/>
      <sheetName val="Breakdown by Sector (Assets)"/>
      <sheetName val="AssetsSS"/>
      <sheetName val="Breakdown by Sector (Equity)"/>
      <sheetName val="EquitySS"/>
      <sheetName val="Breakdown by Sector (Debt Sec.)"/>
      <sheetName val="Debt SecSS"/>
      <sheetName val="Breakdown by Sector (L-T Debt)"/>
      <sheetName val="L-T DebtSS"/>
      <sheetName val="Breakdown by Sector (S-T Debt)"/>
      <sheetName val="S-T DebtSS"/>
      <sheetName val="Liabilities Breakdown"/>
      <sheetName val="Liabilities BreakdownSS"/>
      <sheetName val="Report Form"/>
      <sheetName val="Control"/>
      <sheetName val="Input 1- Basic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>
        <row r="1">
          <cell r="C1" t="str">
            <v>Australia</v>
          </cell>
        </row>
        <row r="3">
          <cell r="C3">
            <v>2008</v>
          </cell>
        </row>
        <row r="17">
          <cell r="F17" t="str">
            <v>National currency</v>
          </cell>
        </row>
        <row r="18">
          <cell r="F18" t="str">
            <v>Units</v>
          </cell>
        </row>
      </sheetData>
      <sheetData sheetId="2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heet"/>
      <sheetName val="FSUOUT"/>
      <sheetName val="labels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eating  Data Report Forms"/>
      <sheetName val="BUControlSheet"/>
      <sheetName val="Control"/>
      <sheetName val="ValidationSheet"/>
      <sheetName val="Coverpage"/>
      <sheetName val="Inward"/>
      <sheetName val="Temp 1A"/>
      <sheetName val="Temp 1B"/>
      <sheetName val="Temp 1C"/>
      <sheetName val="Temp 1D"/>
      <sheetName val="Inward_TS"/>
      <sheetName val="Outward"/>
      <sheetName val="Temp1  (Inward) ver 2"/>
      <sheetName val="Temp 2 (Outward) ver 2"/>
      <sheetName val="Outward_TS"/>
      <sheetName val="Temp 3 (Metadata)"/>
      <sheetName val="Temp 4"/>
      <sheetName val="Sheet2"/>
      <sheetName val="Sheet4"/>
      <sheetName val="Sheet1"/>
      <sheetName val="Довідники"/>
    </sheetNames>
    <sheetDataSet>
      <sheetData sheetId="0"/>
      <sheetData sheetId="1"/>
      <sheetData sheetId="2">
        <row r="19">
          <cell r="A19" t="str">
            <v>Yes</v>
          </cell>
        </row>
        <row r="20">
          <cell r="A20" t="str">
            <v>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5old"/>
      <sheetName val="tab4"/>
      <sheetName val="tab4 (1)"/>
      <sheetName val="Tab5"/>
      <sheetName val="Tab6"/>
      <sheetName val="Tab6(1)"/>
      <sheetName val="tab7"/>
      <sheetName val="Tab7(1)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44 (1)"/>
      <sheetName val="Tab44 (2)"/>
      <sheetName val="tab20 "/>
      <sheetName val="tab67"/>
      <sheetName val="tabY"/>
      <sheetName val="Table19 (1995)"/>
      <sheetName val="DO NOT PRINT"/>
      <sheetName val="DONOT PRINT"/>
      <sheetName val="tabZ"/>
      <sheetName val="інв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4"/>
      <sheetName val="Tab5old"/>
      <sheetName val="Tab5"/>
      <sheetName val="Tab6"/>
      <sheetName val="tab7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20 "/>
      <sheetName val="tab67"/>
      <sheetName val="tabY"/>
      <sheetName val="Table19 (1995)"/>
      <sheetName val="DO NOT PRINT"/>
      <sheetName val="DONOT PRINT"/>
      <sheetName val="tabZ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 "/>
      <sheetName val="CoverPage"/>
      <sheetName val="FASurvey"/>
      <sheetName val="Instructions"/>
      <sheetName val="FASurvey-DL"/>
      <sheetName val="NOTES"/>
      <sheetName val="BUControlSheet"/>
      <sheetName val="Control"/>
      <sheetName val="Report Form"/>
      <sheetName val="ValidationSheet"/>
      <sheetName val="14602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3">
          <cell r="B13" t="str">
            <v>Country Name</v>
          </cell>
        </row>
      </sheetData>
      <sheetData sheetId="8"/>
      <sheetData sheetId="9"/>
      <sheetData sheetId="1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_Cap"/>
      <sheetName val="in_othsectors"/>
      <sheetName val="ass"/>
      <sheetName val="exp"/>
      <sheetName val="imp"/>
      <sheetName val="nfs"/>
      <sheetName val="oth"/>
      <sheetName val="debt"/>
      <sheetName val="IMFpurch"/>
      <sheetName val="imfrepay"/>
      <sheetName val="gas"/>
      <sheetName val="mtbop"/>
      <sheetName val="cashbop"/>
      <sheetName val="needs"/>
      <sheetName val="Pclubneeds"/>
      <sheetName val="ind"/>
      <sheetName val="cashflow"/>
      <sheetName val="HistCflow"/>
      <sheetName val="WEONEW"/>
      <sheetName val="експ_посл_кв"/>
      <sheetName val="C"/>
      <sheetName val="Macro1"/>
    </sheetNames>
    <sheetDataSet>
      <sheetData sheetId="0">
        <row r="7">
          <cell r="A7" t="str">
            <v>zDollarGDP</v>
          </cell>
        </row>
      </sheetData>
      <sheetData sheetId="1">
        <row r="17">
          <cell r="A17" t="str">
            <v>zReserves</v>
          </cell>
        </row>
      </sheetData>
      <sheetData sheetId="2">
        <row r="7">
          <cell r="A7" t="str">
            <v>zDollarGDP</v>
          </cell>
        </row>
      </sheetData>
      <sheetData sheetId="3" refreshError="1">
        <row r="7">
          <cell r="A7" t="str">
            <v>zDollarGDP</v>
          </cell>
          <cell r="B7" t="str">
            <v xml:space="preserve">  In billions of U.S. dollars</v>
          </cell>
          <cell r="C7">
            <v>103</v>
          </cell>
          <cell r="D7">
            <v>169.77011494252872</v>
          </cell>
          <cell r="E7">
            <v>18.768726984303285</v>
          </cell>
          <cell r="F7">
            <v>32.722850720418613</v>
          </cell>
          <cell r="G7">
            <v>25.868557052030997</v>
          </cell>
          <cell r="H7">
            <v>34.445670628183365</v>
          </cell>
          <cell r="I7">
            <v>43.328231871689347</v>
          </cell>
          <cell r="J7">
            <v>49.675842621189744</v>
          </cell>
          <cell r="K7">
            <v>41.827558092132087</v>
          </cell>
          <cell r="L7">
            <v>30.766214908034854</v>
          </cell>
          <cell r="M7">
            <v>30.350950987564008</v>
          </cell>
          <cell r="N7">
            <v>32.070984625449789</v>
          </cell>
          <cell r="O7">
            <v>35.766139550363611</v>
          </cell>
          <cell r="P7">
            <v>38.480886498511843</v>
          </cell>
          <cell r="Q7">
            <v>41.268041668434648</v>
          </cell>
          <cell r="R7">
            <v>44.193801680762952</v>
          </cell>
          <cell r="S7">
            <v>46.403491764801103</v>
          </cell>
          <cell r="T7">
            <v>49.698139680101988</v>
          </cell>
          <cell r="U7">
            <v>53.226707597389236</v>
          </cell>
          <cell r="V7">
            <v>57.005803836803871</v>
          </cell>
          <cell r="W7">
            <v>61.053215909216938</v>
          </cell>
          <cell r="X7">
            <v>2.3639774859287055</v>
          </cell>
          <cell r="Y7">
            <v>5.25</v>
          </cell>
          <cell r="Z7">
            <v>6.1338289962825279</v>
          </cell>
          <cell r="AA7">
            <v>5.0209205020920509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10068.38987614432</v>
          </cell>
          <cell r="AS7">
            <v>11372.432432432432</v>
          </cell>
          <cell r="AT7">
            <v>13437.56727664155</v>
          </cell>
          <cell r="AU7">
            <v>14761.424017003188</v>
          </cell>
          <cell r="AV7">
            <v>10667.51398068124</v>
          </cell>
          <cell r="AW7">
            <v>11434.146341463416</v>
          </cell>
          <cell r="AX7">
            <v>12432</v>
          </cell>
          <cell r="AY7">
            <v>8383.265067290813</v>
          </cell>
          <cell r="AZ7">
            <v>7064.5885987082283</v>
          </cell>
          <cell r="BA7">
            <v>7644.0720995176443</v>
          </cell>
          <cell r="BB7">
            <v>8359.8026020637062</v>
          </cell>
          <cell r="BC7">
            <v>7268.5438117251515</v>
          </cell>
          <cell r="BD7">
            <v>5956.9912152269399</v>
          </cell>
          <cell r="BE7">
            <v>7243.8664453052943</v>
          </cell>
          <cell r="BF7">
            <v>9221.5480786909357</v>
          </cell>
          <cell r="BG7">
            <v>7928.0821917808216</v>
          </cell>
        </row>
        <row r="24">
          <cell r="A24" t="str">
            <v>zSDReRate</v>
          </cell>
          <cell r="B24" t="str">
            <v xml:space="preserve">  SDR/US$ [IFS, for 2000 const. from Sept.]</v>
          </cell>
          <cell r="C24">
            <v>1.3574999999999999</v>
          </cell>
          <cell r="D24">
            <v>1.3687499999999999</v>
          </cell>
          <cell r="E24">
            <v>1.4085000000000001</v>
          </cell>
          <cell r="F24">
            <v>1.39625</v>
          </cell>
          <cell r="G24">
            <v>1.4285000000000001</v>
          </cell>
          <cell r="H24">
            <v>1.51725</v>
          </cell>
          <cell r="I24">
            <v>1.4518500000000001</v>
          </cell>
          <cell r="J24">
            <v>1.3761133333333333</v>
          </cell>
          <cell r="K24">
            <v>1.3568091666666666</v>
          </cell>
          <cell r="L24">
            <v>1.3674483333333336</v>
          </cell>
          <cell r="M24">
            <v>1.3205983333333335</v>
          </cell>
          <cell r="N24">
            <v>1.3</v>
          </cell>
          <cell r="O24">
            <v>1.3</v>
          </cell>
          <cell r="P24">
            <v>1.3</v>
          </cell>
          <cell r="Q24">
            <v>1.3</v>
          </cell>
          <cell r="R24">
            <v>1.3</v>
          </cell>
          <cell r="S24">
            <v>1.3</v>
          </cell>
          <cell r="T24">
            <v>1.3</v>
          </cell>
          <cell r="U24">
            <v>1.3</v>
          </cell>
          <cell r="V24">
            <v>1.3</v>
          </cell>
          <cell r="W24">
            <v>1.3</v>
          </cell>
          <cell r="X24">
            <v>1.3879999999999999</v>
          </cell>
          <cell r="Y24">
            <v>1.39</v>
          </cell>
          <cell r="Z24">
            <v>1.4530000000000001</v>
          </cell>
          <cell r="AA24">
            <v>1.403</v>
          </cell>
          <cell r="AB24">
            <v>1.3759999999999999</v>
          </cell>
          <cell r="AC24">
            <v>1.413</v>
          </cell>
          <cell r="AD24">
            <v>1.403</v>
          </cell>
          <cell r="AE24">
            <v>1.393</v>
          </cell>
          <cell r="AF24">
            <v>1.3879999999999999</v>
          </cell>
          <cell r="AG24">
            <v>1.4159999999999999</v>
          </cell>
          <cell r="AH24">
            <v>1.4550000000000001</v>
          </cell>
          <cell r="AI24">
            <v>1.4550000000000001</v>
          </cell>
          <cell r="AJ24">
            <v>1.4931000000000001</v>
          </cell>
          <cell r="AK24">
            <v>1.5660000000000001</v>
          </cell>
          <cell r="AL24">
            <v>1.5170999999999999</v>
          </cell>
          <cell r="AM24">
            <v>1.4927999999999999</v>
          </cell>
          <cell r="AN24">
            <v>1.4653</v>
          </cell>
          <cell r="AO24">
            <v>1.4460999999999999</v>
          </cell>
          <cell r="AP24">
            <v>1.452</v>
          </cell>
          <cell r="AQ24">
            <v>1.444</v>
          </cell>
          <cell r="AR24">
            <v>1.3919999999999999</v>
          </cell>
          <cell r="AS24">
            <v>1.3759999999999999</v>
          </cell>
          <cell r="AT24">
            <v>1.3759999999999999</v>
          </cell>
          <cell r="AU24">
            <v>1.3759999999999999</v>
          </cell>
          <cell r="AV24">
            <v>1.3740000000000001</v>
          </cell>
          <cell r="AW24">
            <v>1.3740000000000001</v>
          </cell>
          <cell r="AX24">
            <v>1.3740000000000001</v>
          </cell>
          <cell r="AY24">
            <v>1.4067700000000001</v>
          </cell>
          <cell r="AZ24">
            <v>1.3819999999999999</v>
          </cell>
          <cell r="BA24">
            <v>1.3480000000000001</v>
          </cell>
          <cell r="BB24">
            <v>1.359</v>
          </cell>
          <cell r="BC24">
            <v>1.383</v>
          </cell>
        </row>
      </sheetData>
      <sheetData sheetId="4"/>
      <sheetData sheetId="5"/>
      <sheetData sheetId="6"/>
      <sheetData sheetId="7" refreshError="1">
        <row r="17">
          <cell r="A17" t="str">
            <v>zReserves</v>
          </cell>
          <cell r="B17" t="str">
            <v xml:space="preserve">    Gross usable reserves from 1998 on</v>
          </cell>
          <cell r="C17">
            <v>0</v>
          </cell>
          <cell r="D17">
            <v>0</v>
          </cell>
          <cell r="E17">
            <v>9.6000000000000002E-2</v>
          </cell>
          <cell r="F17">
            <v>0.13300000000000001</v>
          </cell>
          <cell r="G17">
            <v>0.64600000000000002</v>
          </cell>
          <cell r="H17">
            <v>1.1339999999999999</v>
          </cell>
          <cell r="I17">
            <v>1.994</v>
          </cell>
          <cell r="J17">
            <v>2.375</v>
          </cell>
          <cell r="K17">
            <v>0.78200000000000003</v>
          </cell>
          <cell r="L17">
            <v>1.0900000000000001</v>
          </cell>
          <cell r="M17">
            <v>1.016</v>
          </cell>
          <cell r="N17">
            <v>1.56</v>
          </cell>
          <cell r="O17">
            <v>2.5430000000000001</v>
          </cell>
          <cell r="P17">
            <v>3.0957930000000005</v>
          </cell>
          <cell r="Q17">
            <v>3.7418343030000005</v>
          </cell>
          <cell r="R17">
            <v>4.5037445385130006</v>
          </cell>
          <cell r="S17">
            <v>5.3197504007474237</v>
          </cell>
          <cell r="T17">
            <v>6.1936926792004909</v>
          </cell>
          <cell r="U17">
            <v>7.1296848594237261</v>
          </cell>
          <cell r="V17">
            <v>8.1321324844428116</v>
          </cell>
          <cell r="W17">
            <v>9.2057538908382526</v>
          </cell>
          <cell r="AZ17">
            <v>0.68700000000000006</v>
          </cell>
          <cell r="BA17">
            <v>0.98699999999999999</v>
          </cell>
          <cell r="BB17">
            <v>1.35</v>
          </cell>
          <cell r="BC17">
            <v>1.0900000000000001</v>
          </cell>
          <cell r="BD17">
            <v>1.0740000000000001</v>
          </cell>
          <cell r="BE17">
            <v>0.93899999999999995</v>
          </cell>
          <cell r="BF17">
            <v>0.98599999999999999</v>
          </cell>
          <cell r="BG17">
            <v>1.016</v>
          </cell>
          <cell r="BH17">
            <v>1.028</v>
          </cell>
          <cell r="BI17">
            <v>1.159</v>
          </cell>
          <cell r="BJ17">
            <v>1.2010000000000001</v>
          </cell>
          <cell r="BK17">
            <v>1.56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Аркуш1"/>
  <dimension ref="A1:BY46"/>
  <sheetViews>
    <sheetView tabSelected="1" zoomScale="85" zoomScaleNormal="85" workbookViewId="0">
      <selection activeCell="K27" sqref="K27"/>
    </sheetView>
  </sheetViews>
  <sheetFormatPr defaultColWidth="9.109375" defaultRowHeight="13.8"/>
  <cols>
    <col min="1" max="1" width="10.33203125" style="3" customWidth="1"/>
    <col min="2" max="56" width="9.109375" style="2"/>
    <col min="57" max="77" width="9.109375" style="7"/>
    <col min="78" max="16384" width="9.109375" style="2"/>
  </cols>
  <sheetData>
    <row r="1" spans="1:74">
      <c r="A1" s="3">
        <v>2</v>
      </c>
      <c r="B1" s="51" t="str">
        <f>IF('1'!$A$1=1,BF1,BN1)</f>
        <v>1. Seasonally Adjusted Indices of the BOP Current Account</v>
      </c>
      <c r="C1" s="51"/>
      <c r="D1" s="51"/>
      <c r="E1" s="51"/>
      <c r="F1" s="51"/>
      <c r="G1" s="51"/>
      <c r="H1" s="51"/>
      <c r="I1" s="51"/>
      <c r="J1" s="1"/>
      <c r="K1" s="1"/>
      <c r="BF1" s="6" t="s">
        <v>13</v>
      </c>
      <c r="BG1" s="6"/>
      <c r="BH1" s="6"/>
      <c r="BI1" s="6"/>
      <c r="BJ1" s="6"/>
      <c r="BK1" s="6"/>
      <c r="BL1" s="6"/>
      <c r="BM1" s="6"/>
      <c r="BN1" s="6" t="s">
        <v>16</v>
      </c>
      <c r="BO1" s="6"/>
      <c r="BP1" s="6"/>
      <c r="BQ1" s="6"/>
      <c r="BR1" s="6"/>
      <c r="BS1" s="6"/>
      <c r="BT1" s="6"/>
      <c r="BU1" s="6"/>
      <c r="BV1" s="6"/>
    </row>
    <row r="2" spans="1:74">
      <c r="B2" s="52" t="str">
        <f>IF('1'!$A$1=1,BF2,BN2)</f>
        <v>1.1 The Current Account of the Balance of Payments of Ukraine (seasonally adjusted data)</v>
      </c>
      <c r="C2" s="51"/>
      <c r="D2" s="51"/>
      <c r="E2" s="51"/>
      <c r="F2" s="51"/>
      <c r="G2" s="51"/>
      <c r="H2" s="51"/>
      <c r="I2" s="51"/>
      <c r="J2" s="1"/>
      <c r="K2" s="1"/>
      <c r="BF2" s="8" t="s">
        <v>12</v>
      </c>
      <c r="BG2" s="6"/>
      <c r="BH2" s="6"/>
      <c r="BI2" s="6"/>
      <c r="BJ2" s="6"/>
      <c r="BK2" s="6"/>
      <c r="BL2" s="6"/>
      <c r="BM2" s="6"/>
      <c r="BN2" s="8" t="s">
        <v>17</v>
      </c>
      <c r="BO2" s="6"/>
      <c r="BP2" s="6"/>
      <c r="BQ2" s="6"/>
      <c r="BR2" s="6"/>
      <c r="BS2" s="6"/>
      <c r="BT2" s="6"/>
      <c r="BU2" s="6"/>
      <c r="BV2" s="6"/>
    </row>
    <row r="3" spans="1:74">
      <c r="A3" s="4" t="s">
        <v>14</v>
      </c>
      <c r="B3" s="53"/>
      <c r="C3" s="53"/>
      <c r="D3" s="53"/>
      <c r="E3" s="53"/>
      <c r="F3" s="53"/>
      <c r="G3" s="53"/>
      <c r="H3" s="53"/>
      <c r="I3" s="53"/>
    </row>
    <row r="4" spans="1:74">
      <c r="A4" s="5" t="s">
        <v>15</v>
      </c>
    </row>
    <row r="12" spans="1:74">
      <c r="B12" s="46" t="str">
        <f>IF('1'!$A$1=1,B42,B43)</f>
        <v>Last updated on: 31.03.2025</v>
      </c>
    </row>
    <row r="41" spans="2:2" s="7" customFormat="1" ht="15" customHeight="1"/>
    <row r="42" spans="2:2" s="7" customFormat="1">
      <c r="B42" s="47" t="s">
        <v>43</v>
      </c>
    </row>
    <row r="43" spans="2:2" s="7" customFormat="1">
      <c r="B43" s="47" t="s">
        <v>44</v>
      </c>
    </row>
    <row r="44" spans="2:2" s="48" customFormat="1"/>
    <row r="45" spans="2:2" s="48" customFormat="1"/>
    <row r="46" spans="2:2" s="48" customFormat="1"/>
  </sheetData>
  <phoneticPr fontId="22" type="noConversion"/>
  <hyperlinks>
    <hyperlink ref="B2" location="'1.1'!A1" display="1.1. Поточний рахунок платіжного балансу України (сезонно скориговані дані)"/>
    <hyperlink ref="BF2" location="'1.1'!A1" display="1.1. Поточний рахунок платіжного балансу України (сезонно скориговані дані)"/>
    <hyperlink ref="BN2" location="'1.1'!A1" display="1.1. Поточний рахунок платіжного балансу України (сезонно скориговані дані)"/>
  </hyperlinks>
  <pageMargins left="0.75" right="0.75" top="1" bottom="1" header="0.5" footer="0.5"/>
  <pageSetup paperSize="9" orientation="landscape" horizont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List Box 1">
              <controlPr defaultSize="0" autoLine="0" autoPict="0">
                <anchor moveWithCells="1">
                  <from>
                    <xdr:col>0</xdr:col>
                    <xdr:colOff>7620</xdr:colOff>
                    <xdr:row>0</xdr:row>
                    <xdr:rowOff>22860</xdr:rowOff>
                  </from>
                  <to>
                    <xdr:col>0</xdr:col>
                    <xdr:colOff>480060</xdr:colOff>
                    <xdr:row>1</xdr:row>
                    <xdr:rowOff>121920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2"/>
  <dimension ref="A1:DX40"/>
  <sheetViews>
    <sheetView zoomScale="70" zoomScaleNormal="70" workbookViewId="0">
      <selection activeCell="K27" sqref="K27"/>
    </sheetView>
  </sheetViews>
  <sheetFormatPr defaultColWidth="9.109375" defaultRowHeight="13.2" outlineLevelCol="2"/>
  <cols>
    <col min="1" max="1" width="39.6640625" style="12" customWidth="1"/>
    <col min="2" max="2" width="35.6640625" style="12" hidden="1" customWidth="1" outlineLevel="2"/>
    <col min="3" max="3" width="37.33203125" style="12" hidden="1" customWidth="1" outlineLevel="2"/>
    <col min="4" max="4" width="7.88671875" style="12" hidden="1" customWidth="1" collapsed="1"/>
    <col min="5" max="6" width="7.88671875" style="12" hidden="1" customWidth="1"/>
    <col min="7" max="7" width="8.6640625" style="12" hidden="1" customWidth="1"/>
    <col min="8" max="8" width="9.77734375" style="12" customWidth="1"/>
    <col min="9" max="9" width="8.109375" style="12" hidden="1" customWidth="1"/>
    <col min="10" max="10" width="7.6640625" style="12" hidden="1" customWidth="1"/>
    <col min="11" max="11" width="7.44140625" style="12" hidden="1" customWidth="1"/>
    <col min="12" max="12" width="7.88671875" style="12" hidden="1" customWidth="1"/>
    <col min="13" max="13" width="9.77734375" style="12" customWidth="1"/>
    <col min="14" max="14" width="7.6640625" style="12" hidden="1" customWidth="1"/>
    <col min="15" max="15" width="8" style="12" hidden="1" customWidth="1"/>
    <col min="16" max="16" width="10.109375" style="12" hidden="1" customWidth="1"/>
    <col min="17" max="17" width="7.88671875" style="12" hidden="1" customWidth="1"/>
    <col min="18" max="18" width="9.77734375" style="12" customWidth="1"/>
    <col min="19" max="19" width="8.5546875" style="12" hidden="1" customWidth="1"/>
    <col min="20" max="21" width="10.109375" style="12" hidden="1" customWidth="1"/>
    <col min="22" max="22" width="8.109375" style="12" hidden="1" customWidth="1"/>
    <col min="23" max="23" width="9.77734375" style="12" customWidth="1"/>
    <col min="24" max="27" width="10.109375" style="12" hidden="1" customWidth="1"/>
    <col min="28" max="28" width="9.77734375" style="12" customWidth="1"/>
    <col min="29" max="29" width="10.109375" style="12" hidden="1" customWidth="1"/>
    <col min="30" max="32" width="10.109375" style="15" hidden="1" customWidth="1"/>
    <col min="33" max="33" width="9.77734375" style="15" customWidth="1"/>
    <col min="34" max="37" width="10.109375" style="15" hidden="1" customWidth="1"/>
    <col min="38" max="38" width="9.77734375" style="15" customWidth="1"/>
    <col min="39" max="39" width="10.109375" style="15" hidden="1" customWidth="1"/>
    <col min="40" max="41" width="10.6640625" style="15" hidden="1" customWidth="1"/>
    <col min="42" max="42" width="0" style="15" hidden="1" customWidth="1"/>
    <col min="43" max="43" width="9.77734375" style="15" customWidth="1"/>
    <col min="44" max="47" width="0" style="15" hidden="1" customWidth="1"/>
    <col min="48" max="48" width="9.77734375" style="31" customWidth="1"/>
    <col min="49" max="49" width="9.109375" style="31"/>
    <col min="50" max="107" width="9.109375" style="15"/>
    <col min="108" max="118" width="9.109375" style="13"/>
    <col min="119" max="126" width="9.109375" style="9"/>
    <col min="127" max="16384" width="9.109375" style="12"/>
  </cols>
  <sheetData>
    <row r="1" spans="1:128">
      <c r="A1" s="21" t="str">
        <f>IF('1'!$A$1=1,"до змісту","to title")</f>
        <v>to title</v>
      </c>
    </row>
    <row r="2" spans="1:128" ht="24" customHeight="1">
      <c r="A2" s="11" t="str">
        <f>IF('1'!$A$1=1,DE2,DO2)</f>
        <v>1.1 The Current Account of the Balance of Payments of Ukraine (seasonally adjusted data)</v>
      </c>
      <c r="B2" s="11"/>
      <c r="C2" s="11"/>
      <c r="DE2" s="14" t="s">
        <v>41</v>
      </c>
      <c r="DF2" s="14"/>
      <c r="DG2" s="14"/>
      <c r="DO2" s="10" t="s">
        <v>17</v>
      </c>
      <c r="DW2" s="9"/>
      <c r="DX2" s="9"/>
    </row>
    <row r="3" spans="1:128" s="11" customFormat="1" ht="22.5" customHeight="1">
      <c r="A3" s="12" t="str">
        <f>IF('1'!$A$1=1,DE3,DO3)</f>
        <v>Million USD</v>
      </c>
      <c r="B3" s="12"/>
      <c r="C3" s="12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40"/>
      <c r="AW3" s="40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  <c r="BO3" s="17"/>
      <c r="BP3" s="17"/>
      <c r="BQ3" s="17"/>
      <c r="BR3" s="17"/>
      <c r="BS3" s="17"/>
      <c r="BT3" s="17"/>
      <c r="BU3" s="17"/>
      <c r="BV3" s="17"/>
      <c r="BW3" s="17"/>
      <c r="BX3" s="17"/>
      <c r="BY3" s="17"/>
      <c r="BZ3" s="17"/>
      <c r="CA3" s="17"/>
      <c r="CB3" s="17"/>
      <c r="CC3" s="17"/>
      <c r="CD3" s="17"/>
      <c r="CE3" s="17"/>
      <c r="CF3" s="17"/>
      <c r="CG3" s="17"/>
      <c r="CH3" s="17"/>
      <c r="CI3" s="17"/>
      <c r="CJ3" s="17"/>
      <c r="CK3" s="17"/>
      <c r="CL3" s="17"/>
      <c r="CM3" s="17"/>
      <c r="CN3" s="17"/>
      <c r="CO3" s="17"/>
      <c r="CP3" s="17"/>
      <c r="CQ3" s="17"/>
      <c r="CR3" s="17"/>
      <c r="CS3" s="17"/>
      <c r="CT3" s="17"/>
      <c r="CU3" s="17"/>
      <c r="CV3" s="17"/>
      <c r="CW3" s="17"/>
      <c r="CX3" s="17"/>
      <c r="CY3" s="17"/>
      <c r="CZ3" s="17"/>
      <c r="DA3" s="17"/>
      <c r="DB3" s="17"/>
      <c r="DC3" s="17"/>
      <c r="DD3" s="14"/>
      <c r="DE3" s="13" t="s">
        <v>42</v>
      </c>
      <c r="DF3" s="13"/>
      <c r="DG3" s="13"/>
      <c r="DH3" s="14"/>
      <c r="DI3" s="14"/>
      <c r="DJ3" s="14"/>
      <c r="DK3" s="14"/>
      <c r="DL3" s="14"/>
      <c r="DM3" s="14"/>
      <c r="DN3" s="14"/>
      <c r="DO3" s="9" t="s">
        <v>18</v>
      </c>
      <c r="DP3" s="10"/>
      <c r="DQ3" s="10"/>
      <c r="DR3" s="10"/>
      <c r="DS3" s="10"/>
      <c r="DT3" s="10"/>
      <c r="DU3" s="10"/>
      <c r="DV3" s="10"/>
      <c r="DW3" s="10"/>
      <c r="DX3" s="10"/>
    </row>
    <row r="4" spans="1:128" ht="15.6" customHeight="1">
      <c r="A4" s="64" t="str">
        <f>IF('1'!$A$1=1,B4,C4)</f>
        <v>BOP items</v>
      </c>
      <c r="B4" s="64" t="s">
        <v>19</v>
      </c>
      <c r="C4" s="64" t="s">
        <v>20</v>
      </c>
      <c r="D4" s="58">
        <v>2016</v>
      </c>
      <c r="E4" s="59"/>
      <c r="F4" s="59"/>
      <c r="G4" s="60"/>
      <c r="H4" s="67">
        <v>2016</v>
      </c>
      <c r="I4" s="58">
        <v>2017</v>
      </c>
      <c r="J4" s="59"/>
      <c r="K4" s="59"/>
      <c r="L4" s="59"/>
      <c r="M4" s="67">
        <v>2017</v>
      </c>
      <c r="N4" s="58">
        <v>2018</v>
      </c>
      <c r="O4" s="59"/>
      <c r="P4" s="59"/>
      <c r="Q4" s="60"/>
      <c r="R4" s="67">
        <v>2018</v>
      </c>
      <c r="S4" s="61">
        <v>2019</v>
      </c>
      <c r="T4" s="62"/>
      <c r="U4" s="62"/>
      <c r="V4" s="63"/>
      <c r="W4" s="67">
        <v>2019</v>
      </c>
      <c r="X4" s="61">
        <v>2020</v>
      </c>
      <c r="Y4" s="62"/>
      <c r="Z4" s="62"/>
      <c r="AA4" s="63"/>
      <c r="AB4" s="67">
        <v>2020</v>
      </c>
      <c r="AC4" s="61">
        <v>2021</v>
      </c>
      <c r="AD4" s="62"/>
      <c r="AE4" s="62"/>
      <c r="AF4" s="63"/>
      <c r="AG4" s="67">
        <v>2021</v>
      </c>
      <c r="AH4" s="55">
        <v>2022</v>
      </c>
      <c r="AI4" s="56"/>
      <c r="AJ4" s="56"/>
      <c r="AK4" s="57"/>
      <c r="AL4" s="67">
        <v>2022</v>
      </c>
      <c r="AM4" s="55">
        <v>2023</v>
      </c>
      <c r="AN4" s="56"/>
      <c r="AO4" s="56"/>
      <c r="AP4" s="57"/>
      <c r="AQ4" s="67">
        <v>2023</v>
      </c>
      <c r="AR4" s="55">
        <v>2024</v>
      </c>
      <c r="AS4" s="56"/>
      <c r="AT4" s="56"/>
      <c r="AU4" s="56"/>
      <c r="AV4" s="69">
        <v>2024</v>
      </c>
      <c r="DW4" s="9"/>
      <c r="DX4" s="9"/>
    </row>
    <row r="5" spans="1:128" ht="15" customHeight="1">
      <c r="A5" s="65"/>
      <c r="B5" s="66"/>
      <c r="C5" s="66"/>
      <c r="D5" s="23" t="s">
        <v>37</v>
      </c>
      <c r="E5" s="23" t="s">
        <v>38</v>
      </c>
      <c r="F5" s="23" t="s">
        <v>39</v>
      </c>
      <c r="G5" s="23" t="s">
        <v>40</v>
      </c>
      <c r="H5" s="68"/>
      <c r="I5" s="22" t="s">
        <v>37</v>
      </c>
      <c r="J5" s="22" t="s">
        <v>38</v>
      </c>
      <c r="K5" s="22" t="s">
        <v>39</v>
      </c>
      <c r="L5" s="54" t="s">
        <v>40</v>
      </c>
      <c r="M5" s="68"/>
      <c r="N5" s="22" t="s">
        <v>37</v>
      </c>
      <c r="O5" s="22" t="s">
        <v>38</v>
      </c>
      <c r="P5" s="22" t="s">
        <v>39</v>
      </c>
      <c r="Q5" s="22" t="s">
        <v>40</v>
      </c>
      <c r="R5" s="68"/>
      <c r="S5" s="22" t="s">
        <v>37</v>
      </c>
      <c r="T5" s="22" t="s">
        <v>38</v>
      </c>
      <c r="U5" s="22" t="s">
        <v>39</v>
      </c>
      <c r="V5" s="22" t="s">
        <v>40</v>
      </c>
      <c r="W5" s="68"/>
      <c r="X5" s="22" t="s">
        <v>37</v>
      </c>
      <c r="Y5" s="22" t="s">
        <v>38</v>
      </c>
      <c r="Z5" s="22" t="s">
        <v>39</v>
      </c>
      <c r="AA5" s="22" t="s">
        <v>40</v>
      </c>
      <c r="AB5" s="68"/>
      <c r="AC5" s="22" t="s">
        <v>37</v>
      </c>
      <c r="AD5" s="22" t="s">
        <v>38</v>
      </c>
      <c r="AE5" s="24" t="s">
        <v>39</v>
      </c>
      <c r="AF5" s="22" t="s">
        <v>40</v>
      </c>
      <c r="AG5" s="68"/>
      <c r="AH5" s="23" t="s">
        <v>37</v>
      </c>
      <c r="AI5" s="23" t="s">
        <v>38</v>
      </c>
      <c r="AJ5" s="37" t="s">
        <v>39</v>
      </c>
      <c r="AK5" s="22" t="s">
        <v>40</v>
      </c>
      <c r="AL5" s="68"/>
      <c r="AM5" s="23" t="s">
        <v>37</v>
      </c>
      <c r="AN5" s="23" t="s">
        <v>38</v>
      </c>
      <c r="AO5" s="23" t="s">
        <v>39</v>
      </c>
      <c r="AP5" s="22" t="s">
        <v>40</v>
      </c>
      <c r="AQ5" s="68"/>
      <c r="AR5" s="23" t="s">
        <v>37</v>
      </c>
      <c r="AS5" s="22" t="s">
        <v>38</v>
      </c>
      <c r="AT5" s="22" t="s">
        <v>39</v>
      </c>
      <c r="AU5" s="54" t="s">
        <v>40</v>
      </c>
      <c r="AV5" s="70"/>
    </row>
    <row r="6" spans="1:128" s="17" customFormat="1" ht="21.9" customHeight="1">
      <c r="A6" s="25" t="str">
        <f>IF('1'!$A$1=1,B6,C6)</f>
        <v xml:space="preserve">CURRENT ACCOUNT </v>
      </c>
      <c r="B6" s="25" t="s">
        <v>0</v>
      </c>
      <c r="C6" s="39" t="s">
        <v>23</v>
      </c>
      <c r="D6" s="26">
        <f t="shared" ref="D6" si="0">D7+D16+D19</f>
        <v>-357.77752200297834</v>
      </c>
      <c r="E6" s="26">
        <f>E7+E16+E19</f>
        <v>-801.75703675180785</v>
      </c>
      <c r="F6" s="26">
        <f>F7+F16+F19</f>
        <v>-661.41412754366866</v>
      </c>
      <c r="G6" s="26">
        <f>G7+G16+G19</f>
        <v>-133.58780908548374</v>
      </c>
      <c r="H6" s="26">
        <f>H7+H16+H19</f>
        <v>-1954.5364953839444</v>
      </c>
      <c r="I6" s="26">
        <f t="shared" ref="I6:J6" si="1">I7+I16+I19</f>
        <v>-1097.2820739403644</v>
      </c>
      <c r="J6" s="26">
        <f t="shared" si="1"/>
        <v>-843.72911973635769</v>
      </c>
      <c r="K6" s="26">
        <f t="shared" ref="K6:O6" si="2">K7+K16+K19</f>
        <v>-510.58271730470335</v>
      </c>
      <c r="L6" s="26">
        <f t="shared" si="2"/>
        <v>-941.26109645129486</v>
      </c>
      <c r="M6" s="26">
        <f t="shared" ref="M6" si="3">M7+M16+M19</f>
        <v>-3392.8550074327241</v>
      </c>
      <c r="N6" s="26">
        <f t="shared" si="2"/>
        <v>-2069.6985187211676</v>
      </c>
      <c r="O6" s="26">
        <f t="shared" si="2"/>
        <v>-850.28503985353973</v>
      </c>
      <c r="P6" s="26">
        <f t="shared" ref="P6:AP6" si="4">P7+P16+P19</f>
        <v>-1443.8054318375109</v>
      </c>
      <c r="Q6" s="26">
        <f t="shared" si="4"/>
        <v>-1878.4816488286488</v>
      </c>
      <c r="R6" s="26">
        <f t="shared" ref="R6" si="5">R7+R16+R19</f>
        <v>-6242.2706392408691</v>
      </c>
      <c r="S6" s="26">
        <f t="shared" si="4"/>
        <v>-889.52976362679487</v>
      </c>
      <c r="T6" s="26">
        <f t="shared" si="4"/>
        <v>-1866.1817554163486</v>
      </c>
      <c r="U6" s="26">
        <f t="shared" si="4"/>
        <v>-3140.8891065428588</v>
      </c>
      <c r="V6" s="26">
        <f t="shared" si="4"/>
        <v>1421.6208330949044</v>
      </c>
      <c r="W6" s="26">
        <f t="shared" ref="W6" si="6">W7+W16+W19</f>
        <v>-4474.9797924911045</v>
      </c>
      <c r="X6" s="26">
        <f t="shared" si="4"/>
        <v>1603.4225319747579</v>
      </c>
      <c r="Y6" s="26">
        <f t="shared" si="4"/>
        <v>1705.72116282004</v>
      </c>
      <c r="Z6" s="26">
        <f t="shared" si="4"/>
        <v>1106.8356728000581</v>
      </c>
      <c r="AA6" s="26">
        <f t="shared" si="4"/>
        <v>703.72352048010384</v>
      </c>
      <c r="AB6" s="26">
        <f t="shared" ref="AB6" si="7">AB7+AB16+AB19</f>
        <v>5119.7028880749622</v>
      </c>
      <c r="AC6" s="26">
        <f t="shared" si="4"/>
        <v>-681.60289438004656</v>
      </c>
      <c r="AD6" s="26">
        <f t="shared" si="4"/>
        <v>-280.4177161136497</v>
      </c>
      <c r="AE6" s="26">
        <f t="shared" si="4"/>
        <v>-430.88403116495897</v>
      </c>
      <c r="AF6" s="26">
        <f t="shared" si="4"/>
        <v>-2094.6148914699106</v>
      </c>
      <c r="AG6" s="26">
        <f t="shared" ref="AG6" si="8">AG7+AG16+AG19</f>
        <v>-3487.5195331285531</v>
      </c>
      <c r="AH6" s="26">
        <f t="shared" si="4"/>
        <v>1961.2578926229787</v>
      </c>
      <c r="AI6" s="26">
        <f t="shared" si="4"/>
        <v>284.28607967129119</v>
      </c>
      <c r="AJ6" s="26">
        <f t="shared" si="4"/>
        <v>4565.8723265692543</v>
      </c>
      <c r="AK6" s="26">
        <f t="shared" si="4"/>
        <v>567.71173361671299</v>
      </c>
      <c r="AL6" s="26">
        <f t="shared" ref="AL6" si="9">AL7+AL16+AL19</f>
        <v>7379.1280324802392</v>
      </c>
      <c r="AM6" s="26">
        <f t="shared" si="4"/>
        <v>-1462.9438431350054</v>
      </c>
      <c r="AN6" s="26">
        <f t="shared" si="4"/>
        <v>-793.64334152451374</v>
      </c>
      <c r="AO6" s="26">
        <f t="shared" si="4"/>
        <v>-4292.5845001761254</v>
      </c>
      <c r="AP6" s="26">
        <f t="shared" si="4"/>
        <v>-2585.4249892194684</v>
      </c>
      <c r="AQ6" s="26">
        <f t="shared" ref="AQ6" si="10">AQ7+AQ16+AQ19</f>
        <v>-9134.5966740551085</v>
      </c>
      <c r="AR6" s="26">
        <f t="shared" ref="AR6:AS6" si="11">AR7+AR16+AR19</f>
        <v>-3535.7328237136007</v>
      </c>
      <c r="AS6" s="26">
        <f t="shared" si="11"/>
        <v>-7313.9552446212001</v>
      </c>
      <c r="AT6" s="26">
        <f t="shared" ref="AT6:AU6" si="12">AT7+AT16+AT19</f>
        <v>-2006.0070449960231</v>
      </c>
      <c r="AU6" s="26">
        <f t="shared" si="12"/>
        <v>-1500.3403928048383</v>
      </c>
      <c r="AV6" s="26">
        <f t="shared" ref="AV6" si="13">AV7+AV16+AV19</f>
        <v>-14356.03550613566</v>
      </c>
      <c r="AW6" s="40"/>
      <c r="AX6" s="49"/>
      <c r="DD6" s="14"/>
      <c r="DE6" s="14"/>
      <c r="DF6" s="14"/>
      <c r="DG6" s="14"/>
      <c r="DH6" s="14"/>
      <c r="DI6" s="14"/>
      <c r="DJ6" s="14"/>
      <c r="DK6" s="14"/>
      <c r="DL6" s="14"/>
      <c r="DM6" s="14"/>
      <c r="DN6" s="14"/>
      <c r="DO6" s="14"/>
      <c r="DP6" s="14"/>
      <c r="DQ6" s="14"/>
      <c r="DR6" s="14"/>
      <c r="DS6" s="14"/>
      <c r="DT6" s="14"/>
      <c r="DU6" s="14"/>
      <c r="DV6" s="14"/>
    </row>
    <row r="7" spans="1:128" s="17" customFormat="1" ht="21.9" customHeight="1">
      <c r="A7" s="27" t="str">
        <f>IF('1'!$A$1=1,B7,C7)</f>
        <v xml:space="preserve">  BALANCE ON GOODS AND SERVICES </v>
      </c>
      <c r="B7" s="27" t="s">
        <v>1</v>
      </c>
      <c r="C7" s="40" t="s">
        <v>24</v>
      </c>
      <c r="D7" s="28">
        <f t="shared" ref="D7" si="14">D10+D13</f>
        <v>-2191.4089027706505</v>
      </c>
      <c r="E7" s="28">
        <f t="shared" ref="E7:I9" si="15">E10+E13</f>
        <v>-1062.4607100180397</v>
      </c>
      <c r="F7" s="28">
        <f t="shared" si="15"/>
        <v>-1518.4289607285186</v>
      </c>
      <c r="G7" s="28">
        <f t="shared" si="15"/>
        <v>-1539.7539394278197</v>
      </c>
      <c r="H7" s="28">
        <f t="shared" ref="H7" si="16">H10+H13</f>
        <v>-6312.0525129450325</v>
      </c>
      <c r="I7" s="28">
        <f t="shared" si="15"/>
        <v>-1927.8818332710684</v>
      </c>
      <c r="J7" s="28">
        <f t="shared" ref="J7:K7" si="17">J10+J13</f>
        <v>-2403.0564892644397</v>
      </c>
      <c r="K7" s="28">
        <f t="shared" si="17"/>
        <v>-1895.8427588558484</v>
      </c>
      <c r="L7" s="28">
        <f t="shared" ref="L7:O7" si="18">L10+L13</f>
        <v>-2453.5097324965</v>
      </c>
      <c r="M7" s="28">
        <f t="shared" ref="M7" si="19">M10+M13</f>
        <v>-8680.2908138878593</v>
      </c>
      <c r="N7" s="28">
        <f t="shared" si="18"/>
        <v>-2564.9426386382911</v>
      </c>
      <c r="O7" s="28">
        <f t="shared" si="18"/>
        <v>-2631.6184432404407</v>
      </c>
      <c r="P7" s="28">
        <f t="shared" ref="P7:V7" si="20">P10+P13</f>
        <v>-3352.8569628544392</v>
      </c>
      <c r="Q7" s="28">
        <f t="shared" si="20"/>
        <v>-2790.5926521443098</v>
      </c>
      <c r="R7" s="28">
        <f t="shared" ref="R7" si="21">R10+R13</f>
        <v>-11340.010696877482</v>
      </c>
      <c r="S7" s="28">
        <f t="shared" si="20"/>
        <v>-2616.113653885669</v>
      </c>
      <c r="T7" s="28">
        <f t="shared" si="20"/>
        <v>-3624.4811212434906</v>
      </c>
      <c r="U7" s="28">
        <f t="shared" si="20"/>
        <v>-3173.0922167807198</v>
      </c>
      <c r="V7" s="28">
        <f t="shared" si="20"/>
        <v>-3102.6682792952288</v>
      </c>
      <c r="W7" s="28">
        <f t="shared" ref="W7" si="22">W10+W13</f>
        <v>-12516.355271205113</v>
      </c>
      <c r="X7" s="28">
        <f t="shared" ref="X7:Y7" si="23">X10+X13</f>
        <v>-1859.8579523815006</v>
      </c>
      <c r="Y7" s="28">
        <f t="shared" si="23"/>
        <v>424.35215405422082</v>
      </c>
      <c r="Z7" s="28">
        <f t="shared" ref="Z7" si="24">Z10+Z13</f>
        <v>-229.30989007929975</v>
      </c>
      <c r="AA7" s="28">
        <f t="shared" ref="AA7:AK7" si="25">AA10+AA13</f>
        <v>-699.31758318942002</v>
      </c>
      <c r="AB7" s="28">
        <f t="shared" ref="AB7" si="26">AB10+AB13</f>
        <v>-2364.1332715959979</v>
      </c>
      <c r="AC7" s="28">
        <f t="shared" si="25"/>
        <v>-1555.7888434771398</v>
      </c>
      <c r="AD7" s="28">
        <f t="shared" si="25"/>
        <v>-16.271932295249371</v>
      </c>
      <c r="AE7" s="28">
        <f t="shared" si="25"/>
        <v>775.14903652420026</v>
      </c>
      <c r="AF7" s="28">
        <f t="shared" si="25"/>
        <v>-1464.9567357946607</v>
      </c>
      <c r="AG7" s="28">
        <f t="shared" ref="AG7" si="27">AG10+AG13</f>
        <v>-2261.8684750428401</v>
      </c>
      <c r="AH7" s="28">
        <f t="shared" si="25"/>
        <v>-2297.7117729269476</v>
      </c>
      <c r="AI7" s="28">
        <f t="shared" si="25"/>
        <v>-7609.8725703598193</v>
      </c>
      <c r="AJ7" s="28">
        <f t="shared" si="25"/>
        <v>-6475.1229099964894</v>
      </c>
      <c r="AK7" s="28">
        <f t="shared" si="25"/>
        <v>-9101.8151949964013</v>
      </c>
      <c r="AL7" s="28">
        <f t="shared" ref="AL7" si="28">AL10+AL13</f>
        <v>-25484.522448279655</v>
      </c>
      <c r="AM7" s="28">
        <f t="shared" ref="AM7" si="29">AM10+AM13</f>
        <v>-10594.315723876427</v>
      </c>
      <c r="AN7" s="28">
        <f t="shared" ref="AN7:AP7" si="30">AN10+AN13</f>
        <v>-8869.0008129011876</v>
      </c>
      <c r="AO7" s="28">
        <f t="shared" si="30"/>
        <v>-9523.1994626145097</v>
      </c>
      <c r="AP7" s="28">
        <f t="shared" si="30"/>
        <v>-9060.6793320729994</v>
      </c>
      <c r="AQ7" s="28">
        <f t="shared" ref="AQ7" si="31">AQ10+AQ13</f>
        <v>-38047.195331465118</v>
      </c>
      <c r="AR7" s="28">
        <f t="shared" ref="AR7:AS7" si="32">AR10+AR13</f>
        <v>-7781.6596979543101</v>
      </c>
      <c r="AS7" s="28">
        <f t="shared" si="32"/>
        <v>-10102.124796754619</v>
      </c>
      <c r="AT7" s="28">
        <f t="shared" ref="AT7:AU7" si="33">AT10+AT13</f>
        <v>-8683.4829992904906</v>
      </c>
      <c r="AU7" s="28">
        <f t="shared" si="33"/>
        <v>-9375.5304767599282</v>
      </c>
      <c r="AV7" s="28">
        <f t="shared" ref="AV7" si="34">AV10+AV13</f>
        <v>-35942.797970759348</v>
      </c>
      <c r="AW7" s="40"/>
      <c r="AX7" s="49"/>
      <c r="DD7" s="14"/>
      <c r="DE7" s="14"/>
      <c r="DF7" s="14"/>
      <c r="DG7" s="14"/>
      <c r="DH7" s="14"/>
      <c r="DI7" s="14"/>
      <c r="DJ7" s="14"/>
      <c r="DK7" s="14"/>
      <c r="DL7" s="14"/>
      <c r="DM7" s="14"/>
      <c r="DN7" s="14"/>
      <c r="DO7" s="14"/>
      <c r="DP7" s="14"/>
      <c r="DQ7" s="14"/>
      <c r="DR7" s="14"/>
      <c r="DS7" s="14"/>
      <c r="DT7" s="14"/>
      <c r="DU7" s="14"/>
      <c r="DV7" s="14"/>
    </row>
    <row r="8" spans="1:128" s="15" customFormat="1" ht="21.9" customHeight="1">
      <c r="A8" s="27" t="str">
        <f>IF('1'!$A$1=1,B8,C8)</f>
        <v xml:space="preserve">   EXPORTS OF GOODS AND SERVICES</v>
      </c>
      <c r="B8" s="27" t="s">
        <v>2</v>
      </c>
      <c r="C8" s="41" t="s">
        <v>25</v>
      </c>
      <c r="D8" s="16">
        <f t="shared" ref="D8" si="35">D11+D14</f>
        <v>10188.39049605559</v>
      </c>
      <c r="E8" s="16">
        <f t="shared" si="15"/>
        <v>11391.172672033381</v>
      </c>
      <c r="F8" s="28">
        <f t="shared" si="15"/>
        <v>11900.839152204471</v>
      </c>
      <c r="G8" s="28">
        <f t="shared" si="15"/>
        <v>12472.621807185071</v>
      </c>
      <c r="H8" s="28">
        <f t="shared" ref="H8" si="36">H11+H14</f>
        <v>45953.024127478508</v>
      </c>
      <c r="I8" s="16">
        <f t="shared" si="15"/>
        <v>13068.020101270531</v>
      </c>
      <c r="J8" s="16">
        <f t="shared" ref="J8:K8" si="37">J11+J14</f>
        <v>13184.45167751056</v>
      </c>
      <c r="K8" s="16">
        <f t="shared" si="37"/>
        <v>13674.085351145</v>
      </c>
      <c r="L8" s="16">
        <f t="shared" ref="L8:N8" si="38">L11+L14</f>
        <v>13939.984314554669</v>
      </c>
      <c r="M8" s="16">
        <f t="shared" ref="M8" si="39">M11+M14</f>
        <v>53866.541444480761</v>
      </c>
      <c r="N8" s="16">
        <f t="shared" si="38"/>
        <v>14253.32634199347</v>
      </c>
      <c r="O8" s="16">
        <f t="shared" ref="O8:V8" si="40">O11+O14</f>
        <v>15119.886340543979</v>
      </c>
      <c r="P8" s="16">
        <f t="shared" si="40"/>
        <v>14695.331249352919</v>
      </c>
      <c r="Q8" s="28">
        <f t="shared" si="40"/>
        <v>15012.251553456779</v>
      </c>
      <c r="R8" s="28">
        <f t="shared" ref="R8" si="41">R11+R14</f>
        <v>59080.795485347146</v>
      </c>
      <c r="S8" s="16">
        <f t="shared" si="40"/>
        <v>15509.399629137881</v>
      </c>
      <c r="T8" s="16">
        <f t="shared" si="40"/>
        <v>16157.702468781999</v>
      </c>
      <c r="U8" s="16">
        <f t="shared" si="40"/>
        <v>16423.971034799761</v>
      </c>
      <c r="V8" s="28">
        <f t="shared" si="40"/>
        <v>15440.96896214662</v>
      </c>
      <c r="W8" s="28">
        <f t="shared" ref="W8" si="42">W11+W14</f>
        <v>63532.042094866258</v>
      </c>
      <c r="X8" s="16">
        <f t="shared" ref="X8:Y8" si="43">X11+X14</f>
        <v>15615.987787258389</v>
      </c>
      <c r="Y8" s="16">
        <f t="shared" si="43"/>
        <v>13901.543388893881</v>
      </c>
      <c r="Z8" s="16">
        <f t="shared" ref="Z8:AA8" si="44">Z11+Z14</f>
        <v>15117.78399522678</v>
      </c>
      <c r="AA8" s="28">
        <f t="shared" si="44"/>
        <v>15972.52579021235</v>
      </c>
      <c r="AB8" s="28">
        <f t="shared" ref="AB8" si="45">AB11+AB14</f>
        <v>60607.840961591399</v>
      </c>
      <c r="AC8" s="28">
        <f t="shared" ref="AC8:AK8" si="46">AC11+AC14</f>
        <v>16576.372406951021</v>
      </c>
      <c r="AD8" s="28">
        <f t="shared" si="46"/>
        <v>20322.318044130392</v>
      </c>
      <c r="AE8" s="28">
        <f t="shared" si="46"/>
        <v>22637.240962080821</v>
      </c>
      <c r="AF8" s="28">
        <f t="shared" si="46"/>
        <v>21953.318860162239</v>
      </c>
      <c r="AG8" s="28">
        <f t="shared" ref="AG8" si="47">AG11+AG14</f>
        <v>81489.250273324476</v>
      </c>
      <c r="AH8" s="28">
        <f t="shared" si="46"/>
        <v>17500.288150550932</v>
      </c>
      <c r="AI8" s="28">
        <f t="shared" si="46"/>
        <v>12285.61906586781</v>
      </c>
      <c r="AJ8" s="28">
        <f t="shared" si="46"/>
        <v>14120.324625331541</v>
      </c>
      <c r="AK8" s="28">
        <f t="shared" si="46"/>
        <v>13656.97441100284</v>
      </c>
      <c r="AL8" s="28">
        <f t="shared" ref="AL8" si="48">AL11+AL14</f>
        <v>57563.206252753123</v>
      </c>
      <c r="AM8" s="28">
        <f t="shared" ref="AM8" si="49">AM11+AM14</f>
        <v>13818.59859207318</v>
      </c>
      <c r="AN8" s="28">
        <f t="shared" ref="AN8:AP8" si="50">AN11+AN14</f>
        <v>13417.070778853231</v>
      </c>
      <c r="AO8" s="28">
        <f t="shared" si="50"/>
        <v>12000.90817143226</v>
      </c>
      <c r="AP8" s="28">
        <f t="shared" si="50"/>
        <v>12136.05943390794</v>
      </c>
      <c r="AQ8" s="28">
        <f t="shared" ref="AQ8" si="51">AQ11+AQ14</f>
        <v>51372.636976266615</v>
      </c>
      <c r="AR8" s="28">
        <f t="shared" ref="AR8:AS8" si="52">AR11+AR14</f>
        <v>14127.689700811399</v>
      </c>
      <c r="AS8" s="28">
        <f t="shared" si="52"/>
        <v>14446.21745980374</v>
      </c>
      <c r="AT8" s="28">
        <f t="shared" ref="AT8:AU8" si="53">AT11+AT14</f>
        <v>14098.429086548571</v>
      </c>
      <c r="AU8" s="28">
        <f t="shared" si="53"/>
        <v>13548.326174147769</v>
      </c>
      <c r="AV8" s="28">
        <f t="shared" ref="AV8" si="54">AV11+AV14</f>
        <v>56220.662421311477</v>
      </c>
      <c r="AW8" s="31"/>
      <c r="AX8" s="49"/>
      <c r="DD8" s="13"/>
      <c r="DE8" s="13"/>
      <c r="DF8" s="13"/>
      <c r="DG8" s="13"/>
      <c r="DH8" s="13"/>
      <c r="DI8" s="13"/>
      <c r="DJ8" s="13"/>
      <c r="DK8" s="13"/>
      <c r="DL8" s="13"/>
      <c r="DM8" s="13"/>
      <c r="DN8" s="13"/>
      <c r="DO8" s="13"/>
      <c r="DP8" s="13"/>
      <c r="DQ8" s="13"/>
      <c r="DR8" s="13"/>
      <c r="DS8" s="13"/>
      <c r="DT8" s="13"/>
      <c r="DU8" s="13"/>
      <c r="DV8" s="13"/>
    </row>
    <row r="9" spans="1:128" s="15" customFormat="1" ht="21.9" customHeight="1">
      <c r="A9" s="27" t="str">
        <f>IF('1'!$A$1=1,B9,C9)</f>
        <v xml:space="preserve">   IMPORTS OF GOODS AND SERVICES</v>
      </c>
      <c r="B9" s="27" t="s">
        <v>3</v>
      </c>
      <c r="C9" s="41" t="s">
        <v>26</v>
      </c>
      <c r="D9" s="16">
        <f t="shared" ref="D9" si="55">D12+D15</f>
        <v>12379.799398826241</v>
      </c>
      <c r="E9" s="16">
        <f t="shared" si="15"/>
        <v>12453.633382051421</v>
      </c>
      <c r="F9" s="28">
        <f t="shared" si="15"/>
        <v>13419.26811293299</v>
      </c>
      <c r="G9" s="28">
        <f t="shared" si="15"/>
        <v>14012.37574661289</v>
      </c>
      <c r="H9" s="28">
        <f t="shared" ref="H9" si="56">H12+H15</f>
        <v>52265.07664042354</v>
      </c>
      <c r="I9" s="16">
        <f t="shared" si="15"/>
        <v>14995.9019345416</v>
      </c>
      <c r="J9" s="16">
        <f t="shared" ref="J9:K9" si="57">J12+J15</f>
        <v>15587.508166775</v>
      </c>
      <c r="K9" s="16">
        <f t="shared" si="57"/>
        <v>15569.928110000848</v>
      </c>
      <c r="L9" s="16">
        <f t="shared" ref="L9:O9" si="58">L12+L15</f>
        <v>16393.494047051168</v>
      </c>
      <c r="M9" s="16">
        <f t="shared" ref="M9" si="59">M12+M15</f>
        <v>62546.832258368624</v>
      </c>
      <c r="N9" s="16">
        <f t="shared" si="58"/>
        <v>16818.268980631761</v>
      </c>
      <c r="O9" s="16">
        <f t="shared" si="58"/>
        <v>17751.504783784421</v>
      </c>
      <c r="P9" s="16">
        <f t="shared" ref="P9:V9" si="60">P12+P15</f>
        <v>18048.188212207358</v>
      </c>
      <c r="Q9" s="28">
        <f t="shared" si="60"/>
        <v>17802.84420560109</v>
      </c>
      <c r="R9" s="28">
        <f t="shared" ref="R9" si="61">R12+R15</f>
        <v>70420.806182224624</v>
      </c>
      <c r="S9" s="16">
        <f t="shared" si="60"/>
        <v>18125.513283023549</v>
      </c>
      <c r="T9" s="16">
        <f t="shared" si="60"/>
        <v>19782.183590025488</v>
      </c>
      <c r="U9" s="16">
        <f t="shared" si="60"/>
        <v>19597.063251580479</v>
      </c>
      <c r="V9" s="28">
        <f t="shared" si="60"/>
        <v>18543.637241441851</v>
      </c>
      <c r="W9" s="28">
        <f t="shared" ref="W9" si="62">W12+W15</f>
        <v>76048.397366071367</v>
      </c>
      <c r="X9" s="16">
        <f t="shared" ref="X9:Y9" si="63">X12+X15</f>
        <v>17475.845739639892</v>
      </c>
      <c r="Y9" s="16">
        <f t="shared" si="63"/>
        <v>13477.19123483966</v>
      </c>
      <c r="Z9" s="16">
        <f t="shared" ref="Z9:AA9" si="64">Z12+Z15</f>
        <v>15347.09388530608</v>
      </c>
      <c r="AA9" s="28">
        <f t="shared" si="64"/>
        <v>16671.843373401771</v>
      </c>
      <c r="AB9" s="28">
        <f t="shared" ref="AB9" si="65">AB12+AB15</f>
        <v>62971.9742331874</v>
      </c>
      <c r="AC9" s="28">
        <f t="shared" ref="AC9:AK9" si="66">AC12+AC15</f>
        <v>18132.161250428158</v>
      </c>
      <c r="AD9" s="28">
        <f t="shared" si="66"/>
        <v>20338.589976425639</v>
      </c>
      <c r="AE9" s="28">
        <f t="shared" si="66"/>
        <v>21862.091925556619</v>
      </c>
      <c r="AF9" s="28">
        <f t="shared" si="66"/>
        <v>23418.2755959569</v>
      </c>
      <c r="AG9" s="28">
        <f t="shared" ref="AG9" si="67">AG12+AG15</f>
        <v>83751.118748367313</v>
      </c>
      <c r="AH9" s="28">
        <f t="shared" si="66"/>
        <v>19797.999923477881</v>
      </c>
      <c r="AI9" s="28">
        <f t="shared" si="66"/>
        <v>19895.491636227631</v>
      </c>
      <c r="AJ9" s="28">
        <f t="shared" si="66"/>
        <v>20595.447535328029</v>
      </c>
      <c r="AK9" s="28">
        <f t="shared" si="66"/>
        <v>22758.789605999242</v>
      </c>
      <c r="AL9" s="28">
        <f t="shared" ref="AL9" si="68">AL12+AL15</f>
        <v>83047.728701032785</v>
      </c>
      <c r="AM9" s="28">
        <f t="shared" ref="AM9" si="69">AM12+AM15</f>
        <v>24412.914315949609</v>
      </c>
      <c r="AN9" s="28">
        <f t="shared" ref="AN9:AP9" si="70">AN12+AN15</f>
        <v>22286.071591754418</v>
      </c>
      <c r="AO9" s="28">
        <f t="shared" si="70"/>
        <v>21524.10763404677</v>
      </c>
      <c r="AP9" s="28">
        <f t="shared" si="70"/>
        <v>21196.738765980939</v>
      </c>
      <c r="AQ9" s="28">
        <f t="shared" ref="AQ9" si="71">AQ12+AQ15</f>
        <v>89419.832307731733</v>
      </c>
      <c r="AR9" s="28">
        <f t="shared" ref="AR9:AS9" si="72">AR12+AR15</f>
        <v>21909.349398765709</v>
      </c>
      <c r="AS9" s="28">
        <f t="shared" si="72"/>
        <v>24548.342256558361</v>
      </c>
      <c r="AT9" s="28">
        <f t="shared" ref="AT9:AU9" si="73">AT12+AT15</f>
        <v>22781.91208583906</v>
      </c>
      <c r="AU9" s="28">
        <f t="shared" si="73"/>
        <v>22923.856650907699</v>
      </c>
      <c r="AV9" s="28">
        <f t="shared" ref="AV9" si="74">AV12+AV15</f>
        <v>92163.460392070832</v>
      </c>
      <c r="AW9" s="31"/>
      <c r="AX9" s="49"/>
      <c r="DD9" s="13"/>
      <c r="DE9" s="13"/>
      <c r="DF9" s="13"/>
      <c r="DG9" s="13"/>
      <c r="DH9" s="13"/>
      <c r="DI9" s="13"/>
      <c r="DJ9" s="13"/>
      <c r="DK9" s="13"/>
      <c r="DL9" s="13"/>
      <c r="DM9" s="13"/>
      <c r="DN9" s="13"/>
      <c r="DO9" s="13"/>
      <c r="DP9" s="13"/>
      <c r="DQ9" s="13"/>
      <c r="DR9" s="13"/>
      <c r="DS9" s="13"/>
      <c r="DT9" s="13"/>
      <c r="DU9" s="13"/>
      <c r="DV9" s="13"/>
    </row>
    <row r="10" spans="1:128" s="17" customFormat="1" ht="21.9" customHeight="1">
      <c r="A10" s="27" t="str">
        <f>IF('1'!$A$1=1,B10,C10)</f>
        <v xml:space="preserve">   BALANCE ON TRADE IN GOODS </v>
      </c>
      <c r="B10" s="27" t="s">
        <v>4</v>
      </c>
      <c r="C10" s="40" t="s">
        <v>27</v>
      </c>
      <c r="D10" s="18">
        <f t="shared" ref="D10" si="75">D11-D12</f>
        <v>-2379.5376754075105</v>
      </c>
      <c r="E10" s="18">
        <f>E11-E12</f>
        <v>-1171.50345827196</v>
      </c>
      <c r="F10" s="18">
        <f>F11-F12</f>
        <v>-1488.6303232380087</v>
      </c>
      <c r="G10" s="18">
        <f>G11-G12</f>
        <v>-1777.9221905842096</v>
      </c>
      <c r="H10" s="18">
        <f>H11-H12</f>
        <v>-6817.5936475016933</v>
      </c>
      <c r="I10" s="18">
        <f t="shared" ref="I10:J10" si="76">I11-I12</f>
        <v>-2094.1164348718085</v>
      </c>
      <c r="J10" s="18">
        <f t="shared" si="76"/>
        <v>-2632.1711050740396</v>
      </c>
      <c r="K10" s="18">
        <f t="shared" ref="K10:O10" si="77">K11-K12</f>
        <v>-2185.9395850046985</v>
      </c>
      <c r="L10" s="18">
        <f t="shared" si="77"/>
        <v>-2679.1801034321998</v>
      </c>
      <c r="M10" s="18">
        <f t="shared" ref="M10" si="78">M11-M12</f>
        <v>-9591.4072283827481</v>
      </c>
      <c r="N10" s="18">
        <f t="shared" si="77"/>
        <v>-2796.6479963516013</v>
      </c>
      <c r="O10" s="18">
        <f t="shared" si="77"/>
        <v>-2926.3047459684003</v>
      </c>
      <c r="P10" s="18">
        <f t="shared" ref="P10:V10" si="79">P11-P12</f>
        <v>-3781.3242669249994</v>
      </c>
      <c r="Q10" s="18">
        <f t="shared" si="79"/>
        <v>-3152.8243649081996</v>
      </c>
      <c r="R10" s="18">
        <f t="shared" ref="R10" si="80">R11-R12</f>
        <v>-12657.101374153201</v>
      </c>
      <c r="S10" s="18">
        <f t="shared" si="79"/>
        <v>-3017.243697874499</v>
      </c>
      <c r="T10" s="18">
        <f t="shared" si="79"/>
        <v>-3999.8536168817009</v>
      </c>
      <c r="U10" s="18">
        <f t="shared" si="79"/>
        <v>-3626.7982051291001</v>
      </c>
      <c r="V10" s="18">
        <f t="shared" si="79"/>
        <v>-3613.993117620199</v>
      </c>
      <c r="W10" s="18">
        <f t="shared" ref="W10" si="81">W11-W12</f>
        <v>-14257.888637505501</v>
      </c>
      <c r="X10" s="18">
        <f t="shared" ref="X10:AK10" si="82">X11-X12</f>
        <v>-2458.6685032076002</v>
      </c>
      <c r="Y10" s="18">
        <f t="shared" si="82"/>
        <v>-1052.8416600591991</v>
      </c>
      <c r="Z10" s="18">
        <f t="shared" si="82"/>
        <v>-1346.5199015729995</v>
      </c>
      <c r="AA10" s="18">
        <f t="shared" si="82"/>
        <v>-1842.6767047911999</v>
      </c>
      <c r="AB10" s="18">
        <f t="shared" ref="AB10" si="83">AB11-AB12</f>
        <v>-6700.7067696309969</v>
      </c>
      <c r="AC10" s="18">
        <f t="shared" si="82"/>
        <v>-2561.1989747876996</v>
      </c>
      <c r="AD10" s="18">
        <f t="shared" si="82"/>
        <v>-1027.5818539899992</v>
      </c>
      <c r="AE10" s="18">
        <f t="shared" si="82"/>
        <v>-210.87804862419944</v>
      </c>
      <c r="AF10" s="18">
        <f t="shared" si="82"/>
        <v>-2429.2891401839006</v>
      </c>
      <c r="AG10" s="18">
        <f t="shared" ref="AG10" si="84">AG11-AG12</f>
        <v>-6228.9480175857898</v>
      </c>
      <c r="AH10" s="18">
        <f t="shared" si="82"/>
        <v>-1758.5525826714984</v>
      </c>
      <c r="AI10" s="18">
        <f t="shared" si="82"/>
        <v>-4320.7312885207193</v>
      </c>
      <c r="AJ10" s="18">
        <f t="shared" si="82"/>
        <v>-3283.2112738248998</v>
      </c>
      <c r="AK10" s="18">
        <f t="shared" si="82"/>
        <v>-5144.2211124503701</v>
      </c>
      <c r="AL10" s="18">
        <f t="shared" ref="AL10" si="85">AL11-AL12</f>
        <v>-14506.716257467488</v>
      </c>
      <c r="AM10" s="18">
        <f t="shared" ref="AM10:AR10" si="86">AM11-AM12</f>
        <v>-6868.4755429592478</v>
      </c>
      <c r="AN10" s="18">
        <f t="shared" si="86"/>
        <v>-7182.1356076035281</v>
      </c>
      <c r="AO10" s="18">
        <f t="shared" si="86"/>
        <v>-7911.4573086970504</v>
      </c>
      <c r="AP10" s="18">
        <f t="shared" si="86"/>
        <v>-7296.4168512350498</v>
      </c>
      <c r="AQ10" s="18">
        <f t="shared" ref="AQ10" si="87">AQ11-AQ12</f>
        <v>-29258.485310494871</v>
      </c>
      <c r="AR10" s="18">
        <f t="shared" si="86"/>
        <v>-6528.3239259864895</v>
      </c>
      <c r="AS10" s="18">
        <f t="shared" ref="AS10:AT10" si="88">AS11-AS12</f>
        <v>-8745.2964631178002</v>
      </c>
      <c r="AT10" s="18">
        <f t="shared" si="88"/>
        <v>-7284.0124402561505</v>
      </c>
      <c r="AU10" s="18">
        <f t="shared" ref="AU10:AV10" si="89">AU11-AU12</f>
        <v>-7913.5185849339086</v>
      </c>
      <c r="AV10" s="18">
        <f t="shared" si="89"/>
        <v>-30471.151414294349</v>
      </c>
      <c r="AW10" s="40"/>
      <c r="AX10" s="49"/>
      <c r="DD10" s="14"/>
      <c r="DE10" s="14"/>
      <c r="DF10" s="14"/>
      <c r="DG10" s="14"/>
      <c r="DH10" s="14"/>
      <c r="DI10" s="14"/>
      <c r="DJ10" s="14"/>
      <c r="DK10" s="14"/>
      <c r="DL10" s="14"/>
      <c r="DM10" s="14"/>
      <c r="DN10" s="14"/>
      <c r="DO10" s="14"/>
      <c r="DP10" s="14"/>
      <c r="DQ10" s="14"/>
      <c r="DR10" s="14"/>
      <c r="DS10" s="14"/>
      <c r="DT10" s="14"/>
      <c r="DU10" s="14"/>
      <c r="DV10" s="14"/>
    </row>
    <row r="11" spans="1:128" s="19" customFormat="1" ht="21.9" customHeight="1">
      <c r="A11" s="27" t="str">
        <f>IF('1'!$A$1=1,B11,C11)</f>
        <v xml:space="preserve">       EXPORTS OF GOODS</v>
      </c>
      <c r="B11" s="33" t="s">
        <v>5</v>
      </c>
      <c r="C11" s="28" t="s">
        <v>28</v>
      </c>
      <c r="D11" s="16">
        <v>7131.2012284500897</v>
      </c>
      <c r="E11" s="16">
        <v>8351.8540231207007</v>
      </c>
      <c r="F11" s="28">
        <v>8824.3031206496908</v>
      </c>
      <c r="G11" s="28">
        <v>9202.9685208824903</v>
      </c>
      <c r="H11" s="28">
        <f>SUM(D11:G11)</f>
        <v>33510.326893102967</v>
      </c>
      <c r="I11" s="16">
        <v>9692.2686891627909</v>
      </c>
      <c r="J11" s="16">
        <v>9641.90275063226</v>
      </c>
      <c r="K11" s="16">
        <v>10020.219237318601</v>
      </c>
      <c r="L11" s="16">
        <v>10290.8273374488</v>
      </c>
      <c r="M11" s="16">
        <f>SUM(I11:L11)</f>
        <v>39645.218014562452</v>
      </c>
      <c r="N11" s="16">
        <v>10512.264506187599</v>
      </c>
      <c r="O11" s="16">
        <v>11181.125112572799</v>
      </c>
      <c r="P11" s="16">
        <v>10604.2053711514</v>
      </c>
      <c r="Q11" s="28">
        <v>10976.9261708751</v>
      </c>
      <c r="R11" s="28">
        <f>SUM(N11:Q11)</f>
        <v>43274.521160786899</v>
      </c>
      <c r="S11" s="16">
        <v>11370.245747544601</v>
      </c>
      <c r="T11" s="16">
        <v>11747.027284654199</v>
      </c>
      <c r="U11" s="16">
        <v>11928.460657429699</v>
      </c>
      <c r="V11" s="28">
        <v>11043.3458365323</v>
      </c>
      <c r="W11" s="28">
        <f>SUM(S11:V11)</f>
        <v>46089.0795261608</v>
      </c>
      <c r="X11" s="16">
        <v>11366.778222032101</v>
      </c>
      <c r="Y11" s="16">
        <v>10408.5469446072</v>
      </c>
      <c r="Z11" s="16">
        <v>11306.6628922125</v>
      </c>
      <c r="AA11" s="28">
        <v>11959.286778256601</v>
      </c>
      <c r="AB11" s="28">
        <f>SUM(X11:AA11)</f>
        <v>45041.274837108402</v>
      </c>
      <c r="AC11" s="28">
        <v>12516.9657573352</v>
      </c>
      <c r="AD11" s="28">
        <v>15882.567218045901</v>
      </c>
      <c r="AE11" s="28">
        <v>17773.661686342501</v>
      </c>
      <c r="AF11" s="28">
        <v>16962.625524986001</v>
      </c>
      <c r="AG11" s="28">
        <f>SUM(AC11:AF11)</f>
        <v>63135.820186709607</v>
      </c>
      <c r="AH11" s="28">
        <v>12698.651384962801</v>
      </c>
      <c r="AI11" s="28">
        <v>8412.7314387650804</v>
      </c>
      <c r="AJ11" s="28">
        <v>10176.329135767701</v>
      </c>
      <c r="AK11" s="28">
        <v>9613.2416492964294</v>
      </c>
      <c r="AL11" s="28">
        <f>SUM(AH11:AK11)</f>
        <v>40900.953608792013</v>
      </c>
      <c r="AM11" s="28">
        <v>9700.1329669019506</v>
      </c>
      <c r="AN11" s="28">
        <v>9208.7809894930706</v>
      </c>
      <c r="AO11" s="28">
        <v>7854.1028774138504</v>
      </c>
      <c r="AP11" s="28">
        <v>7982.3140536483497</v>
      </c>
      <c r="AQ11" s="28">
        <f>SUM(AM11:AP11)</f>
        <v>34745.330887457225</v>
      </c>
      <c r="AR11" s="28">
        <v>9803.8274151180103</v>
      </c>
      <c r="AS11" s="28">
        <v>10022.943608365</v>
      </c>
      <c r="AT11" s="28">
        <v>9760.2393112999507</v>
      </c>
      <c r="AU11" s="28">
        <v>9382.2621091500896</v>
      </c>
      <c r="AV11" s="28">
        <f>SUM(AR11:AU11)</f>
        <v>38969.272443933049</v>
      </c>
      <c r="AW11" s="28"/>
      <c r="AX11" s="49"/>
      <c r="AY11" s="28"/>
      <c r="AZ11" s="28"/>
      <c r="BA11" s="28"/>
      <c r="BB11" s="28"/>
      <c r="BC11" s="28"/>
      <c r="BD11" s="28"/>
      <c r="BE11" s="28"/>
      <c r="BF11" s="28"/>
      <c r="BG11" s="28"/>
      <c r="BH11" s="28"/>
      <c r="BI11" s="28"/>
      <c r="BJ11" s="28"/>
      <c r="BK11" s="28"/>
      <c r="BL11" s="28"/>
      <c r="BM11" s="28"/>
      <c r="BN11" s="28"/>
      <c r="BO11" s="28"/>
      <c r="BP11" s="28"/>
      <c r="BQ11" s="28"/>
      <c r="BR11" s="28"/>
      <c r="BS11" s="28"/>
      <c r="BT11" s="28"/>
      <c r="BU11" s="28"/>
      <c r="BV11" s="28"/>
      <c r="BW11" s="28"/>
      <c r="BX11" s="28"/>
      <c r="BY11" s="28"/>
      <c r="BZ11" s="28"/>
      <c r="CA11" s="28"/>
      <c r="CB11" s="28"/>
      <c r="CC11" s="28"/>
      <c r="CD11" s="28"/>
      <c r="CE11" s="28"/>
      <c r="CF11" s="28"/>
      <c r="CG11" s="28"/>
      <c r="CH11" s="28"/>
      <c r="CI11" s="28"/>
      <c r="CJ11" s="28"/>
      <c r="CK11" s="28"/>
      <c r="CL11" s="28"/>
      <c r="CM11" s="28"/>
      <c r="CN11" s="28"/>
      <c r="CO11" s="28"/>
      <c r="CP11" s="28"/>
      <c r="CQ11" s="28"/>
      <c r="CR11" s="28"/>
      <c r="CS11" s="28"/>
      <c r="CT11" s="28"/>
      <c r="CU11" s="28"/>
      <c r="CV11" s="28"/>
      <c r="CW11" s="28"/>
      <c r="CX11" s="28"/>
      <c r="CY11" s="28"/>
      <c r="CZ11" s="28"/>
      <c r="DA11" s="28"/>
      <c r="DB11" s="28"/>
      <c r="DC11" s="28"/>
      <c r="DD11" s="43"/>
      <c r="DE11" s="43"/>
      <c r="DF11" s="43"/>
      <c r="DG11" s="43"/>
      <c r="DH11" s="43"/>
      <c r="DI11" s="43"/>
      <c r="DJ11" s="43"/>
      <c r="DK11" s="43"/>
      <c r="DL11" s="43"/>
      <c r="DM11" s="43"/>
      <c r="DN11" s="43"/>
      <c r="DO11" s="43"/>
      <c r="DP11" s="43"/>
      <c r="DQ11" s="43"/>
      <c r="DR11" s="43"/>
      <c r="DS11" s="43"/>
      <c r="DT11" s="43"/>
      <c r="DU11" s="43"/>
      <c r="DV11" s="43"/>
    </row>
    <row r="12" spans="1:128" s="19" customFormat="1" ht="21.9" customHeight="1">
      <c r="A12" s="27" t="str">
        <f>IF('1'!$A$1=1,B12,C12)</f>
        <v xml:space="preserve">       IMPORTS OF GOODS</v>
      </c>
      <c r="B12" s="33" t="s">
        <v>6</v>
      </c>
      <c r="C12" s="28" t="s">
        <v>29</v>
      </c>
      <c r="D12" s="16">
        <v>9510.7389038576002</v>
      </c>
      <c r="E12" s="16">
        <v>9523.3574813926607</v>
      </c>
      <c r="F12" s="28">
        <v>10312.933443887699</v>
      </c>
      <c r="G12" s="28">
        <v>10980.8907114667</v>
      </c>
      <c r="H12" s="28">
        <f>SUM(D12:G12)</f>
        <v>40327.92054060466</v>
      </c>
      <c r="I12" s="16">
        <v>11786.385124034599</v>
      </c>
      <c r="J12" s="16">
        <v>12274.0738557063</v>
      </c>
      <c r="K12" s="16">
        <v>12206.158822323299</v>
      </c>
      <c r="L12" s="16">
        <v>12970.007440881</v>
      </c>
      <c r="M12" s="16">
        <f>SUM(I12:L12)</f>
        <v>49236.6252429452</v>
      </c>
      <c r="N12" s="16">
        <v>13308.9125025392</v>
      </c>
      <c r="O12" s="16">
        <v>14107.4298585412</v>
      </c>
      <c r="P12" s="16">
        <v>14385.529638076399</v>
      </c>
      <c r="Q12" s="28">
        <v>14129.7505357833</v>
      </c>
      <c r="R12" s="28">
        <f>SUM(N12:Q12)</f>
        <v>55931.622534940099</v>
      </c>
      <c r="S12" s="16">
        <v>14387.4894454191</v>
      </c>
      <c r="T12" s="16">
        <v>15746.8809015359</v>
      </c>
      <c r="U12" s="16">
        <v>15555.2588625588</v>
      </c>
      <c r="V12" s="28">
        <v>14657.338954152499</v>
      </c>
      <c r="W12" s="28">
        <f>SUM(S12:V12)</f>
        <v>60346.968163666301</v>
      </c>
      <c r="X12" s="16">
        <v>13825.446725239701</v>
      </c>
      <c r="Y12" s="16">
        <v>11461.388604666399</v>
      </c>
      <c r="Z12" s="16">
        <v>12653.1827937855</v>
      </c>
      <c r="AA12" s="28">
        <v>13801.963483047801</v>
      </c>
      <c r="AB12" s="28">
        <f>SUM(X12:AA12)</f>
        <v>51741.981606739399</v>
      </c>
      <c r="AC12" s="28">
        <v>15078.164732122899</v>
      </c>
      <c r="AD12" s="28">
        <v>16910.1490720359</v>
      </c>
      <c r="AE12" s="28">
        <v>17984.5397349667</v>
      </c>
      <c r="AF12" s="28">
        <v>19391.914665169901</v>
      </c>
      <c r="AG12" s="28">
        <f>SUM(AC12:AF12)</f>
        <v>69364.768204295397</v>
      </c>
      <c r="AH12" s="28">
        <v>14457.203967634299</v>
      </c>
      <c r="AI12" s="28">
        <v>12733.4627272858</v>
      </c>
      <c r="AJ12" s="28">
        <v>13459.540409592601</v>
      </c>
      <c r="AK12" s="28">
        <v>14757.4627617468</v>
      </c>
      <c r="AL12" s="28">
        <f>SUM(AH12:AK12)</f>
        <v>55407.669866259501</v>
      </c>
      <c r="AM12" s="28">
        <v>16568.608509861198</v>
      </c>
      <c r="AN12" s="28">
        <v>16390.916597096599</v>
      </c>
      <c r="AO12" s="28">
        <v>15765.560186110901</v>
      </c>
      <c r="AP12" s="28">
        <v>15278.730904883399</v>
      </c>
      <c r="AQ12" s="28">
        <f>SUM(AM12:AP12)</f>
        <v>64003.816197952096</v>
      </c>
      <c r="AR12" s="28">
        <v>16332.1513411045</v>
      </c>
      <c r="AS12" s="28">
        <v>18768.2400714828</v>
      </c>
      <c r="AT12" s="28">
        <v>17044.251751556101</v>
      </c>
      <c r="AU12" s="28">
        <v>17295.780694083998</v>
      </c>
      <c r="AV12" s="28">
        <f>SUM(AR12:AU12)</f>
        <v>69440.423858227397</v>
      </c>
      <c r="AW12" s="28"/>
      <c r="AX12" s="49"/>
      <c r="AY12" s="28"/>
      <c r="AZ12" s="28"/>
      <c r="BA12" s="28"/>
      <c r="BB12" s="28"/>
      <c r="BC12" s="28"/>
      <c r="BD12" s="28"/>
      <c r="BE12" s="28"/>
      <c r="BF12" s="28"/>
      <c r="BG12" s="28"/>
      <c r="BH12" s="28"/>
      <c r="BI12" s="28"/>
      <c r="BJ12" s="28"/>
      <c r="BK12" s="28"/>
      <c r="BL12" s="28"/>
      <c r="BM12" s="28"/>
      <c r="BN12" s="28"/>
      <c r="BO12" s="28"/>
      <c r="BP12" s="28"/>
      <c r="BQ12" s="28"/>
      <c r="BR12" s="28"/>
      <c r="BS12" s="28"/>
      <c r="BT12" s="28"/>
      <c r="BU12" s="28"/>
      <c r="BV12" s="28"/>
      <c r="BW12" s="28"/>
      <c r="BX12" s="28"/>
      <c r="BY12" s="28"/>
      <c r="BZ12" s="28"/>
      <c r="CA12" s="28"/>
      <c r="CB12" s="28"/>
      <c r="CC12" s="28"/>
      <c r="CD12" s="28"/>
      <c r="CE12" s="28"/>
      <c r="CF12" s="28"/>
      <c r="CG12" s="28"/>
      <c r="CH12" s="28"/>
      <c r="CI12" s="28"/>
      <c r="CJ12" s="28"/>
      <c r="CK12" s="28"/>
      <c r="CL12" s="28"/>
      <c r="CM12" s="28"/>
      <c r="CN12" s="28"/>
      <c r="CO12" s="28"/>
      <c r="CP12" s="28"/>
      <c r="CQ12" s="28"/>
      <c r="CR12" s="28"/>
      <c r="CS12" s="28"/>
      <c r="CT12" s="28"/>
      <c r="CU12" s="28"/>
      <c r="CV12" s="28"/>
      <c r="CW12" s="28"/>
      <c r="CX12" s="28"/>
      <c r="CY12" s="28"/>
      <c r="CZ12" s="28"/>
      <c r="DA12" s="28"/>
      <c r="DB12" s="28"/>
      <c r="DC12" s="28"/>
      <c r="DD12" s="43"/>
      <c r="DE12" s="43"/>
      <c r="DF12" s="43"/>
      <c r="DG12" s="43"/>
      <c r="DH12" s="43"/>
      <c r="DI12" s="43"/>
      <c r="DJ12" s="43"/>
      <c r="DK12" s="43"/>
      <c r="DL12" s="43"/>
      <c r="DM12" s="43"/>
      <c r="DN12" s="43"/>
      <c r="DO12" s="43"/>
      <c r="DP12" s="43"/>
      <c r="DQ12" s="43"/>
      <c r="DR12" s="43"/>
      <c r="DS12" s="43"/>
      <c r="DT12" s="43"/>
      <c r="DU12" s="43"/>
      <c r="DV12" s="43"/>
    </row>
    <row r="13" spans="1:128" s="18" customFormat="1" ht="21.9" customHeight="1">
      <c r="A13" s="27" t="str">
        <f>IF('1'!$A$1=1,B13,C13)</f>
        <v xml:space="preserve">  BALANCE ON TRADE IN SERVICES </v>
      </c>
      <c r="B13" s="30" t="s">
        <v>7</v>
      </c>
      <c r="C13" s="18" t="s">
        <v>30</v>
      </c>
      <c r="D13" s="18">
        <f t="shared" ref="D13:J13" si="90">D14-D15</f>
        <v>188.12877263686005</v>
      </c>
      <c r="E13" s="18">
        <f t="shared" si="90"/>
        <v>109.04274825392031</v>
      </c>
      <c r="F13" s="18">
        <f>F14-F15</f>
        <v>-29.798637490509918</v>
      </c>
      <c r="G13" s="18">
        <f t="shared" si="90"/>
        <v>238.16825115638994</v>
      </c>
      <c r="H13" s="18">
        <f t="shared" si="90"/>
        <v>505.54113455666084</v>
      </c>
      <c r="I13" s="29">
        <f t="shared" si="90"/>
        <v>166.23460160074001</v>
      </c>
      <c r="J13" s="29">
        <f t="shared" si="90"/>
        <v>229.11461580959985</v>
      </c>
      <c r="K13" s="29">
        <f t="shared" ref="K13:W13" si="91">K14-K15</f>
        <v>290.09682614885014</v>
      </c>
      <c r="L13" s="29">
        <f t="shared" si="91"/>
        <v>225.67037093569979</v>
      </c>
      <c r="M13" s="29">
        <f t="shared" si="91"/>
        <v>911.11641449488889</v>
      </c>
      <c r="N13" s="18">
        <f t="shared" si="91"/>
        <v>231.70535771331015</v>
      </c>
      <c r="O13" s="18">
        <f t="shared" si="91"/>
        <v>294.68630272795963</v>
      </c>
      <c r="P13" s="18">
        <f t="shared" si="91"/>
        <v>428.4673040705602</v>
      </c>
      <c r="Q13" s="18">
        <f t="shared" si="91"/>
        <v>362.23171276388985</v>
      </c>
      <c r="R13" s="18">
        <f t="shared" si="91"/>
        <v>1317.0906772757189</v>
      </c>
      <c r="S13" s="18">
        <f t="shared" si="91"/>
        <v>401.13004398883004</v>
      </c>
      <c r="T13" s="18">
        <f t="shared" si="91"/>
        <v>375.37249563821024</v>
      </c>
      <c r="U13" s="18">
        <f t="shared" si="91"/>
        <v>453.70598834838029</v>
      </c>
      <c r="V13" s="18">
        <f t="shared" si="91"/>
        <v>511.32483832497019</v>
      </c>
      <c r="W13" s="18">
        <f t="shared" si="91"/>
        <v>1741.5333663003876</v>
      </c>
      <c r="X13" s="18">
        <f t="shared" ref="X13:AB13" si="92">X14-X15</f>
        <v>598.81055082609964</v>
      </c>
      <c r="Y13" s="18">
        <f t="shared" si="92"/>
        <v>1477.1938141134199</v>
      </c>
      <c r="Z13" s="18">
        <f t="shared" si="92"/>
        <v>1117.2100114936998</v>
      </c>
      <c r="AA13" s="18">
        <f t="shared" si="92"/>
        <v>1143.3591216017799</v>
      </c>
      <c r="AB13" s="18">
        <f t="shared" si="92"/>
        <v>4336.5734980349989</v>
      </c>
      <c r="AC13" s="18">
        <f>AC14-AC15</f>
        <v>1005.4101313105598</v>
      </c>
      <c r="AD13" s="18">
        <f>AD14-AD15</f>
        <v>1011.3099216947498</v>
      </c>
      <c r="AE13" s="18">
        <f>AE14-AE15</f>
        <v>986.02708514839969</v>
      </c>
      <c r="AF13" s="18">
        <f>AF14-AF15</f>
        <v>964.33240438923985</v>
      </c>
      <c r="AG13" s="18">
        <f>AG14-AG15</f>
        <v>3967.0795425429496</v>
      </c>
      <c r="AH13" s="18">
        <f t="shared" ref="AH13:AL13" si="93">AH14-AH15</f>
        <v>-539.15919025544918</v>
      </c>
      <c r="AI13" s="18">
        <f t="shared" si="93"/>
        <v>-3289.1412818391</v>
      </c>
      <c r="AJ13" s="18">
        <f t="shared" si="93"/>
        <v>-3191.9116361715901</v>
      </c>
      <c r="AK13" s="18">
        <f t="shared" si="93"/>
        <v>-3957.5940825460302</v>
      </c>
      <c r="AL13" s="18">
        <f t="shared" si="93"/>
        <v>-10977.806190812167</v>
      </c>
      <c r="AM13" s="18">
        <f t="shared" ref="AM13:AV13" si="94">AM14-AM15</f>
        <v>-3725.8401809171792</v>
      </c>
      <c r="AN13" s="18">
        <f t="shared" si="94"/>
        <v>-1686.8652052976595</v>
      </c>
      <c r="AO13" s="18">
        <f t="shared" si="94"/>
        <v>-1611.7421539174602</v>
      </c>
      <c r="AP13" s="18">
        <f t="shared" si="94"/>
        <v>-1764.2624808379496</v>
      </c>
      <c r="AQ13" s="18">
        <f t="shared" si="94"/>
        <v>-8788.7100209702512</v>
      </c>
      <c r="AR13" s="18">
        <f t="shared" si="94"/>
        <v>-1253.3357719678206</v>
      </c>
      <c r="AS13" s="18">
        <f t="shared" si="94"/>
        <v>-1356.8283336368195</v>
      </c>
      <c r="AT13" s="18">
        <f t="shared" si="94"/>
        <v>-1399.4705590343401</v>
      </c>
      <c r="AU13" s="18">
        <f t="shared" si="94"/>
        <v>-1462.0118918260196</v>
      </c>
      <c r="AV13" s="18">
        <f t="shared" si="94"/>
        <v>-5471.6465564650025</v>
      </c>
      <c r="AX13" s="49"/>
      <c r="DD13" s="44"/>
      <c r="DE13" s="44"/>
      <c r="DF13" s="44"/>
      <c r="DG13" s="44"/>
      <c r="DH13" s="44"/>
      <c r="DI13" s="44"/>
      <c r="DJ13" s="44"/>
      <c r="DK13" s="44"/>
      <c r="DL13" s="44"/>
      <c r="DM13" s="44"/>
      <c r="DN13" s="44"/>
      <c r="DO13" s="44"/>
      <c r="DP13" s="44"/>
      <c r="DQ13" s="44"/>
      <c r="DR13" s="44"/>
      <c r="DS13" s="44"/>
      <c r="DT13" s="44"/>
      <c r="DU13" s="44"/>
      <c r="DV13" s="44"/>
    </row>
    <row r="14" spans="1:128" s="19" customFormat="1" ht="21.9" customHeight="1">
      <c r="A14" s="27" t="str">
        <f>IF('1'!$A$1=1,B14,C14)</f>
        <v xml:space="preserve">       EXPORTS OF SERVICES</v>
      </c>
      <c r="B14" s="33" t="s">
        <v>8</v>
      </c>
      <c r="C14" s="28" t="s">
        <v>31</v>
      </c>
      <c r="D14" s="16">
        <v>3057.1892676054999</v>
      </c>
      <c r="E14" s="16">
        <v>3039.3186489126801</v>
      </c>
      <c r="F14" s="28">
        <v>3076.53603155478</v>
      </c>
      <c r="G14" s="28">
        <v>3269.65328630258</v>
      </c>
      <c r="H14" s="28">
        <f>SUM(D14:G14)</f>
        <v>12442.697234375541</v>
      </c>
      <c r="I14" s="16">
        <v>3375.7514121077402</v>
      </c>
      <c r="J14" s="16">
        <v>3542.5489268782999</v>
      </c>
      <c r="K14" s="16">
        <v>3653.8661138264001</v>
      </c>
      <c r="L14" s="16">
        <v>3649.1569771058698</v>
      </c>
      <c r="M14" s="16">
        <f>SUM(I14:L14)</f>
        <v>14221.32342991831</v>
      </c>
      <c r="N14" s="16">
        <v>3741.06183580587</v>
      </c>
      <c r="O14" s="16">
        <v>3938.7612279711798</v>
      </c>
      <c r="P14" s="16">
        <v>4091.1258782015202</v>
      </c>
      <c r="Q14" s="28">
        <v>4035.3253825816801</v>
      </c>
      <c r="R14" s="28">
        <f>SUM(N14:Q14)</f>
        <v>15806.274324560251</v>
      </c>
      <c r="S14" s="16">
        <v>4139.1538815932799</v>
      </c>
      <c r="T14" s="16">
        <v>4410.6751841278001</v>
      </c>
      <c r="U14" s="16">
        <v>4495.5103773700603</v>
      </c>
      <c r="V14" s="28">
        <v>4397.6231256143201</v>
      </c>
      <c r="W14" s="28">
        <f>SUM(S14:V14)</f>
        <v>17442.962568705458</v>
      </c>
      <c r="X14" s="16">
        <v>4249.2095652262897</v>
      </c>
      <c r="Y14" s="16">
        <v>3492.9964442866799</v>
      </c>
      <c r="Z14" s="16">
        <v>3811.1211030142799</v>
      </c>
      <c r="AA14" s="28">
        <v>4013.2390119557499</v>
      </c>
      <c r="AB14" s="28">
        <f>SUM(X14:AA14)</f>
        <v>15566.566124482999</v>
      </c>
      <c r="AC14" s="28">
        <v>4059.4066496158198</v>
      </c>
      <c r="AD14" s="28">
        <v>4439.7508260844897</v>
      </c>
      <c r="AE14" s="28">
        <v>4863.5792757383197</v>
      </c>
      <c r="AF14" s="28">
        <v>4990.69333517624</v>
      </c>
      <c r="AG14" s="28">
        <f>SUM(AC14:AF14)</f>
        <v>18353.43008661487</v>
      </c>
      <c r="AH14" s="28">
        <v>4801.6367655881304</v>
      </c>
      <c r="AI14" s="28">
        <v>3872.8876271027302</v>
      </c>
      <c r="AJ14" s="28">
        <v>3943.9954895638398</v>
      </c>
      <c r="AK14" s="28">
        <v>4043.7327617064102</v>
      </c>
      <c r="AL14" s="28">
        <f>SUM(AH14:AK14)</f>
        <v>16662.25264396111</v>
      </c>
      <c r="AM14" s="28">
        <v>4118.4656251712304</v>
      </c>
      <c r="AN14" s="28">
        <v>4208.2897893601603</v>
      </c>
      <c r="AO14" s="28">
        <v>4146.8052940184098</v>
      </c>
      <c r="AP14" s="28">
        <v>4153.7453802595901</v>
      </c>
      <c r="AQ14" s="28">
        <f>SUM(AM14:AP14)</f>
        <v>16627.30608880939</v>
      </c>
      <c r="AR14" s="28">
        <v>4323.8622856933898</v>
      </c>
      <c r="AS14" s="28">
        <v>4423.2738514387402</v>
      </c>
      <c r="AT14" s="28">
        <v>4338.1897752486202</v>
      </c>
      <c r="AU14" s="28">
        <v>4166.0640649976804</v>
      </c>
      <c r="AV14" s="28">
        <f>SUM(AR14:AU14)</f>
        <v>17251.389977378429</v>
      </c>
      <c r="AW14" s="28"/>
      <c r="AX14" s="49"/>
      <c r="AY14" s="28"/>
      <c r="AZ14" s="28"/>
      <c r="BA14" s="28"/>
      <c r="BB14" s="28"/>
      <c r="BC14" s="28"/>
      <c r="BD14" s="28"/>
      <c r="BE14" s="28"/>
      <c r="BF14" s="28"/>
      <c r="BG14" s="28"/>
      <c r="BH14" s="28"/>
      <c r="BI14" s="28"/>
      <c r="BJ14" s="28"/>
      <c r="BK14" s="28"/>
      <c r="BL14" s="28"/>
      <c r="BM14" s="28"/>
      <c r="BN14" s="28"/>
      <c r="BO14" s="28"/>
      <c r="BP14" s="28"/>
      <c r="BQ14" s="28"/>
      <c r="BR14" s="28"/>
      <c r="BS14" s="28"/>
      <c r="BT14" s="28"/>
      <c r="BU14" s="28"/>
      <c r="BV14" s="28"/>
      <c r="BW14" s="28"/>
      <c r="BX14" s="28"/>
      <c r="BY14" s="28"/>
      <c r="BZ14" s="28"/>
      <c r="CA14" s="28"/>
      <c r="CB14" s="28"/>
      <c r="CC14" s="28"/>
      <c r="CD14" s="28"/>
      <c r="CE14" s="28"/>
      <c r="CF14" s="28"/>
      <c r="CG14" s="28"/>
      <c r="CH14" s="28"/>
      <c r="CI14" s="28"/>
      <c r="CJ14" s="28"/>
      <c r="CK14" s="28"/>
      <c r="CL14" s="28"/>
      <c r="CM14" s="28"/>
      <c r="CN14" s="28"/>
      <c r="CO14" s="28"/>
      <c r="CP14" s="28"/>
      <c r="CQ14" s="28"/>
      <c r="CR14" s="28"/>
      <c r="CS14" s="28"/>
      <c r="CT14" s="28"/>
      <c r="CU14" s="28"/>
      <c r="CV14" s="28"/>
      <c r="CW14" s="28"/>
      <c r="CX14" s="28"/>
      <c r="CY14" s="28"/>
      <c r="CZ14" s="28"/>
      <c r="DA14" s="28"/>
      <c r="DB14" s="28"/>
      <c r="DC14" s="28"/>
      <c r="DD14" s="43"/>
      <c r="DE14" s="43"/>
      <c r="DF14" s="43"/>
      <c r="DG14" s="43"/>
      <c r="DH14" s="43"/>
      <c r="DI14" s="43"/>
      <c r="DJ14" s="43"/>
      <c r="DK14" s="43"/>
      <c r="DL14" s="43"/>
      <c r="DM14" s="43"/>
      <c r="DN14" s="43"/>
      <c r="DO14" s="43"/>
      <c r="DP14" s="43"/>
      <c r="DQ14" s="43"/>
      <c r="DR14" s="43"/>
      <c r="DS14" s="43"/>
      <c r="DT14" s="43"/>
      <c r="DU14" s="43"/>
      <c r="DV14" s="43"/>
    </row>
    <row r="15" spans="1:128" s="19" customFormat="1" ht="21.9" customHeight="1">
      <c r="A15" s="27" t="str">
        <f>IF('1'!$A$1=1,B15,C15)</f>
        <v xml:space="preserve">       IMPORTS OF SERVICES</v>
      </c>
      <c r="B15" s="33" t="s">
        <v>9</v>
      </c>
      <c r="C15" s="28" t="s">
        <v>32</v>
      </c>
      <c r="D15" s="16">
        <v>2869.0604949686399</v>
      </c>
      <c r="E15" s="16">
        <v>2930.2759006587598</v>
      </c>
      <c r="F15" s="28">
        <v>3106.33466904529</v>
      </c>
      <c r="G15" s="28">
        <v>3031.4850351461901</v>
      </c>
      <c r="H15" s="28">
        <f>SUM(D15:G15)</f>
        <v>11937.15609981888</v>
      </c>
      <c r="I15" s="16">
        <v>3209.5168105070002</v>
      </c>
      <c r="J15" s="16">
        <v>3313.4343110687</v>
      </c>
      <c r="K15" s="16">
        <v>3363.76928767755</v>
      </c>
      <c r="L15" s="16">
        <v>3423.48660617017</v>
      </c>
      <c r="M15" s="16">
        <f>SUM(I15:L15)</f>
        <v>13310.207015423421</v>
      </c>
      <c r="N15" s="16">
        <v>3509.3564780925599</v>
      </c>
      <c r="O15" s="16">
        <v>3644.0749252432202</v>
      </c>
      <c r="P15" s="16">
        <v>3662.65857413096</v>
      </c>
      <c r="Q15" s="28">
        <v>3673.0936698177902</v>
      </c>
      <c r="R15" s="28">
        <f>SUM(N15:Q15)</f>
        <v>14489.183647284532</v>
      </c>
      <c r="S15" s="16">
        <v>3738.0238376044499</v>
      </c>
      <c r="T15" s="16">
        <v>4035.3026884895899</v>
      </c>
      <c r="U15" s="16">
        <v>4041.80438902168</v>
      </c>
      <c r="V15" s="28">
        <v>3886.2982872893499</v>
      </c>
      <c r="W15" s="28">
        <f>SUM(S15:V15)</f>
        <v>15701.42920240507</v>
      </c>
      <c r="X15" s="16">
        <v>3650.39901440019</v>
      </c>
      <c r="Y15" s="16">
        <v>2015.80263017326</v>
      </c>
      <c r="Z15" s="16">
        <v>2693.9110915205802</v>
      </c>
      <c r="AA15" s="28">
        <v>2869.87989035397</v>
      </c>
      <c r="AB15" s="28">
        <f>SUM(X15:AA15)</f>
        <v>11229.992626448</v>
      </c>
      <c r="AC15" s="28">
        <v>3053.99651830526</v>
      </c>
      <c r="AD15" s="28">
        <v>3428.4409043897399</v>
      </c>
      <c r="AE15" s="28">
        <v>3877.55219058992</v>
      </c>
      <c r="AF15" s="28">
        <v>4026.3609307870001</v>
      </c>
      <c r="AG15" s="28">
        <f>SUM(AC15:AF15)</f>
        <v>14386.35054407192</v>
      </c>
      <c r="AH15" s="28">
        <v>5340.7959558435796</v>
      </c>
      <c r="AI15" s="28">
        <v>7162.0289089418302</v>
      </c>
      <c r="AJ15" s="28">
        <v>7135.9071257354299</v>
      </c>
      <c r="AK15" s="28">
        <v>8001.3268442524404</v>
      </c>
      <c r="AL15" s="28">
        <f>SUM(AH15:AK15)</f>
        <v>27640.058834773277</v>
      </c>
      <c r="AM15" s="28">
        <v>7844.3058060884096</v>
      </c>
      <c r="AN15" s="28">
        <v>5895.1549946578198</v>
      </c>
      <c r="AO15" s="28">
        <v>5758.54744793587</v>
      </c>
      <c r="AP15" s="28">
        <v>5918.0078610975397</v>
      </c>
      <c r="AQ15" s="28">
        <f>SUM(AM15:AP15)</f>
        <v>25416.016109779641</v>
      </c>
      <c r="AR15" s="28">
        <v>5577.1980576612104</v>
      </c>
      <c r="AS15" s="28">
        <v>5780.1021850755596</v>
      </c>
      <c r="AT15" s="28">
        <v>5737.6603342829603</v>
      </c>
      <c r="AU15" s="28">
        <v>5628.0759568236999</v>
      </c>
      <c r="AV15" s="28">
        <f>SUM(AR15:AU15)</f>
        <v>22723.036533843431</v>
      </c>
      <c r="AW15" s="28"/>
      <c r="AX15" s="49"/>
      <c r="AY15" s="28"/>
      <c r="AZ15" s="28"/>
      <c r="BA15" s="28"/>
      <c r="BB15" s="28"/>
      <c r="BC15" s="28"/>
      <c r="BD15" s="28"/>
      <c r="BE15" s="28"/>
      <c r="BF15" s="28"/>
      <c r="BG15" s="28"/>
      <c r="BH15" s="28"/>
      <c r="BI15" s="28"/>
      <c r="BJ15" s="28"/>
      <c r="BK15" s="28"/>
      <c r="BL15" s="28"/>
      <c r="BM15" s="28"/>
      <c r="BN15" s="28"/>
      <c r="BO15" s="28"/>
      <c r="BP15" s="28"/>
      <c r="BQ15" s="28"/>
      <c r="BR15" s="28"/>
      <c r="BS15" s="28"/>
      <c r="BT15" s="28"/>
      <c r="BU15" s="28"/>
      <c r="BV15" s="28"/>
      <c r="BW15" s="28"/>
      <c r="BX15" s="28"/>
      <c r="BY15" s="28"/>
      <c r="BZ15" s="28"/>
      <c r="CA15" s="28"/>
      <c r="CB15" s="28"/>
      <c r="CC15" s="28"/>
      <c r="CD15" s="28"/>
      <c r="CE15" s="28"/>
      <c r="CF15" s="28"/>
      <c r="CG15" s="28"/>
      <c r="CH15" s="28"/>
      <c r="CI15" s="28"/>
      <c r="CJ15" s="28"/>
      <c r="CK15" s="28"/>
      <c r="CL15" s="28"/>
      <c r="CM15" s="28"/>
      <c r="CN15" s="28"/>
      <c r="CO15" s="28"/>
      <c r="CP15" s="28"/>
      <c r="CQ15" s="28"/>
      <c r="CR15" s="28"/>
      <c r="CS15" s="28"/>
      <c r="CT15" s="28"/>
      <c r="CU15" s="28"/>
      <c r="CV15" s="28"/>
      <c r="CW15" s="28"/>
      <c r="CX15" s="28"/>
      <c r="CY15" s="28"/>
      <c r="CZ15" s="28"/>
      <c r="DA15" s="28"/>
      <c r="DB15" s="28"/>
      <c r="DC15" s="28"/>
      <c r="DD15" s="43"/>
      <c r="DE15" s="43"/>
      <c r="DF15" s="43"/>
      <c r="DG15" s="43"/>
      <c r="DH15" s="43"/>
      <c r="DI15" s="43"/>
      <c r="DJ15" s="43"/>
      <c r="DK15" s="43"/>
      <c r="DL15" s="43"/>
      <c r="DM15" s="43"/>
      <c r="DN15" s="43"/>
      <c r="DO15" s="43"/>
      <c r="DP15" s="43"/>
      <c r="DQ15" s="43"/>
      <c r="DR15" s="43"/>
      <c r="DS15" s="43"/>
      <c r="DT15" s="43"/>
      <c r="DU15" s="43"/>
      <c r="DV15" s="43"/>
    </row>
    <row r="16" spans="1:128" s="18" customFormat="1" ht="21.9" customHeight="1">
      <c r="A16" s="27" t="str">
        <f>IF('1'!$A$1=1,B16,C16)</f>
        <v xml:space="preserve">  BALANCE ON PRIMARY INCOME </v>
      </c>
      <c r="B16" s="30" t="s">
        <v>21</v>
      </c>
      <c r="C16" s="18" t="s">
        <v>33</v>
      </c>
      <c r="D16" s="18">
        <f t="shared" ref="D16:J16" si="95">D17-D18</f>
        <v>1004.4279945912029</v>
      </c>
      <c r="E16" s="18">
        <f t="shared" si="95"/>
        <v>-729.26654919565021</v>
      </c>
      <c r="F16" s="18">
        <f>F17-F18</f>
        <v>-47.903442367530033</v>
      </c>
      <c r="G16" s="18">
        <f t="shared" si="95"/>
        <v>495.03880194044996</v>
      </c>
      <c r="H16" s="18">
        <f t="shared" si="95"/>
        <v>722.29680496847141</v>
      </c>
      <c r="I16" s="29">
        <f t="shared" si="95"/>
        <v>-93.966439471339982</v>
      </c>
      <c r="J16" s="29">
        <f t="shared" si="95"/>
        <v>597.03189682285006</v>
      </c>
      <c r="K16" s="29">
        <f t="shared" ref="K16:U16" si="96">K17-K18</f>
        <v>519.80736012005013</v>
      </c>
      <c r="L16" s="29">
        <f t="shared" si="96"/>
        <v>633.64809942747002</v>
      </c>
      <c r="M16" s="29">
        <f t="shared" si="96"/>
        <v>1656.5209168990295</v>
      </c>
      <c r="N16" s="18">
        <f t="shared" si="96"/>
        <v>-480.34530228768017</v>
      </c>
      <c r="O16" s="18">
        <f t="shared" si="96"/>
        <v>757.5852393140899</v>
      </c>
      <c r="P16" s="18">
        <f t="shared" si="96"/>
        <v>1034.9569282275602</v>
      </c>
      <c r="Q16" s="18">
        <f t="shared" si="96"/>
        <v>108.37269121894997</v>
      </c>
      <c r="R16" s="18">
        <f t="shared" si="96"/>
        <v>1420.5695564729194</v>
      </c>
      <c r="S16" s="18">
        <f t="shared" si="96"/>
        <v>816.23874433169021</v>
      </c>
      <c r="T16" s="18">
        <f t="shared" si="96"/>
        <v>784.49900206636994</v>
      </c>
      <c r="U16" s="18">
        <f t="shared" si="96"/>
        <v>-775.76605289329973</v>
      </c>
      <c r="V16" s="18">
        <f>V17-V18</f>
        <v>978.6824495512401</v>
      </c>
      <c r="W16" s="18">
        <f>W17-W18</f>
        <v>1803.6541430559992</v>
      </c>
      <c r="X16" s="18">
        <f t="shared" ref="X16:AB16" si="97">X17-X18</f>
        <v>2464.4113489667734</v>
      </c>
      <c r="Y16" s="18">
        <f t="shared" si="97"/>
        <v>199.00989118940015</v>
      </c>
      <c r="Z16" s="18">
        <f t="shared" si="97"/>
        <v>429.82120790017007</v>
      </c>
      <c r="AA16" s="18">
        <f t="shared" si="97"/>
        <v>293.07787973094992</v>
      </c>
      <c r="AB16" s="18">
        <f t="shared" si="97"/>
        <v>3386.3203277872944</v>
      </c>
      <c r="AC16" s="18">
        <f>AC17-AC18</f>
        <v>-342.91262735430973</v>
      </c>
      <c r="AD16" s="18">
        <f>AD17-AD18</f>
        <v>-1507.7030840461603</v>
      </c>
      <c r="AE16" s="18">
        <f>AE17-AE18</f>
        <v>-2257.7827454296103</v>
      </c>
      <c r="AF16" s="18">
        <f>AF17-AF18</f>
        <v>-1769.5131186060098</v>
      </c>
      <c r="AG16" s="18">
        <f>AG17-AG18</f>
        <v>-5877.9115754360864</v>
      </c>
      <c r="AH16" s="18">
        <f t="shared" ref="AH16:AL16" si="98">AH17-AH18</f>
        <v>1582.8002251192299</v>
      </c>
      <c r="AI16" s="18">
        <f t="shared" si="98"/>
        <v>2188.5331649733698</v>
      </c>
      <c r="AJ16" s="18">
        <f t="shared" si="98"/>
        <v>2651.0492488043537</v>
      </c>
      <c r="AK16" s="18">
        <f t="shared" si="98"/>
        <v>2158.7159297668195</v>
      </c>
      <c r="AL16" s="18">
        <f t="shared" si="98"/>
        <v>8581.0985686637723</v>
      </c>
      <c r="AM16" s="18">
        <f t="shared" ref="AM16" si="99">AM17-AM18</f>
        <v>1516.9831705891697</v>
      </c>
      <c r="AN16" s="18">
        <f t="shared" ref="AN16:AV16" si="100">AN17-AN18</f>
        <v>1240.1575851581599</v>
      </c>
      <c r="AO16" s="18">
        <f t="shared" si="100"/>
        <v>745.85073299917985</v>
      </c>
      <c r="AP16" s="18">
        <f t="shared" si="100"/>
        <v>1549.2174786035498</v>
      </c>
      <c r="AQ16" s="18">
        <f t="shared" si="100"/>
        <v>5052.2089673500595</v>
      </c>
      <c r="AR16" s="18">
        <f t="shared" si="100"/>
        <v>134.46082618884975</v>
      </c>
      <c r="AS16" s="18">
        <f t="shared" si="100"/>
        <v>255.2915719726202</v>
      </c>
      <c r="AT16" s="18">
        <f t="shared" si="100"/>
        <v>15.776103460050308</v>
      </c>
      <c r="AU16" s="18">
        <f t="shared" si="100"/>
        <v>-73.633537716370029</v>
      </c>
      <c r="AV16" s="18">
        <f t="shared" si="100"/>
        <v>331.8949639051516</v>
      </c>
      <c r="AX16" s="49"/>
      <c r="DD16" s="44"/>
      <c r="DE16" s="44"/>
      <c r="DF16" s="44"/>
      <c r="DG16" s="44"/>
      <c r="DH16" s="44"/>
      <c r="DI16" s="44"/>
      <c r="DJ16" s="44"/>
      <c r="DK16" s="44"/>
      <c r="DL16" s="44"/>
      <c r="DM16" s="44"/>
      <c r="DN16" s="44"/>
      <c r="DO16" s="44"/>
      <c r="DP16" s="44"/>
      <c r="DQ16" s="44"/>
      <c r="DR16" s="44"/>
      <c r="DS16" s="44"/>
      <c r="DT16" s="44"/>
      <c r="DU16" s="44"/>
      <c r="DV16" s="44"/>
    </row>
    <row r="17" spans="1:126" s="19" customFormat="1" ht="21.9" customHeight="1">
      <c r="A17" s="27" t="str">
        <f>IF('1'!$A$1=1,B17,C17)</f>
        <v xml:space="preserve">        Receipts</v>
      </c>
      <c r="B17" s="33" t="s">
        <v>10</v>
      </c>
      <c r="C17" s="28" t="s">
        <v>34</v>
      </c>
      <c r="D17" s="16">
        <v>1513.60260052526</v>
      </c>
      <c r="E17" s="16">
        <v>1688.17877622116</v>
      </c>
      <c r="F17" s="28">
        <v>1809.51499279569</v>
      </c>
      <c r="G17" s="28">
        <v>1855.86472494278</v>
      </c>
      <c r="H17" s="28">
        <f>SUM(D17:G17)</f>
        <v>6867.161094484889</v>
      </c>
      <c r="I17" s="16">
        <v>1934.8556259915799</v>
      </c>
      <c r="J17" s="16">
        <v>2302.8177897738201</v>
      </c>
      <c r="K17" s="16">
        <v>2446.5489193353401</v>
      </c>
      <c r="L17" s="16">
        <v>2613.78651422554</v>
      </c>
      <c r="M17" s="16">
        <f>SUM(I17:L17)</f>
        <v>9298.0088493262792</v>
      </c>
      <c r="N17" s="16">
        <v>2786.0622049013</v>
      </c>
      <c r="O17" s="16">
        <v>2870.48825875599</v>
      </c>
      <c r="P17" s="16">
        <v>3042.0860570486702</v>
      </c>
      <c r="Q17" s="28">
        <v>3161.9907524834098</v>
      </c>
      <c r="R17" s="28">
        <f>SUM(N17:Q17)</f>
        <v>11860.62727318937</v>
      </c>
      <c r="S17" s="16">
        <v>3146.5150686284201</v>
      </c>
      <c r="T17" s="16">
        <v>3298.5283851265999</v>
      </c>
      <c r="U17" s="16">
        <v>3463.7580267602302</v>
      </c>
      <c r="V17" s="28">
        <v>3394.1584640165001</v>
      </c>
      <c r="W17" s="28">
        <f>SUM(S17:V17)</f>
        <v>13302.959944531751</v>
      </c>
      <c r="X17" s="16">
        <v>3219.5790619424401</v>
      </c>
      <c r="Y17" s="16">
        <v>2794.4511810128902</v>
      </c>
      <c r="Z17" s="16">
        <v>2963.3773552032399</v>
      </c>
      <c r="AA17" s="28">
        <v>3221.5588443831898</v>
      </c>
      <c r="AB17" s="28">
        <f>SUM(X17:AA17)</f>
        <v>12198.96644254176</v>
      </c>
      <c r="AC17" s="28">
        <v>3511.8593011764601</v>
      </c>
      <c r="AD17" s="28">
        <v>3635.7475089556301</v>
      </c>
      <c r="AE17" s="28">
        <v>3361.1384657551798</v>
      </c>
      <c r="AF17" s="28">
        <v>3514.5603083441601</v>
      </c>
      <c r="AG17" s="28">
        <f>SUM(AC17:AF17)</f>
        <v>14023.305584231432</v>
      </c>
      <c r="AH17" s="28">
        <v>3412.46532338114</v>
      </c>
      <c r="AI17" s="28">
        <v>3284.5789589764299</v>
      </c>
      <c r="AJ17" s="28">
        <v>3217.58386305359</v>
      </c>
      <c r="AK17" s="28">
        <v>3247.9846505885398</v>
      </c>
      <c r="AL17" s="28">
        <f>SUM(AH17:AK17)</f>
        <v>13162.612795999699</v>
      </c>
      <c r="AM17" s="28">
        <v>3341.8426798506998</v>
      </c>
      <c r="AN17" s="28">
        <v>3196.7201827699</v>
      </c>
      <c r="AO17" s="28">
        <v>3032.3098582102898</v>
      </c>
      <c r="AP17" s="28">
        <v>2758.8613255836499</v>
      </c>
      <c r="AQ17" s="28">
        <f>SUM(AM17:AP17)</f>
        <v>12329.73404641454</v>
      </c>
      <c r="AR17" s="28">
        <v>2430.2428247153798</v>
      </c>
      <c r="AS17" s="28">
        <v>2398.2907846489802</v>
      </c>
      <c r="AT17" s="28">
        <v>2261.9719689170802</v>
      </c>
      <c r="AU17" s="28">
        <v>2101.09086852575</v>
      </c>
      <c r="AV17" s="28">
        <f>SUM(AR17:AU17)</f>
        <v>9191.5964468071907</v>
      </c>
      <c r="AW17" s="28"/>
      <c r="AX17" s="49"/>
      <c r="AY17" s="28"/>
      <c r="AZ17" s="28"/>
      <c r="BA17" s="28"/>
      <c r="BB17" s="28"/>
      <c r="BC17" s="28"/>
      <c r="BD17" s="28"/>
      <c r="BE17" s="28"/>
      <c r="BF17" s="28"/>
      <c r="BG17" s="28"/>
      <c r="BH17" s="28"/>
      <c r="BI17" s="28"/>
      <c r="BJ17" s="28"/>
      <c r="BK17" s="28"/>
      <c r="BL17" s="28"/>
      <c r="BM17" s="28"/>
      <c r="BN17" s="28"/>
      <c r="BO17" s="28"/>
      <c r="BP17" s="28"/>
      <c r="BQ17" s="28"/>
      <c r="BR17" s="28"/>
      <c r="BS17" s="28"/>
      <c r="BT17" s="28"/>
      <c r="BU17" s="28"/>
      <c r="BV17" s="28"/>
      <c r="BW17" s="28"/>
      <c r="BX17" s="28"/>
      <c r="BY17" s="28"/>
      <c r="BZ17" s="28"/>
      <c r="CA17" s="28"/>
      <c r="CB17" s="28"/>
      <c r="CC17" s="28"/>
      <c r="CD17" s="28"/>
      <c r="CE17" s="28"/>
      <c r="CF17" s="28"/>
      <c r="CG17" s="28"/>
      <c r="CH17" s="28"/>
      <c r="CI17" s="28"/>
      <c r="CJ17" s="28"/>
      <c r="CK17" s="28"/>
      <c r="CL17" s="28"/>
      <c r="CM17" s="28"/>
      <c r="CN17" s="28"/>
      <c r="CO17" s="28"/>
      <c r="CP17" s="28"/>
      <c r="CQ17" s="28"/>
      <c r="CR17" s="28"/>
      <c r="CS17" s="28"/>
      <c r="CT17" s="28"/>
      <c r="CU17" s="28"/>
      <c r="CV17" s="28"/>
      <c r="CW17" s="28"/>
      <c r="CX17" s="28"/>
      <c r="CY17" s="28"/>
      <c r="CZ17" s="28"/>
      <c r="DA17" s="28"/>
      <c r="DB17" s="28"/>
      <c r="DC17" s="28"/>
      <c r="DD17" s="43"/>
      <c r="DE17" s="43"/>
      <c r="DF17" s="43"/>
      <c r="DG17" s="43"/>
      <c r="DH17" s="43"/>
      <c r="DI17" s="43"/>
      <c r="DJ17" s="43"/>
      <c r="DK17" s="43"/>
      <c r="DL17" s="43"/>
      <c r="DM17" s="43"/>
      <c r="DN17" s="43"/>
      <c r="DO17" s="43"/>
      <c r="DP17" s="43"/>
      <c r="DQ17" s="43"/>
      <c r="DR17" s="43"/>
      <c r="DS17" s="43"/>
      <c r="DT17" s="43"/>
      <c r="DU17" s="43"/>
      <c r="DV17" s="43"/>
    </row>
    <row r="18" spans="1:126" s="19" customFormat="1" ht="21.9" customHeight="1">
      <c r="A18" s="27" t="str">
        <f>IF('1'!$A$1=1,B18,C18)</f>
        <v xml:space="preserve">        Payments</v>
      </c>
      <c r="B18" s="33" t="s">
        <v>11</v>
      </c>
      <c r="C18" s="28" t="s">
        <v>35</v>
      </c>
      <c r="D18" s="16">
        <v>509.17460593405701</v>
      </c>
      <c r="E18" s="16">
        <v>2417.4453254168102</v>
      </c>
      <c r="F18" s="28">
        <v>1857.41843516322</v>
      </c>
      <c r="G18" s="28">
        <v>1360.82592300233</v>
      </c>
      <c r="H18" s="28">
        <f>SUM(D18:G18)</f>
        <v>6144.8642895164176</v>
      </c>
      <c r="I18" s="16">
        <v>2028.8220654629199</v>
      </c>
      <c r="J18" s="16">
        <v>1705.78589295097</v>
      </c>
      <c r="K18" s="16">
        <v>1926.74155921529</v>
      </c>
      <c r="L18" s="16">
        <v>1980.13841479807</v>
      </c>
      <c r="M18" s="16">
        <f>SUM(I18:L18)</f>
        <v>7641.4879324272497</v>
      </c>
      <c r="N18" s="16">
        <v>3266.4075071889802</v>
      </c>
      <c r="O18" s="16">
        <v>2112.9030194419001</v>
      </c>
      <c r="P18" s="16">
        <v>2007.12912882111</v>
      </c>
      <c r="Q18" s="28">
        <v>3053.6180612644598</v>
      </c>
      <c r="R18" s="28">
        <f>SUM(N18:Q18)</f>
        <v>10440.05771671645</v>
      </c>
      <c r="S18" s="16">
        <v>2330.2763242967299</v>
      </c>
      <c r="T18" s="16">
        <v>2514.02938306023</v>
      </c>
      <c r="U18" s="16">
        <v>4239.52407965353</v>
      </c>
      <c r="V18" s="28">
        <v>2415.4760144652601</v>
      </c>
      <c r="W18" s="28">
        <f>SUM(S18:V18)</f>
        <v>11499.305801475752</v>
      </c>
      <c r="X18" s="16">
        <v>755.16771297566697</v>
      </c>
      <c r="Y18" s="16">
        <v>2595.44128982349</v>
      </c>
      <c r="Z18" s="16">
        <v>2533.5561473030698</v>
      </c>
      <c r="AA18" s="28">
        <v>2928.4809646522399</v>
      </c>
      <c r="AB18" s="28">
        <f>SUM(X18:AA18)</f>
        <v>8812.6461147544651</v>
      </c>
      <c r="AC18" s="28">
        <v>3854.7719285307699</v>
      </c>
      <c r="AD18" s="28">
        <v>5143.4505930017904</v>
      </c>
      <c r="AE18" s="28">
        <v>5618.9212111847901</v>
      </c>
      <c r="AF18" s="28">
        <v>5284.07342695017</v>
      </c>
      <c r="AG18" s="28">
        <f>SUM(AC18:AF18)</f>
        <v>19901.217159667518</v>
      </c>
      <c r="AH18" s="38">
        <v>1829.6650982619101</v>
      </c>
      <c r="AI18" s="28">
        <v>1096.0457940030601</v>
      </c>
      <c r="AJ18" s="38">
        <v>566.53461424923603</v>
      </c>
      <c r="AK18" s="28">
        <v>1089.2687208217201</v>
      </c>
      <c r="AL18" s="28">
        <f>SUM(AH18:AK18)</f>
        <v>4581.514227335927</v>
      </c>
      <c r="AM18" s="28">
        <v>1824.8595092615301</v>
      </c>
      <c r="AN18" s="28">
        <v>1956.5625976117401</v>
      </c>
      <c r="AO18" s="28">
        <v>2286.4591252111099</v>
      </c>
      <c r="AP18" s="28">
        <v>1209.6438469801001</v>
      </c>
      <c r="AQ18" s="28">
        <f>SUM(AM18:AP18)</f>
        <v>7277.5250790644805</v>
      </c>
      <c r="AR18" s="28">
        <v>2295.7819985265301</v>
      </c>
      <c r="AS18" s="28">
        <v>2142.99921267636</v>
      </c>
      <c r="AT18" s="28">
        <v>2246.1958654570299</v>
      </c>
      <c r="AU18" s="28">
        <v>2174.72440624212</v>
      </c>
      <c r="AV18" s="28">
        <f>SUM(AR18:AU18)</f>
        <v>8859.7014829020391</v>
      </c>
      <c r="AW18" s="28"/>
      <c r="AX18" s="49"/>
      <c r="AY18" s="28"/>
      <c r="AZ18" s="28"/>
      <c r="BA18" s="28"/>
      <c r="BB18" s="28"/>
      <c r="BC18" s="28"/>
      <c r="BD18" s="28"/>
      <c r="BE18" s="28"/>
      <c r="BF18" s="28"/>
      <c r="BG18" s="28"/>
      <c r="BH18" s="28"/>
      <c r="BI18" s="28"/>
      <c r="BJ18" s="28"/>
      <c r="BK18" s="28"/>
      <c r="BL18" s="28"/>
      <c r="BM18" s="28"/>
      <c r="BN18" s="28"/>
      <c r="BO18" s="28"/>
      <c r="BP18" s="28"/>
      <c r="BQ18" s="28"/>
      <c r="BR18" s="28"/>
      <c r="BS18" s="28"/>
      <c r="BT18" s="28"/>
      <c r="BU18" s="28"/>
      <c r="BV18" s="28"/>
      <c r="BW18" s="28"/>
      <c r="BX18" s="28"/>
      <c r="BY18" s="28"/>
      <c r="BZ18" s="28"/>
      <c r="CA18" s="28"/>
      <c r="CB18" s="28"/>
      <c r="CC18" s="28"/>
      <c r="CD18" s="28"/>
      <c r="CE18" s="28"/>
      <c r="CF18" s="28"/>
      <c r="CG18" s="28"/>
      <c r="CH18" s="28"/>
      <c r="CI18" s="28"/>
      <c r="CJ18" s="28"/>
      <c r="CK18" s="28"/>
      <c r="CL18" s="28"/>
      <c r="CM18" s="28"/>
      <c r="CN18" s="28"/>
      <c r="CO18" s="28"/>
      <c r="CP18" s="28"/>
      <c r="CQ18" s="28"/>
      <c r="CR18" s="28"/>
      <c r="CS18" s="28"/>
      <c r="CT18" s="28"/>
      <c r="CU18" s="28"/>
      <c r="CV18" s="28"/>
      <c r="CW18" s="28"/>
      <c r="CX18" s="28"/>
      <c r="CY18" s="28"/>
      <c r="CZ18" s="28"/>
      <c r="DA18" s="28"/>
      <c r="DB18" s="28"/>
      <c r="DC18" s="28"/>
      <c r="DD18" s="43"/>
      <c r="DE18" s="43"/>
      <c r="DF18" s="43"/>
      <c r="DG18" s="43"/>
      <c r="DH18" s="43"/>
      <c r="DI18" s="43"/>
      <c r="DJ18" s="43"/>
      <c r="DK18" s="43"/>
      <c r="DL18" s="43"/>
      <c r="DM18" s="43"/>
      <c r="DN18" s="43"/>
      <c r="DO18" s="43"/>
      <c r="DP18" s="43"/>
      <c r="DQ18" s="43"/>
      <c r="DR18" s="43"/>
      <c r="DS18" s="43"/>
      <c r="DT18" s="43"/>
      <c r="DU18" s="43"/>
      <c r="DV18" s="43"/>
    </row>
    <row r="19" spans="1:126" s="18" customFormat="1" ht="21.9" customHeight="1">
      <c r="A19" s="27" t="str">
        <f>IF('1'!$A$1=1,B19,C19)</f>
        <v xml:space="preserve">  BALANCE ON SECONDARY INCOME </v>
      </c>
      <c r="B19" s="30" t="s">
        <v>22</v>
      </c>
      <c r="C19" s="18" t="s">
        <v>36</v>
      </c>
      <c r="D19" s="18">
        <f t="shared" ref="D19:J19" si="101">D20-D21</f>
        <v>829.20338617646905</v>
      </c>
      <c r="E19" s="18">
        <f t="shared" si="101"/>
        <v>989.97022246188203</v>
      </c>
      <c r="F19" s="18">
        <f>F20-F21</f>
        <v>904.91827555238001</v>
      </c>
      <c r="G19" s="18">
        <f t="shared" si="101"/>
        <v>911.12732840188596</v>
      </c>
      <c r="H19" s="18">
        <f t="shared" si="101"/>
        <v>3635.2192125926167</v>
      </c>
      <c r="I19" s="29">
        <f t="shared" si="101"/>
        <v>924.56619880204403</v>
      </c>
      <c r="J19" s="29">
        <f t="shared" si="101"/>
        <v>962.29547270523199</v>
      </c>
      <c r="K19" s="29">
        <f t="shared" ref="K19:W19" si="102">K20-K21</f>
        <v>865.4526814310949</v>
      </c>
      <c r="L19" s="29">
        <f t="shared" si="102"/>
        <v>878.60053661773509</v>
      </c>
      <c r="M19" s="29">
        <f t="shared" si="102"/>
        <v>3630.9148895561057</v>
      </c>
      <c r="N19" s="18">
        <f t="shared" si="102"/>
        <v>975.5894222048039</v>
      </c>
      <c r="O19" s="18">
        <f t="shared" si="102"/>
        <v>1023.7481640728111</v>
      </c>
      <c r="P19" s="18">
        <f t="shared" si="102"/>
        <v>874.09460278936808</v>
      </c>
      <c r="Q19" s="18">
        <f t="shared" si="102"/>
        <v>803.73831209671096</v>
      </c>
      <c r="R19" s="18">
        <f t="shared" si="102"/>
        <v>3677.1705011636936</v>
      </c>
      <c r="S19" s="18">
        <f t="shared" si="102"/>
        <v>910.34514592718392</v>
      </c>
      <c r="T19" s="18">
        <f t="shared" si="102"/>
        <v>973.80036376077203</v>
      </c>
      <c r="U19" s="18">
        <f t="shared" si="102"/>
        <v>807.96916313116094</v>
      </c>
      <c r="V19" s="18">
        <f t="shared" si="102"/>
        <v>3545.606662838893</v>
      </c>
      <c r="W19" s="18">
        <f t="shared" si="102"/>
        <v>6237.7213356580096</v>
      </c>
      <c r="X19" s="18">
        <f t="shared" ref="X19:AB19" si="103">X20-X21</f>
        <v>998.86913538948511</v>
      </c>
      <c r="Y19" s="18">
        <f t="shared" si="103"/>
        <v>1082.3591175764191</v>
      </c>
      <c r="Z19" s="18">
        <f t="shared" si="103"/>
        <v>906.32435497918789</v>
      </c>
      <c r="AA19" s="18">
        <f t="shared" si="103"/>
        <v>1109.9632239385739</v>
      </c>
      <c r="AB19" s="18">
        <f t="shared" si="103"/>
        <v>4097.5158318836657</v>
      </c>
      <c r="AC19" s="18">
        <f t="shared" ref="AC19:AL19" si="104">AC20-AC21</f>
        <v>1217.098576451403</v>
      </c>
      <c r="AD19" s="18">
        <f t="shared" si="104"/>
        <v>1243.5573002277599</v>
      </c>
      <c r="AE19" s="18">
        <f t="shared" si="104"/>
        <v>1051.749677740451</v>
      </c>
      <c r="AF19" s="18">
        <f t="shared" si="104"/>
        <v>1139.8549629307599</v>
      </c>
      <c r="AG19" s="18">
        <f t="shared" si="104"/>
        <v>4652.2605173503734</v>
      </c>
      <c r="AH19" s="18">
        <f t="shared" si="104"/>
        <v>2676.1694404306963</v>
      </c>
      <c r="AI19" s="18">
        <f t="shared" si="104"/>
        <v>5705.6254850577407</v>
      </c>
      <c r="AJ19" s="18">
        <f t="shared" si="104"/>
        <v>8389.9459877613899</v>
      </c>
      <c r="AK19" s="18">
        <f t="shared" si="104"/>
        <v>7510.8109988462948</v>
      </c>
      <c r="AL19" s="18">
        <f t="shared" si="104"/>
        <v>24282.551912096122</v>
      </c>
      <c r="AM19" s="18">
        <f t="shared" ref="AM19" si="105">AM20-AM21</f>
        <v>7614.3887101522514</v>
      </c>
      <c r="AN19" s="18">
        <f t="shared" ref="AN19:AV19" si="106">AN20-AN21</f>
        <v>6835.1998862185137</v>
      </c>
      <c r="AO19" s="18">
        <f t="shared" si="106"/>
        <v>4484.7642294392035</v>
      </c>
      <c r="AP19" s="18">
        <f t="shared" si="106"/>
        <v>4926.0368642499807</v>
      </c>
      <c r="AQ19" s="18">
        <f t="shared" si="106"/>
        <v>23860.38969005995</v>
      </c>
      <c r="AR19" s="18">
        <f t="shared" si="106"/>
        <v>4111.4660480518596</v>
      </c>
      <c r="AS19" s="18">
        <f t="shared" si="106"/>
        <v>2532.877980160798</v>
      </c>
      <c r="AT19" s="18">
        <f t="shared" si="106"/>
        <v>6661.6998508344177</v>
      </c>
      <c r="AU19" s="18">
        <f t="shared" si="106"/>
        <v>7948.8236216714604</v>
      </c>
      <c r="AV19" s="18">
        <f t="shared" si="106"/>
        <v>21254.867500718537</v>
      </c>
      <c r="AX19" s="49"/>
      <c r="DD19" s="44"/>
      <c r="DE19" s="44"/>
      <c r="DF19" s="44"/>
      <c r="DG19" s="44"/>
      <c r="DH19" s="44"/>
      <c r="DI19" s="44"/>
      <c r="DJ19" s="44"/>
      <c r="DK19" s="44"/>
      <c r="DL19" s="44"/>
      <c r="DM19" s="44"/>
      <c r="DN19" s="44"/>
      <c r="DO19" s="44"/>
      <c r="DP19" s="44"/>
      <c r="DQ19" s="44"/>
      <c r="DR19" s="44"/>
      <c r="DS19" s="44"/>
      <c r="DT19" s="44"/>
      <c r="DU19" s="44"/>
      <c r="DV19" s="44"/>
    </row>
    <row r="20" spans="1:126" s="19" customFormat="1" ht="21.9" customHeight="1">
      <c r="A20" s="27" t="str">
        <f>IF('1'!$A$1=1,B20,C20)</f>
        <v xml:space="preserve">        Receipts</v>
      </c>
      <c r="B20" s="33" t="s">
        <v>10</v>
      </c>
      <c r="C20" s="28" t="s">
        <v>34</v>
      </c>
      <c r="D20" s="16">
        <v>1074.87328838753</v>
      </c>
      <c r="E20" s="16">
        <v>1229.79689059924</v>
      </c>
      <c r="F20" s="28">
        <v>1161.94494209545</v>
      </c>
      <c r="G20" s="28">
        <v>1159.2009046309299</v>
      </c>
      <c r="H20" s="28">
        <f>SUM(D20:G20)</f>
        <v>4625.8160257131494</v>
      </c>
      <c r="I20" s="16">
        <v>1179.3583468074</v>
      </c>
      <c r="J20" s="16">
        <v>1252.29503730943</v>
      </c>
      <c r="K20" s="16">
        <v>1171.0320821104799</v>
      </c>
      <c r="L20" s="16">
        <v>1209.5742808294101</v>
      </c>
      <c r="M20" s="16">
        <f>SUM(I20:L20)</f>
        <v>4812.2597470567198</v>
      </c>
      <c r="N20" s="16">
        <v>1307.9199933269299</v>
      </c>
      <c r="O20" s="16">
        <v>1348.7298124964</v>
      </c>
      <c r="P20" s="16">
        <v>1188.35910970393</v>
      </c>
      <c r="Q20" s="28">
        <v>1128.65778715478</v>
      </c>
      <c r="R20" s="28">
        <f>SUM(N20:Q20)</f>
        <v>4973.6667026820396</v>
      </c>
      <c r="S20" s="16">
        <v>1237.8956979055599</v>
      </c>
      <c r="T20" s="16">
        <v>1324.8410024088701</v>
      </c>
      <c r="U20" s="16">
        <v>1152.59720552354</v>
      </c>
      <c r="V20" s="28">
        <v>3935.56718973846</v>
      </c>
      <c r="W20" s="28">
        <f>SUM(S20:V20)</f>
        <v>7650.9010955764297</v>
      </c>
      <c r="X20" s="16">
        <v>1405.82031972206</v>
      </c>
      <c r="Y20" s="16">
        <v>1422.78265898063</v>
      </c>
      <c r="Z20" s="16">
        <v>1300.4437052974099</v>
      </c>
      <c r="AA20" s="28">
        <v>1544.07571507375</v>
      </c>
      <c r="AB20" s="28">
        <f>SUM(X20:AA20)</f>
        <v>5673.1223990738499</v>
      </c>
      <c r="AC20" s="28">
        <v>1792.9130396056701</v>
      </c>
      <c r="AD20" s="28">
        <v>1768.4512210156399</v>
      </c>
      <c r="AE20" s="28">
        <v>1537.692788241</v>
      </c>
      <c r="AF20" s="28">
        <v>1766.2959459809599</v>
      </c>
      <c r="AG20" s="28">
        <f>SUM(AC20:AF20)</f>
        <v>6865.3529948432697</v>
      </c>
      <c r="AH20" s="28">
        <v>3223.8912468700601</v>
      </c>
      <c r="AI20" s="28">
        <v>6714.4457831746504</v>
      </c>
      <c r="AJ20" s="28">
        <v>9524.9114194487702</v>
      </c>
      <c r="AK20" s="28">
        <v>7790.53967619991</v>
      </c>
      <c r="AL20" s="28">
        <f>SUM(AH20:AK20)</f>
        <v>27253.788125693391</v>
      </c>
      <c r="AM20" s="28">
        <v>7973.8764303916196</v>
      </c>
      <c r="AN20" s="28">
        <v>7115.9148069154999</v>
      </c>
      <c r="AO20" s="28">
        <v>4714.7769768238604</v>
      </c>
      <c r="AP20" s="28">
        <v>5193.7483946725697</v>
      </c>
      <c r="AQ20" s="28">
        <f>SUM(AM20:AP20)</f>
        <v>24998.31660880355</v>
      </c>
      <c r="AR20" s="28">
        <v>4424.2855384062204</v>
      </c>
      <c r="AS20" s="28">
        <v>2765.3142179817801</v>
      </c>
      <c r="AT20" s="28">
        <v>6874.2271201678896</v>
      </c>
      <c r="AU20" s="28">
        <v>8185.3875917590403</v>
      </c>
      <c r="AV20" s="28">
        <f>SUM(AR20:AU20)</f>
        <v>22249.214468314931</v>
      </c>
      <c r="AW20" s="28"/>
      <c r="AX20" s="49"/>
      <c r="AY20" s="28"/>
      <c r="AZ20" s="28"/>
      <c r="BA20" s="28"/>
      <c r="BB20" s="28"/>
      <c r="BC20" s="28"/>
      <c r="BD20" s="28"/>
      <c r="BE20" s="28"/>
      <c r="BF20" s="28"/>
      <c r="BG20" s="28"/>
      <c r="BH20" s="28"/>
      <c r="BI20" s="28"/>
      <c r="BJ20" s="28"/>
      <c r="BK20" s="28"/>
      <c r="BL20" s="28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  <c r="CB20" s="28"/>
      <c r="CC20" s="28"/>
      <c r="CD20" s="28"/>
      <c r="CE20" s="28"/>
      <c r="CF20" s="28"/>
      <c r="CG20" s="28"/>
      <c r="CH20" s="28"/>
      <c r="CI20" s="28"/>
      <c r="CJ20" s="28"/>
      <c r="CK20" s="28"/>
      <c r="CL20" s="28"/>
      <c r="CM20" s="28"/>
      <c r="CN20" s="28"/>
      <c r="CO20" s="28"/>
      <c r="CP20" s="28"/>
      <c r="CQ20" s="28"/>
      <c r="CR20" s="28"/>
      <c r="CS20" s="28"/>
      <c r="CT20" s="28"/>
      <c r="CU20" s="28"/>
      <c r="CV20" s="28"/>
      <c r="CW20" s="28"/>
      <c r="CX20" s="28"/>
      <c r="CY20" s="28"/>
      <c r="CZ20" s="28"/>
      <c r="DA20" s="28"/>
      <c r="DB20" s="28"/>
      <c r="DC20" s="28"/>
      <c r="DD20" s="43"/>
      <c r="DE20" s="43"/>
      <c r="DF20" s="43"/>
      <c r="DG20" s="43"/>
      <c r="DH20" s="43"/>
      <c r="DI20" s="43"/>
      <c r="DJ20" s="43"/>
      <c r="DK20" s="43"/>
      <c r="DL20" s="43"/>
      <c r="DM20" s="43"/>
      <c r="DN20" s="43"/>
      <c r="DO20" s="43"/>
      <c r="DP20" s="43"/>
      <c r="DQ20" s="43"/>
      <c r="DR20" s="43"/>
      <c r="DS20" s="43"/>
      <c r="DT20" s="43"/>
      <c r="DU20" s="43"/>
      <c r="DV20" s="43"/>
    </row>
    <row r="21" spans="1:126" s="20" customFormat="1" ht="21.9" customHeight="1">
      <c r="A21" s="34" t="str">
        <f>IF('1'!$A$1=1,B21,C21)</f>
        <v xml:space="preserve">        Payments</v>
      </c>
      <c r="B21" s="34" t="s">
        <v>11</v>
      </c>
      <c r="C21" s="42" t="s">
        <v>35</v>
      </c>
      <c r="D21" s="35">
        <v>245.66990221106099</v>
      </c>
      <c r="E21" s="35">
        <v>239.82666813735801</v>
      </c>
      <c r="F21" s="36">
        <v>257.02666654307001</v>
      </c>
      <c r="G21" s="36">
        <v>248.07357622904399</v>
      </c>
      <c r="H21" s="36">
        <f>SUM(D21:G21)</f>
        <v>990.59681312053294</v>
      </c>
      <c r="I21" s="35">
        <v>254.79214800535601</v>
      </c>
      <c r="J21" s="35">
        <v>289.99956460419799</v>
      </c>
      <c r="K21" s="35">
        <v>305.579400679385</v>
      </c>
      <c r="L21" s="35">
        <v>330.97374421167501</v>
      </c>
      <c r="M21" s="35">
        <f>SUM(I21:L21)</f>
        <v>1181.3448575006141</v>
      </c>
      <c r="N21" s="35">
        <v>332.330571122126</v>
      </c>
      <c r="O21" s="35">
        <v>324.98164842358898</v>
      </c>
      <c r="P21" s="35">
        <v>314.26450691456199</v>
      </c>
      <c r="Q21" s="36">
        <v>324.919475058069</v>
      </c>
      <c r="R21" s="36">
        <f>SUM(N21:Q21)</f>
        <v>1296.496201518346</v>
      </c>
      <c r="S21" s="35">
        <v>327.55055197837601</v>
      </c>
      <c r="T21" s="35">
        <v>351.04063864809802</v>
      </c>
      <c r="U21" s="35">
        <v>344.62804239237897</v>
      </c>
      <c r="V21" s="36">
        <v>389.96052689956701</v>
      </c>
      <c r="W21" s="36">
        <f>SUM(S21:V21)</f>
        <v>1413.1797599184199</v>
      </c>
      <c r="X21" s="35">
        <v>406.951184332575</v>
      </c>
      <c r="Y21" s="35">
        <v>340.42354140421099</v>
      </c>
      <c r="Z21" s="35">
        <v>394.11935031822202</v>
      </c>
      <c r="AA21" s="36">
        <v>434.11249113517601</v>
      </c>
      <c r="AB21" s="36">
        <f>SUM(X21:AA21)</f>
        <v>1575.606567190184</v>
      </c>
      <c r="AC21" s="36">
        <v>575.81446315426695</v>
      </c>
      <c r="AD21" s="36">
        <v>524.89392078788001</v>
      </c>
      <c r="AE21" s="36">
        <v>485.94311050054898</v>
      </c>
      <c r="AF21" s="36">
        <v>626.44098305019997</v>
      </c>
      <c r="AG21" s="36">
        <f>SUM(AC21:AF21)</f>
        <v>2213.0924774928963</v>
      </c>
      <c r="AH21" s="36">
        <v>547.72180643936395</v>
      </c>
      <c r="AI21" s="35">
        <v>1008.82029811691</v>
      </c>
      <c r="AJ21" s="35">
        <v>1134.96543168738</v>
      </c>
      <c r="AK21" s="36">
        <v>279.72867735361501</v>
      </c>
      <c r="AL21" s="36">
        <f>SUM(AH21:AK21)</f>
        <v>2971.2362135972689</v>
      </c>
      <c r="AM21" s="36">
        <v>359.487720239368</v>
      </c>
      <c r="AN21" s="36">
        <v>280.71492069698598</v>
      </c>
      <c r="AO21" s="36">
        <v>230.01274738465699</v>
      </c>
      <c r="AP21" s="36">
        <v>267.71153042258902</v>
      </c>
      <c r="AQ21" s="36">
        <f>SUM(AM21:AP21)</f>
        <v>1137.9269187436</v>
      </c>
      <c r="AR21" s="50">
        <v>312.81949035436099</v>
      </c>
      <c r="AS21" s="50">
        <v>232.436237820982</v>
      </c>
      <c r="AT21" s="50">
        <v>212.52726933347199</v>
      </c>
      <c r="AU21" s="36">
        <v>236.56397008758</v>
      </c>
      <c r="AV21" s="36">
        <f>SUM(AR21:AU21)</f>
        <v>994.34696759639496</v>
      </c>
      <c r="AW21" s="31"/>
      <c r="AX21" s="49"/>
      <c r="AY21" s="15"/>
      <c r="AZ21" s="15"/>
      <c r="BA21" s="15"/>
      <c r="BB21" s="15"/>
      <c r="BC21" s="15"/>
      <c r="BD21" s="15"/>
      <c r="BE21" s="15"/>
      <c r="BF21" s="15"/>
      <c r="BG21" s="15"/>
      <c r="BH21" s="15"/>
      <c r="BI21" s="15"/>
      <c r="BJ21" s="15"/>
      <c r="BK21" s="15"/>
      <c r="BL21" s="15"/>
      <c r="BM21" s="15"/>
      <c r="BN21" s="15"/>
      <c r="BO21" s="15"/>
      <c r="BP21" s="15"/>
      <c r="BQ21" s="15"/>
      <c r="BR21" s="15"/>
      <c r="BS21" s="15"/>
      <c r="BT21" s="15"/>
      <c r="BU21" s="15"/>
      <c r="BV21" s="15"/>
      <c r="BW21" s="15"/>
      <c r="BX21" s="15"/>
      <c r="BY21" s="15"/>
      <c r="BZ21" s="15"/>
      <c r="CA21" s="15"/>
      <c r="CB21" s="15"/>
      <c r="CC21" s="15"/>
      <c r="CD21" s="15"/>
      <c r="CE21" s="15"/>
      <c r="CF21" s="15"/>
      <c r="CG21" s="15"/>
      <c r="CH21" s="15"/>
      <c r="CI21" s="15"/>
      <c r="CJ21" s="15"/>
      <c r="CK21" s="15"/>
      <c r="CL21" s="15"/>
      <c r="CM21" s="15"/>
      <c r="CN21" s="15"/>
      <c r="CO21" s="15"/>
      <c r="CP21" s="15"/>
      <c r="CQ21" s="15"/>
      <c r="CR21" s="15"/>
      <c r="CS21" s="15"/>
      <c r="CT21" s="15"/>
      <c r="CU21" s="15"/>
      <c r="CV21" s="15"/>
      <c r="CW21" s="15"/>
      <c r="CX21" s="15"/>
      <c r="CY21" s="15"/>
      <c r="CZ21" s="15"/>
      <c r="DA21" s="15"/>
      <c r="DB21" s="15"/>
      <c r="DC21" s="15"/>
      <c r="DD21" s="45"/>
      <c r="DE21" s="45"/>
      <c r="DF21" s="45"/>
      <c r="DG21" s="45"/>
      <c r="DH21" s="45"/>
      <c r="DI21" s="45"/>
      <c r="DJ21" s="45"/>
      <c r="DK21" s="45"/>
      <c r="DL21" s="45"/>
      <c r="DM21" s="45"/>
      <c r="DN21" s="45"/>
      <c r="DO21" s="45"/>
      <c r="DP21" s="45"/>
      <c r="DQ21" s="45"/>
      <c r="DR21" s="45"/>
      <c r="DS21" s="45"/>
      <c r="DT21" s="45"/>
      <c r="DU21" s="45"/>
      <c r="DV21" s="45"/>
    </row>
    <row r="22" spans="1:126" s="15" customFormat="1">
      <c r="A22" s="31"/>
      <c r="B22" s="31"/>
      <c r="C22" s="31"/>
      <c r="AV22" s="31"/>
      <c r="AW22" s="31"/>
      <c r="DD22" s="13"/>
      <c r="DE22" s="13"/>
      <c r="DF22" s="13"/>
      <c r="DG22" s="13"/>
      <c r="DH22" s="13"/>
      <c r="DI22" s="13"/>
      <c r="DJ22" s="13"/>
      <c r="DK22" s="13"/>
      <c r="DL22" s="13"/>
      <c r="DM22" s="13"/>
      <c r="DN22" s="13"/>
      <c r="DO22" s="13"/>
      <c r="DP22" s="13"/>
      <c r="DQ22" s="13"/>
      <c r="DR22" s="13"/>
      <c r="DS22" s="13"/>
      <c r="DT22" s="13"/>
      <c r="DU22" s="13"/>
      <c r="DV22" s="13"/>
    </row>
    <row r="23" spans="1:126" s="15" customFormat="1">
      <c r="AV23" s="31"/>
      <c r="AW23" s="31"/>
      <c r="DD23" s="13"/>
      <c r="DE23" s="13"/>
      <c r="DF23" s="13"/>
      <c r="DG23" s="13"/>
      <c r="DH23" s="13"/>
      <c r="DI23" s="13"/>
      <c r="DJ23" s="13"/>
      <c r="DK23" s="13"/>
      <c r="DL23" s="13"/>
      <c r="DM23" s="13"/>
      <c r="DN23" s="13"/>
      <c r="DO23" s="13"/>
      <c r="DP23" s="13"/>
      <c r="DQ23" s="13"/>
      <c r="DR23" s="13"/>
      <c r="DS23" s="13"/>
      <c r="DT23" s="13"/>
      <c r="DU23" s="13"/>
      <c r="DV23" s="13"/>
    </row>
    <row r="25" spans="1:126">
      <c r="D25" s="32"/>
      <c r="E25" s="32"/>
      <c r="F25" s="32"/>
      <c r="G25" s="32"/>
      <c r="H25" s="32"/>
    </row>
    <row r="26" spans="1:126">
      <c r="D26" s="32"/>
      <c r="E26" s="32"/>
      <c r="F26" s="32"/>
      <c r="G26" s="32"/>
      <c r="H26" s="32"/>
    </row>
    <row r="27" spans="1:126">
      <c r="D27" s="32"/>
      <c r="E27" s="32"/>
      <c r="F27" s="32"/>
      <c r="G27" s="32"/>
      <c r="H27" s="32"/>
    </row>
    <row r="28" spans="1:126">
      <c r="D28" s="32"/>
      <c r="E28" s="32"/>
      <c r="F28" s="32"/>
      <c r="G28" s="32"/>
      <c r="H28" s="32"/>
    </row>
    <row r="29" spans="1:126">
      <c r="D29" s="32"/>
      <c r="E29" s="32"/>
      <c r="F29" s="32"/>
      <c r="G29" s="32"/>
      <c r="H29" s="32"/>
    </row>
    <row r="30" spans="1:126">
      <c r="D30" s="32"/>
      <c r="E30" s="32"/>
      <c r="F30" s="32"/>
      <c r="G30" s="32"/>
      <c r="H30" s="32"/>
    </row>
    <row r="31" spans="1:126">
      <c r="D31" s="32"/>
      <c r="E31" s="32"/>
      <c r="F31" s="32"/>
      <c r="G31" s="32"/>
      <c r="H31" s="32"/>
    </row>
    <row r="32" spans="1:126">
      <c r="D32" s="32"/>
      <c r="E32" s="32"/>
      <c r="F32" s="32"/>
      <c r="G32" s="32"/>
      <c r="H32" s="32"/>
    </row>
    <row r="33" spans="4:8">
      <c r="D33" s="32"/>
      <c r="E33" s="32"/>
      <c r="F33" s="32"/>
      <c r="G33" s="32"/>
      <c r="H33" s="32"/>
    </row>
    <row r="34" spans="4:8">
      <c r="D34" s="32"/>
      <c r="E34" s="32"/>
      <c r="F34" s="32"/>
      <c r="G34" s="32"/>
      <c r="H34" s="32"/>
    </row>
    <row r="35" spans="4:8">
      <c r="D35" s="32"/>
      <c r="E35" s="32"/>
      <c r="F35" s="32"/>
      <c r="G35" s="32"/>
      <c r="H35" s="32"/>
    </row>
    <row r="36" spans="4:8">
      <c r="D36" s="32"/>
      <c r="E36" s="32"/>
      <c r="F36" s="32"/>
      <c r="G36" s="32"/>
      <c r="H36" s="32"/>
    </row>
    <row r="37" spans="4:8">
      <c r="D37" s="32"/>
      <c r="E37" s="32"/>
      <c r="F37" s="32"/>
      <c r="G37" s="32"/>
      <c r="H37" s="32"/>
    </row>
    <row r="38" spans="4:8">
      <c r="D38" s="32"/>
      <c r="E38" s="32"/>
      <c r="F38" s="32"/>
      <c r="G38" s="32"/>
      <c r="H38" s="32"/>
    </row>
    <row r="39" spans="4:8">
      <c r="D39" s="32"/>
      <c r="E39" s="32"/>
      <c r="F39" s="32"/>
      <c r="G39" s="32"/>
      <c r="H39" s="32"/>
    </row>
    <row r="40" spans="4:8">
      <c r="D40" s="32"/>
      <c r="E40" s="32"/>
      <c r="F40" s="32"/>
      <c r="G40" s="32"/>
      <c r="H40" s="32"/>
    </row>
  </sheetData>
  <mergeCells count="21">
    <mergeCell ref="AV4:AV5"/>
    <mergeCell ref="M4:M5"/>
    <mergeCell ref="R4:R5"/>
    <mergeCell ref="W4:W5"/>
    <mergeCell ref="AB4:AB5"/>
    <mergeCell ref="AG4:AG5"/>
    <mergeCell ref="A4:A5"/>
    <mergeCell ref="I4:L4"/>
    <mergeCell ref="D4:G4"/>
    <mergeCell ref="B4:B5"/>
    <mergeCell ref="C4:C5"/>
    <mergeCell ref="H4:H5"/>
    <mergeCell ref="AR4:AU4"/>
    <mergeCell ref="AH4:AK4"/>
    <mergeCell ref="N4:Q4"/>
    <mergeCell ref="AM4:AP4"/>
    <mergeCell ref="S4:V4"/>
    <mergeCell ref="X4:AA4"/>
    <mergeCell ref="AC4:AF4"/>
    <mergeCell ref="AL4:AL5"/>
    <mergeCell ref="AQ4:AQ5"/>
  </mergeCells>
  <phoneticPr fontId="22" type="noConversion"/>
  <hyperlinks>
    <hyperlink ref="A1" location="'1'!A1" display="до змісту"/>
  </hyperlinks>
  <printOptions horizontalCentered="1" verticalCentered="1"/>
  <pageMargins left="0.15748031496062992" right="0.31496062992125984" top="0.98425196850393704" bottom="0.98425196850393704" header="0.51181102362204722" footer="0.51181102362204722"/>
  <pageSetup paperSize="9" scale="7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2</vt:i4>
      </vt:variant>
    </vt:vector>
  </HeadingPairs>
  <TitlesOfParts>
    <vt:vector size="4" baseType="lpstr">
      <vt:lpstr>1</vt:lpstr>
      <vt:lpstr>1.1</vt:lpstr>
      <vt:lpstr>'1'!Область_друку</vt:lpstr>
      <vt:lpstr>'1.1'!Область_друку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Туча Ольга Миколаївна</dc:creator>
  <cp:lastModifiedBy>Охріменко Людмила Василівна</cp:lastModifiedBy>
  <cp:lastPrinted>2025-03-28T13:50:15Z</cp:lastPrinted>
  <dcterms:created xsi:type="dcterms:W3CDTF">2015-06-24T07:46:12Z</dcterms:created>
  <dcterms:modified xsi:type="dcterms:W3CDTF">2025-03-28T13:50:33Z</dcterms:modified>
</cp:coreProperties>
</file>