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E181" i="24" l="1"/>
  <c r="G181" i="24"/>
  <c r="F181" i="24"/>
  <c r="J181" i="24"/>
  <c r="C181" i="24"/>
  <c r="P181" i="4"/>
  <c r="F181" i="4"/>
  <c r="J181" i="4"/>
  <c r="G181" i="4"/>
  <c r="C181" i="4"/>
  <c r="D181" i="23"/>
  <c r="E181" i="23"/>
  <c r="C181" i="23"/>
  <c r="E181" i="5"/>
  <c r="D181" i="5"/>
  <c r="C181" i="5"/>
  <c r="H181" i="24" l="1"/>
  <c r="P181" i="24"/>
  <c r="N181" i="24" s="1"/>
  <c r="N181" i="4"/>
  <c r="H181" i="4"/>
  <c r="D181" i="4"/>
  <c r="E181" i="4"/>
  <c r="D181" i="24" l="1"/>
  <c r="P180" i="24"/>
  <c r="F180" i="24"/>
  <c r="J180" i="24"/>
  <c r="G180" i="24"/>
  <c r="C180" i="24"/>
  <c r="P180" i="4"/>
  <c r="N180" i="4" s="1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H180" i="24" l="1"/>
  <c r="D180" i="24"/>
  <c r="N180" i="24"/>
  <c r="E180" i="24"/>
  <c r="D180" i="4"/>
  <c r="P179" i="24"/>
  <c r="N179" i="24" s="1"/>
  <c r="J179" i="24"/>
  <c r="G179" i="24"/>
  <c r="F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H179" i="24" l="1"/>
  <c r="D179" i="24"/>
  <c r="H179" i="4"/>
  <c r="D179" i="4"/>
  <c r="F179" i="4"/>
  <c r="P178" i="24"/>
  <c r="F178" i="24"/>
  <c r="J178" i="24"/>
  <c r="G178" i="24"/>
  <c r="C178" i="24"/>
  <c r="P178" i="4"/>
  <c r="N178" i="4" s="1"/>
  <c r="J178" i="4"/>
  <c r="H178" i="4" s="1"/>
  <c r="G178" i="4"/>
  <c r="F178" i="4"/>
  <c r="E178" i="4"/>
  <c r="C178" i="4"/>
  <c r="E178" i="23"/>
  <c r="D178" i="23"/>
  <c r="C178" i="23"/>
  <c r="E178" i="5"/>
  <c r="D178" i="5"/>
  <c r="C178" i="5"/>
  <c r="N178" i="24" l="1"/>
  <c r="D178" i="24"/>
  <c r="H178" i="24"/>
  <c r="E178" i="24"/>
  <c r="D178" i="4"/>
  <c r="P177" i="24"/>
  <c r="N177" i="24" s="1"/>
  <c r="J177" i="24"/>
  <c r="H177" i="24" s="1"/>
  <c r="G177" i="24"/>
  <c r="F177" i="24"/>
  <c r="E177" i="24"/>
  <c r="C177" i="24"/>
  <c r="G177" i="4"/>
  <c r="F177" i="4"/>
  <c r="J177" i="4"/>
  <c r="C177" i="4"/>
  <c r="E177" i="23"/>
  <c r="D177" i="23"/>
  <c r="C177" i="23"/>
  <c r="E177" i="5"/>
  <c r="D177" i="5"/>
  <c r="C177" i="5"/>
  <c r="D177" i="24" l="1"/>
  <c r="H177" i="4"/>
  <c r="P177" i="4"/>
  <c r="N177" i="4" s="1"/>
  <c r="E177" i="4"/>
  <c r="G176" i="24"/>
  <c r="P176" i="24"/>
  <c r="F176" i="24"/>
  <c r="J176" i="24"/>
  <c r="C176" i="24"/>
  <c r="G176" i="4"/>
  <c r="P176" i="4"/>
  <c r="F176" i="4"/>
  <c r="J176" i="4"/>
  <c r="C176" i="4"/>
  <c r="D176" i="23"/>
  <c r="E176" i="23"/>
  <c r="C176" i="23"/>
  <c r="E176" i="5"/>
  <c r="D176" i="5"/>
  <c r="C176" i="5"/>
  <c r="D177" i="4" l="1"/>
  <c r="N176" i="24"/>
  <c r="H176" i="24"/>
  <c r="D176" i="24"/>
  <c r="E176" i="24"/>
  <c r="N176" i="4"/>
  <c r="D176" i="4"/>
  <c r="H176" i="4"/>
  <c r="E176" i="4"/>
  <c r="P175" i="24"/>
  <c r="F175" i="24"/>
  <c r="C175" i="24"/>
  <c r="F175" i="4"/>
  <c r="P175" i="4"/>
  <c r="N175" i="4" s="1"/>
  <c r="G175" i="4"/>
  <c r="J175" i="4"/>
  <c r="H175" i="4" s="1"/>
  <c r="C175" i="4"/>
  <c r="E175" i="4"/>
  <c r="E175" i="23"/>
  <c r="D175" i="23"/>
  <c r="C175" i="23"/>
  <c r="E175" i="5"/>
  <c r="D175" i="5"/>
  <c r="C175" i="5"/>
  <c r="J175" i="24" l="1"/>
  <c r="G175" i="24"/>
  <c r="N175" i="24"/>
  <c r="D175" i="24"/>
  <c r="H175" i="24"/>
  <c r="E175" i="24"/>
  <c r="D175" i="4"/>
  <c r="F174" i="24"/>
  <c r="C174" i="24"/>
  <c r="F174" i="4"/>
  <c r="C174" i="4"/>
  <c r="E174" i="23"/>
  <c r="D174" i="23"/>
  <c r="C174" i="23"/>
  <c r="E174" i="5"/>
  <c r="D174" i="5"/>
  <c r="C174" i="5"/>
  <c r="J174" i="24" l="1"/>
  <c r="J174" i="4"/>
  <c r="H174" i="4" s="1"/>
  <c r="P174" i="4"/>
  <c r="N174" i="4" s="1"/>
  <c r="G174" i="24"/>
  <c r="G174" i="4"/>
  <c r="H174" i="24"/>
  <c r="P174" i="24"/>
  <c r="D174" i="24" s="1"/>
  <c r="E174" i="24"/>
  <c r="E174" i="4"/>
  <c r="E173" i="24"/>
  <c r="P173" i="4"/>
  <c r="N173" i="4" s="1"/>
  <c r="C173" i="4"/>
  <c r="G173" i="4"/>
  <c r="E173" i="4"/>
  <c r="E173" i="23"/>
  <c r="C173" i="23"/>
  <c r="E173" i="5"/>
  <c r="D173" i="5"/>
  <c r="C173" i="5"/>
  <c r="D173" i="23" l="1"/>
  <c r="P173" i="24"/>
  <c r="N173" i="24" s="1"/>
  <c r="D174" i="4"/>
  <c r="C173" i="24"/>
  <c r="F173" i="4"/>
  <c r="G173" i="24"/>
  <c r="J173" i="24"/>
  <c r="N174" i="24"/>
  <c r="F173" i="24"/>
  <c r="J173" i="4"/>
  <c r="G172" i="24"/>
  <c r="J172" i="24"/>
  <c r="C172" i="24"/>
  <c r="P172" i="4"/>
  <c r="N172" i="4" s="1"/>
  <c r="E172" i="4"/>
  <c r="C172" i="4"/>
  <c r="E172" i="23"/>
  <c r="C172" i="23"/>
  <c r="D172" i="23"/>
  <c r="E172" i="5"/>
  <c r="D172" i="5"/>
  <c r="C172" i="5"/>
  <c r="D173" i="24" l="1"/>
  <c r="G172" i="4"/>
  <c r="P172" i="24"/>
  <c r="N172" i="24" s="1"/>
  <c r="H173" i="24"/>
  <c r="E172" i="24"/>
  <c r="J172" i="4"/>
  <c r="H172" i="4" s="1"/>
  <c r="H173" i="4"/>
  <c r="D173" i="4"/>
  <c r="H172" i="24"/>
  <c r="F172" i="24"/>
  <c r="F172" i="4"/>
  <c r="F171" i="24"/>
  <c r="C171" i="24"/>
  <c r="G171" i="24"/>
  <c r="P171" i="4"/>
  <c r="C171" i="4"/>
  <c r="J171" i="4"/>
  <c r="H171" i="4" s="1"/>
  <c r="G171" i="4"/>
  <c r="F171" i="4"/>
  <c r="E171" i="4"/>
  <c r="E171" i="23"/>
  <c r="D171" i="23"/>
  <c r="C171" i="23"/>
  <c r="E171" i="5"/>
  <c r="C171" i="5"/>
  <c r="D172" i="24" l="1"/>
  <c r="D171" i="5"/>
  <c r="J171" i="24"/>
  <c r="H171" i="24" s="1"/>
  <c r="P171" i="24"/>
  <c r="N171" i="24" s="1"/>
  <c r="D172" i="4"/>
  <c r="N171" i="4"/>
  <c r="E171" i="24"/>
  <c r="D171" i="4"/>
  <c r="E170" i="24"/>
  <c r="C170" i="24"/>
  <c r="F170" i="24"/>
  <c r="P170" i="4"/>
  <c r="N170" i="4" s="1"/>
  <c r="E170" i="4"/>
  <c r="G170" i="4"/>
  <c r="C170" i="4"/>
  <c r="C170" i="23"/>
  <c r="E170" i="5"/>
  <c r="D170" i="5"/>
  <c r="C170" i="5"/>
  <c r="D171" i="24" l="1"/>
  <c r="F170" i="4"/>
  <c r="E170" i="23"/>
  <c r="J170" i="24"/>
  <c r="H170" i="24" s="1"/>
  <c r="P170" i="24"/>
  <c r="N170" i="24" s="1"/>
  <c r="D170" i="23"/>
  <c r="J170" i="4"/>
  <c r="H170" i="4" s="1"/>
  <c r="G170" i="24"/>
  <c r="G169" i="24"/>
  <c r="F169" i="24"/>
  <c r="C169" i="24"/>
  <c r="F169" i="4"/>
  <c r="G169" i="4"/>
  <c r="C169" i="4"/>
  <c r="E169" i="23"/>
  <c r="D169" i="23"/>
  <c r="C169" i="23"/>
  <c r="E169" i="5"/>
  <c r="D169" i="5"/>
  <c r="C169" i="5"/>
  <c r="D170" i="24" l="1"/>
  <c r="J169" i="4"/>
  <c r="D170" i="4"/>
  <c r="P169" i="24"/>
  <c r="N169" i="24" s="1"/>
  <c r="J169" i="24"/>
  <c r="P169" i="4"/>
  <c r="D169" i="4" s="1"/>
  <c r="E169" i="24"/>
  <c r="H169" i="4"/>
  <c r="E169" i="4"/>
  <c r="P168" i="24"/>
  <c r="G168" i="24"/>
  <c r="F168" i="24"/>
  <c r="C168" i="24"/>
  <c r="P168" i="4"/>
  <c r="N168" i="4" s="1"/>
  <c r="G168" i="4"/>
  <c r="F168" i="4"/>
  <c r="E168" i="4"/>
  <c r="C168" i="4"/>
  <c r="E168" i="23"/>
  <c r="C168" i="23"/>
  <c r="D168" i="23"/>
  <c r="E168" i="5"/>
  <c r="D168" i="5"/>
  <c r="C168" i="5"/>
  <c r="D169" i="24" l="1"/>
  <c r="J168" i="4"/>
  <c r="H168" i="4" s="1"/>
  <c r="N169" i="4"/>
  <c r="H169" i="24"/>
  <c r="J168" i="24"/>
  <c r="H168" i="24" s="1"/>
  <c r="N168" i="24"/>
  <c r="E168" i="24"/>
  <c r="D168" i="4"/>
  <c r="G167" i="24"/>
  <c r="E167" i="24"/>
  <c r="F167" i="24"/>
  <c r="C167" i="24"/>
  <c r="F167" i="4"/>
  <c r="E167" i="4"/>
  <c r="C167" i="4"/>
  <c r="G167" i="4"/>
  <c r="D167" i="23"/>
  <c r="C167" i="23"/>
  <c r="E167" i="5"/>
  <c r="C167" i="5"/>
  <c r="P167" i="24" l="1"/>
  <c r="N167" i="24" s="1"/>
  <c r="E167" i="23"/>
  <c r="P167" i="4"/>
  <c r="N167" i="4" s="1"/>
  <c r="D168" i="24"/>
  <c r="J167" i="24"/>
  <c r="H167" i="24" s="1"/>
  <c r="D167" i="5"/>
  <c r="J167" i="4"/>
  <c r="H167" i="4" s="1"/>
  <c r="F166" i="24"/>
  <c r="G166" i="24"/>
  <c r="C166" i="24"/>
  <c r="P166" i="4"/>
  <c r="N166" i="4" s="1"/>
  <c r="G166" i="4"/>
  <c r="C166" i="4"/>
  <c r="D166" i="23"/>
  <c r="C166" i="23"/>
  <c r="E166" i="23"/>
  <c r="E166" i="5"/>
  <c r="D166" i="5"/>
  <c r="C166" i="5"/>
  <c r="E166" i="4" l="1"/>
  <c r="J166" i="24"/>
  <c r="D167" i="24"/>
  <c r="J166" i="4"/>
  <c r="D166" i="4" s="1"/>
  <c r="P166" i="24"/>
  <c r="N166" i="24" s="1"/>
  <c r="D167" i="4"/>
  <c r="H166" i="24"/>
  <c r="E166" i="24"/>
  <c r="F166" i="4"/>
  <c r="G165" i="24"/>
  <c r="E165" i="24"/>
  <c r="C165" i="24"/>
  <c r="F165" i="24"/>
  <c r="J165" i="4"/>
  <c r="H165" i="4" s="1"/>
  <c r="G165" i="4"/>
  <c r="E165" i="23"/>
  <c r="D165" i="23"/>
  <c r="C165" i="23"/>
  <c r="E165" i="5"/>
  <c r="D165" i="5"/>
  <c r="C165" i="5"/>
  <c r="C165" i="4" l="1"/>
  <c r="H166" i="4"/>
  <c r="D166" i="24"/>
  <c r="E165" i="4"/>
  <c r="J165" i="24"/>
  <c r="H165" i="24" s="1"/>
  <c r="P165" i="24"/>
  <c r="N165" i="24" s="1"/>
  <c r="P165" i="4"/>
  <c r="N165" i="4" s="1"/>
  <c r="F165" i="4"/>
  <c r="P164" i="24"/>
  <c r="N164" i="24" s="1"/>
  <c r="E164" i="24"/>
  <c r="C164" i="24"/>
  <c r="G164" i="4"/>
  <c r="F164" i="4"/>
  <c r="E164" i="4"/>
  <c r="C164" i="4"/>
  <c r="E164" i="23"/>
  <c r="C164" i="23"/>
  <c r="C164" i="5"/>
  <c r="E164" i="5"/>
  <c r="D164" i="5"/>
  <c r="D165" i="4" l="1"/>
  <c r="P164" i="4"/>
  <c r="N164" i="4" s="1"/>
  <c r="D164" i="23"/>
  <c r="J164" i="4"/>
  <c r="H164" i="4" s="1"/>
  <c r="J164" i="24"/>
  <c r="D164" i="24" s="1"/>
  <c r="D165" i="24"/>
  <c r="G164" i="24"/>
  <c r="F164" i="24"/>
  <c r="E163" i="24"/>
  <c r="G163" i="24"/>
  <c r="C163" i="24"/>
  <c r="G163" i="4"/>
  <c r="F163" i="4"/>
  <c r="E163" i="4"/>
  <c r="C163" i="4"/>
  <c r="E163" i="23"/>
  <c r="D163" i="23"/>
  <c r="C163" i="23"/>
  <c r="D163" i="5"/>
  <c r="E163" i="5"/>
  <c r="C163" i="5"/>
  <c r="P163" i="24" l="1"/>
  <c r="N163" i="24" s="1"/>
  <c r="H164" i="24"/>
  <c r="P163" i="4"/>
  <c r="N163" i="4" s="1"/>
  <c r="J163" i="24"/>
  <c r="H163" i="24" s="1"/>
  <c r="J163" i="4"/>
  <c r="H163" i="4" s="1"/>
  <c r="D164" i="4"/>
  <c r="F163" i="24"/>
  <c r="J162" i="24"/>
  <c r="C162" i="24"/>
  <c r="G162" i="24"/>
  <c r="E162" i="24"/>
  <c r="P162" i="4"/>
  <c r="G162" i="4"/>
  <c r="C162" i="4"/>
  <c r="E162" i="23"/>
  <c r="D162" i="23"/>
  <c r="C162" i="23"/>
  <c r="E162" i="5"/>
  <c r="C162" i="5"/>
  <c r="D162" i="5"/>
  <c r="J162" i="4" l="1"/>
  <c r="D162" i="4" s="1"/>
  <c r="D163" i="24"/>
  <c r="D163" i="4"/>
  <c r="F162" i="4"/>
  <c r="F162" i="24"/>
  <c r="N162" i="4"/>
  <c r="H162" i="24"/>
  <c r="P162" i="24"/>
  <c r="N162" i="24" s="1"/>
  <c r="H162" i="4"/>
  <c r="E162" i="4"/>
  <c r="G161" i="24"/>
  <c r="F161" i="24"/>
  <c r="C161" i="24"/>
  <c r="G161" i="4"/>
  <c r="E161" i="4"/>
  <c r="C161" i="4"/>
  <c r="D161" i="23"/>
  <c r="E161" i="23"/>
  <c r="C161" i="23"/>
  <c r="E161" i="5"/>
  <c r="D161" i="5"/>
  <c r="C161" i="5"/>
  <c r="P161" i="4" l="1"/>
  <c r="N161" i="4" s="1"/>
  <c r="P161" i="24"/>
  <c r="J161" i="24"/>
  <c r="J161" i="4"/>
  <c r="D161" i="4" s="1"/>
  <c r="E161" i="24"/>
  <c r="D162" i="24"/>
  <c r="N161" i="24"/>
  <c r="H161" i="24"/>
  <c r="F161" i="4"/>
  <c r="P160" i="24"/>
  <c r="G160" i="24"/>
  <c r="C160" i="24"/>
  <c r="F160" i="4"/>
  <c r="C160" i="4"/>
  <c r="E160" i="23"/>
  <c r="C160" i="23"/>
  <c r="D160" i="23"/>
  <c r="E160" i="5"/>
  <c r="D160" i="5"/>
  <c r="C160" i="5"/>
  <c r="D161" i="24" l="1"/>
  <c r="H161" i="4"/>
  <c r="J160" i="4"/>
  <c r="H160" i="4" s="1"/>
  <c r="F160" i="24"/>
  <c r="G160" i="4"/>
  <c r="J160" i="24"/>
  <c r="H160" i="24" s="1"/>
  <c r="N160" i="24"/>
  <c r="E160" i="24"/>
  <c r="P160" i="4"/>
  <c r="E160" i="4"/>
  <c r="G159" i="24"/>
  <c r="F159" i="24"/>
  <c r="C159" i="24"/>
  <c r="F159" i="4"/>
  <c r="C159" i="4"/>
  <c r="E159" i="23"/>
  <c r="D159" i="23"/>
  <c r="C159" i="23"/>
  <c r="E159" i="5"/>
  <c r="D159" i="5"/>
  <c r="D160" i="4" l="1"/>
  <c r="C159" i="5"/>
  <c r="P159" i="24"/>
  <c r="N159" i="24" s="1"/>
  <c r="D160" i="24"/>
  <c r="J159" i="4"/>
  <c r="H159" i="4" s="1"/>
  <c r="P159" i="4"/>
  <c r="N159" i="4" s="1"/>
  <c r="G159" i="4"/>
  <c r="J159" i="24"/>
  <c r="D159" i="24" s="1"/>
  <c r="N160" i="4"/>
  <c r="E159" i="24"/>
  <c r="E159" i="4"/>
  <c r="P158" i="24"/>
  <c r="E158" i="24"/>
  <c r="C158" i="24"/>
  <c r="G158" i="24"/>
  <c r="P158" i="4"/>
  <c r="E158" i="4"/>
  <c r="C158" i="4"/>
  <c r="G158" i="4"/>
  <c r="D158" i="23"/>
  <c r="E158" i="23"/>
  <c r="C158" i="23"/>
  <c r="E158" i="5"/>
  <c r="C158" i="5"/>
  <c r="D158" i="5"/>
  <c r="D159" i="4" l="1"/>
  <c r="N158" i="4"/>
  <c r="N158" i="24"/>
  <c r="J158" i="24"/>
  <c r="H158" i="24" s="1"/>
  <c r="H159" i="24"/>
  <c r="J158" i="4"/>
  <c r="H158" i="4" s="1"/>
  <c r="F158" i="24"/>
  <c r="D158" i="4"/>
  <c r="F158" i="4"/>
  <c r="E157" i="24"/>
  <c r="C157" i="24"/>
  <c r="P157" i="4"/>
  <c r="N157" i="4" s="1"/>
  <c r="E157" i="4"/>
  <c r="C157" i="4"/>
  <c r="E157" i="23"/>
  <c r="D157" i="23"/>
  <c r="C157" i="23"/>
  <c r="E157" i="5"/>
  <c r="D157" i="5"/>
  <c r="C157" i="5"/>
  <c r="D158" i="24" l="1"/>
  <c r="P157" i="24"/>
  <c r="N157" i="24" s="1"/>
  <c r="G157" i="24"/>
  <c r="J157" i="4"/>
  <c r="D157" i="4" s="1"/>
  <c r="G157" i="4"/>
  <c r="J157" i="24"/>
  <c r="H157" i="24" s="1"/>
  <c r="F157" i="24"/>
  <c r="F157" i="4"/>
  <c r="P156" i="24"/>
  <c r="N156" i="24" s="1"/>
  <c r="F156" i="24"/>
  <c r="E156" i="24"/>
  <c r="C156" i="24"/>
  <c r="G156" i="24"/>
  <c r="G156" i="4"/>
  <c r="F156" i="4"/>
  <c r="E156" i="4"/>
  <c r="C156" i="4"/>
  <c r="E156" i="23"/>
  <c r="D156" i="23"/>
  <c r="C156" i="23"/>
  <c r="E156" i="5"/>
  <c r="D157" i="24" l="1"/>
  <c r="D156" i="5"/>
  <c r="P156" i="4"/>
  <c r="N156" i="4" s="1"/>
  <c r="H157" i="4"/>
  <c r="J156" i="4"/>
  <c r="H156" i="4" s="1"/>
  <c r="C156" i="5"/>
  <c r="J156" i="24"/>
  <c r="H156" i="24" s="1"/>
  <c r="D156" i="24"/>
  <c r="G155" i="24"/>
  <c r="E155" i="24"/>
  <c r="C155" i="24"/>
  <c r="G155" i="4"/>
  <c r="E155" i="4"/>
  <c r="C155" i="4"/>
  <c r="D155" i="23"/>
  <c r="E155" i="23"/>
  <c r="C155" i="23"/>
  <c r="E155" i="5"/>
  <c r="D155" i="5"/>
  <c r="C155" i="5"/>
  <c r="P155" i="24" l="1"/>
  <c r="N155" i="24" s="1"/>
  <c r="P155" i="4"/>
  <c r="N155" i="4" s="1"/>
  <c r="J155" i="4"/>
  <c r="H155" i="4" s="1"/>
  <c r="D156" i="4"/>
  <c r="J155" i="24"/>
  <c r="D155" i="24" s="1"/>
  <c r="F155" i="24"/>
  <c r="F155" i="4"/>
  <c r="E154" i="24"/>
  <c r="C154" i="24"/>
  <c r="P154" i="4"/>
  <c r="N154" i="4" s="1"/>
  <c r="E154" i="4"/>
  <c r="F154" i="4"/>
  <c r="C154" i="4"/>
  <c r="C154" i="23"/>
  <c r="E154" i="23"/>
  <c r="D154" i="23"/>
  <c r="C154" i="5"/>
  <c r="E154" i="5"/>
  <c r="D154" i="5"/>
  <c r="D155" i="4" l="1"/>
  <c r="H155" i="24"/>
  <c r="G154" i="4"/>
  <c r="P154" i="24"/>
  <c r="N154" i="24" s="1"/>
  <c r="G154" i="24"/>
  <c r="J154" i="4"/>
  <c r="H154" i="4" s="1"/>
  <c r="J154" i="24"/>
  <c r="F154" i="24"/>
  <c r="G153" i="24"/>
  <c r="F153" i="24"/>
  <c r="C153" i="24"/>
  <c r="F153" i="4"/>
  <c r="E153" i="4"/>
  <c r="C153" i="4"/>
  <c r="G153" i="4"/>
  <c r="D153" i="23"/>
  <c r="C153" i="23"/>
  <c r="D153" i="5"/>
  <c r="E153" i="5"/>
  <c r="C153" i="5"/>
  <c r="D154" i="24" l="1"/>
  <c r="P153" i="24"/>
  <c r="N153" i="24" s="1"/>
  <c r="D154" i="4"/>
  <c r="E153" i="23"/>
  <c r="P153" i="4"/>
  <c r="N153" i="4" s="1"/>
  <c r="H154" i="24"/>
  <c r="J153" i="4"/>
  <c r="H153" i="4" s="1"/>
  <c r="J153" i="24"/>
  <c r="D153" i="24" s="1"/>
  <c r="E153" i="24"/>
  <c r="E152" i="24"/>
  <c r="C152" i="24"/>
  <c r="G152" i="24"/>
  <c r="G152" i="4"/>
  <c r="F152" i="4"/>
  <c r="C152" i="4"/>
  <c r="E152" i="23"/>
  <c r="D152" i="23"/>
  <c r="C152" i="23"/>
  <c r="C152" i="5"/>
  <c r="E152" i="5"/>
  <c r="D152" i="5"/>
  <c r="P152" i="24" l="1"/>
  <c r="N152" i="24" s="1"/>
  <c r="D153" i="4"/>
  <c r="H153" i="24"/>
  <c r="J152" i="4"/>
  <c r="H152" i="4" s="1"/>
  <c r="J152" i="24"/>
  <c r="D152" i="24" s="1"/>
  <c r="F152" i="24"/>
  <c r="P152" i="4"/>
  <c r="N152" i="4" s="1"/>
  <c r="E152" i="4"/>
  <c r="G151" i="24"/>
  <c r="F151" i="24"/>
  <c r="E151" i="24"/>
  <c r="C151" i="24"/>
  <c r="G151" i="4"/>
  <c r="E151" i="4"/>
  <c r="J151" i="4"/>
  <c r="H151" i="4" s="1"/>
  <c r="C151" i="4"/>
  <c r="F151" i="4"/>
  <c r="E151" i="23"/>
  <c r="D151" i="23"/>
  <c r="C151" i="23"/>
  <c r="E151" i="5"/>
  <c r="C151" i="5"/>
  <c r="H152" i="24" l="1"/>
  <c r="J151" i="24"/>
  <c r="H151" i="24" s="1"/>
  <c r="D151" i="5"/>
  <c r="P151" i="4"/>
  <c r="N151" i="4" s="1"/>
  <c r="P151" i="24"/>
  <c r="N151" i="24" s="1"/>
  <c r="D152" i="4"/>
  <c r="E150" i="24"/>
  <c r="C150" i="24"/>
  <c r="G150" i="24"/>
  <c r="E150" i="4"/>
  <c r="C150" i="4"/>
  <c r="G150" i="4"/>
  <c r="D150" i="23"/>
  <c r="C150" i="23"/>
  <c r="E150" i="23"/>
  <c r="E150" i="5"/>
  <c r="D150" i="5"/>
  <c r="C150" i="5"/>
  <c r="P150" i="24" l="1"/>
  <c r="N150" i="24" s="1"/>
  <c r="P150" i="4"/>
  <c r="N150" i="4" s="1"/>
  <c r="D151" i="4"/>
  <c r="D151" i="24"/>
  <c r="F150" i="24"/>
  <c r="J150" i="4"/>
  <c r="H150" i="4" s="1"/>
  <c r="J150" i="24"/>
  <c r="F150" i="4"/>
  <c r="F149" i="24"/>
  <c r="C149" i="24"/>
  <c r="G149" i="24"/>
  <c r="E149" i="4"/>
  <c r="C149" i="4"/>
  <c r="D149" i="23"/>
  <c r="C149" i="23"/>
  <c r="E149" i="23"/>
  <c r="D149" i="5"/>
  <c r="E149" i="5"/>
  <c r="C149" i="5"/>
  <c r="P149" i="4" l="1"/>
  <c r="N149" i="4" s="1"/>
  <c r="J149" i="24"/>
  <c r="H149" i="24" s="1"/>
  <c r="D150" i="4"/>
  <c r="J149" i="4"/>
  <c r="D149" i="4" s="1"/>
  <c r="G149" i="4"/>
  <c r="P149" i="24"/>
  <c r="N149" i="24" s="1"/>
  <c r="H150" i="24"/>
  <c r="D150" i="24"/>
  <c r="E149" i="24"/>
  <c r="F149" i="4"/>
  <c r="E148" i="24"/>
  <c r="C148" i="24"/>
  <c r="P148" i="4"/>
  <c r="C148" i="4"/>
  <c r="E148" i="4"/>
  <c r="C148" i="23"/>
  <c r="E148" i="23"/>
  <c r="D148" i="5"/>
  <c r="E148" i="5"/>
  <c r="C148" i="5"/>
  <c r="D148" i="23" l="1"/>
  <c r="N148" i="4"/>
  <c r="G148" i="4"/>
  <c r="P148" i="24"/>
  <c r="N148" i="24" s="1"/>
  <c r="D149" i="24"/>
  <c r="H149" i="4"/>
  <c r="J148" i="4"/>
  <c r="D148" i="4" s="1"/>
  <c r="J148" i="24"/>
  <c r="D148" i="24" s="1"/>
  <c r="G148" i="24"/>
  <c r="F148" i="24"/>
  <c r="H148" i="4"/>
  <c r="F148" i="4"/>
  <c r="G147" i="24"/>
  <c r="E147" i="24"/>
  <c r="C147" i="24"/>
  <c r="F147" i="24"/>
  <c r="G147" i="4"/>
  <c r="E147" i="4"/>
  <c r="F147" i="4"/>
  <c r="C147" i="4"/>
  <c r="D147" i="23"/>
  <c r="C147" i="23"/>
  <c r="E147" i="5"/>
  <c r="D147" i="5"/>
  <c r="C147" i="5"/>
  <c r="J147" i="24" l="1"/>
  <c r="H147" i="24" s="1"/>
  <c r="H148" i="24"/>
  <c r="P147" i="4"/>
  <c r="N147" i="4" s="1"/>
  <c r="E147" i="23"/>
  <c r="P147" i="24"/>
  <c r="N147" i="24" s="1"/>
  <c r="J147" i="4"/>
  <c r="H147" i="4" s="1"/>
  <c r="E146" i="24"/>
  <c r="C146" i="24"/>
  <c r="G146" i="24"/>
  <c r="J146" i="4"/>
  <c r="H146" i="4" s="1"/>
  <c r="E146" i="4"/>
  <c r="C146" i="4"/>
  <c r="F146" i="4"/>
  <c r="D146" i="23"/>
  <c r="C146" i="23"/>
  <c r="E146" i="5"/>
  <c r="D146" i="5"/>
  <c r="C146" i="5"/>
  <c r="J146" i="24" l="1"/>
  <c r="H146" i="24" s="1"/>
  <c r="P146" i="24"/>
  <c r="N146" i="24" s="1"/>
  <c r="G146" i="4"/>
  <c r="P146" i="4"/>
  <c r="N146" i="4" s="1"/>
  <c r="F146" i="24"/>
  <c r="E146" i="23"/>
  <c r="D147" i="4"/>
  <c r="D147" i="24"/>
  <c r="G145" i="24"/>
  <c r="F145" i="24"/>
  <c r="C145" i="24"/>
  <c r="E145" i="4"/>
  <c r="C145" i="4"/>
  <c r="G145" i="4"/>
  <c r="C145" i="23"/>
  <c r="E145" i="23"/>
  <c r="E145" i="5"/>
  <c r="D145" i="5"/>
  <c r="C145" i="5"/>
  <c r="D146" i="24" l="1"/>
  <c r="D146" i="4"/>
  <c r="D145" i="23"/>
  <c r="P145" i="24"/>
  <c r="N145" i="24" s="1"/>
  <c r="P145" i="4"/>
  <c r="N145" i="4" s="1"/>
  <c r="J145" i="4"/>
  <c r="H145" i="4" s="1"/>
  <c r="J145" i="24"/>
  <c r="H145" i="24" s="1"/>
  <c r="F145" i="4"/>
  <c r="E145" i="24"/>
  <c r="G144" i="24"/>
  <c r="C144" i="24"/>
  <c r="F144" i="4"/>
  <c r="C144" i="4"/>
  <c r="E144" i="23"/>
  <c r="C144" i="23"/>
  <c r="C144" i="5"/>
  <c r="E144" i="5"/>
  <c r="D144" i="5"/>
  <c r="G144" i="4" l="1"/>
  <c r="P144" i="24"/>
  <c r="N144" i="24" s="1"/>
  <c r="D144" i="23"/>
  <c r="D145" i="24"/>
  <c r="E144" i="24"/>
  <c r="J144" i="4"/>
  <c r="H144" i="4" s="1"/>
  <c r="D145" i="4"/>
  <c r="P144" i="4"/>
  <c r="N144" i="4" s="1"/>
  <c r="J144" i="24"/>
  <c r="F144" i="24"/>
  <c r="E144" i="4"/>
  <c r="E143" i="24"/>
  <c r="C143" i="24"/>
  <c r="G143" i="4"/>
  <c r="C143" i="4"/>
  <c r="E143" i="23"/>
  <c r="D143" i="23"/>
  <c r="E143" i="5"/>
  <c r="D143" i="5"/>
  <c r="C143" i="5"/>
  <c r="C143" i="23" l="1"/>
  <c r="E143" i="4"/>
  <c r="D144" i="24"/>
  <c r="P143" i="4"/>
  <c r="N143" i="4" s="1"/>
  <c r="H144" i="24"/>
  <c r="P143" i="24"/>
  <c r="D144" i="4"/>
  <c r="J143" i="24"/>
  <c r="H143" i="24" s="1"/>
  <c r="G143" i="24"/>
  <c r="N143" i="24"/>
  <c r="J143" i="4"/>
  <c r="H143" i="4" s="1"/>
  <c r="F143" i="24"/>
  <c r="F143" i="4"/>
  <c r="G142" i="24"/>
  <c r="F142" i="24"/>
  <c r="C142" i="24"/>
  <c r="F142" i="4"/>
  <c r="C142" i="4"/>
  <c r="G142" i="4"/>
  <c r="D142" i="23"/>
  <c r="E142" i="23"/>
  <c r="C142" i="5"/>
  <c r="E142" i="5"/>
  <c r="D142" i="5"/>
  <c r="C142" i="23" l="1"/>
  <c r="D143" i="4"/>
  <c r="D143" i="24"/>
  <c r="J142" i="4"/>
  <c r="H142" i="4" s="1"/>
  <c r="J142" i="24"/>
  <c r="H142" i="24" s="1"/>
  <c r="P142" i="24"/>
  <c r="N142" i="24" s="1"/>
  <c r="P142" i="4"/>
  <c r="N142" i="4" s="1"/>
  <c r="E142" i="24"/>
  <c r="E142" i="4"/>
  <c r="F141" i="24"/>
  <c r="C141" i="24"/>
  <c r="G141" i="24"/>
  <c r="F141" i="4"/>
  <c r="C141" i="4"/>
  <c r="G141" i="4"/>
  <c r="E141" i="23"/>
  <c r="D141" i="23"/>
  <c r="E141" i="5"/>
  <c r="D141" i="5"/>
  <c r="C141" i="5"/>
  <c r="C141" i="23" l="1"/>
  <c r="D142" i="4"/>
  <c r="D142" i="24"/>
  <c r="P141" i="24"/>
  <c r="N141" i="24" s="1"/>
  <c r="J141" i="24"/>
  <c r="H141" i="24" s="1"/>
  <c r="J141" i="4"/>
  <c r="H141" i="4" s="1"/>
  <c r="P141" i="4"/>
  <c r="N141" i="4" s="1"/>
  <c r="E141" i="24"/>
  <c r="E141" i="4"/>
  <c r="E140" i="24"/>
  <c r="C140" i="24"/>
  <c r="E140" i="4"/>
  <c r="C140" i="4"/>
  <c r="D140" i="23"/>
  <c r="E140" i="23"/>
  <c r="C140" i="5"/>
  <c r="E140" i="5"/>
  <c r="D140" i="5"/>
  <c r="G140" i="4" l="1"/>
  <c r="C140" i="23"/>
  <c r="D141" i="24"/>
  <c r="P140" i="4"/>
  <c r="N140" i="4" s="1"/>
  <c r="G140" i="24"/>
  <c r="D141" i="4"/>
  <c r="P140" i="24"/>
  <c r="N140" i="24" s="1"/>
  <c r="J140" i="4"/>
  <c r="H140" i="4" s="1"/>
  <c r="J140" i="24"/>
  <c r="H140" i="24" s="1"/>
  <c r="F140" i="24"/>
  <c r="F140" i="4"/>
  <c r="E139" i="24"/>
  <c r="C139" i="24"/>
  <c r="G139" i="4"/>
  <c r="E139" i="4"/>
  <c r="E139" i="23"/>
  <c r="D139" i="5"/>
  <c r="C139" i="5"/>
  <c r="E139" i="5"/>
  <c r="C139" i="4" l="1"/>
  <c r="D139" i="23"/>
  <c r="C139" i="23"/>
  <c r="D140" i="4"/>
  <c r="D140" i="24"/>
  <c r="P139" i="4"/>
  <c r="N139" i="4" s="1"/>
  <c r="P139" i="24"/>
  <c r="N139" i="24" s="1"/>
  <c r="J139" i="4"/>
  <c r="H139" i="4" s="1"/>
  <c r="G139" i="24"/>
  <c r="J139" i="24"/>
  <c r="H139" i="24" s="1"/>
  <c r="F139" i="24"/>
  <c r="F139" i="4"/>
  <c r="G138" i="24"/>
  <c r="E138" i="24"/>
  <c r="C138" i="24"/>
  <c r="F138" i="24"/>
  <c r="C138" i="4"/>
  <c r="G138" i="4"/>
  <c r="E138" i="23"/>
  <c r="D138" i="23"/>
  <c r="D138" i="5"/>
  <c r="C138" i="5" l="1"/>
  <c r="D139" i="4"/>
  <c r="P138" i="4"/>
  <c r="N138" i="4" s="1"/>
  <c r="P138" i="24"/>
  <c r="N138" i="24" s="1"/>
  <c r="D139" i="24"/>
  <c r="C138" i="23"/>
  <c r="E138" i="5"/>
  <c r="F138" i="4"/>
  <c r="J138" i="24"/>
  <c r="H138" i="24" s="1"/>
  <c r="J138" i="4"/>
  <c r="E138" i="4"/>
  <c r="E137" i="24"/>
  <c r="C137" i="24"/>
  <c r="C137" i="4"/>
  <c r="E137" i="23"/>
  <c r="D137" i="23"/>
  <c r="C137" i="23"/>
  <c r="E137" i="5"/>
  <c r="D137" i="5"/>
  <c r="C137" i="5"/>
  <c r="G137" i="24" l="1"/>
  <c r="E137" i="4"/>
  <c r="D138" i="4"/>
  <c r="P137" i="24"/>
  <c r="N137" i="24" s="1"/>
  <c r="P137" i="4"/>
  <c r="N137" i="4" s="1"/>
  <c r="J137" i="24"/>
  <c r="H138" i="4"/>
  <c r="J137" i="4"/>
  <c r="H137" i="4" s="1"/>
  <c r="G137" i="4"/>
  <c r="D138" i="24"/>
  <c r="F137" i="24"/>
  <c r="F137" i="4"/>
  <c r="C136" i="24"/>
  <c r="G136" i="24"/>
  <c r="E136" i="4"/>
  <c r="C136" i="4"/>
  <c r="D136" i="23"/>
  <c r="E136" i="23"/>
  <c r="E136" i="5"/>
  <c r="D136" i="5"/>
  <c r="C136" i="5"/>
  <c r="C136" i="23" l="1"/>
  <c r="E136" i="24"/>
  <c r="D137" i="24"/>
  <c r="G136" i="4"/>
  <c r="P136" i="24"/>
  <c r="N136" i="24" s="1"/>
  <c r="H137" i="24"/>
  <c r="P136" i="4"/>
  <c r="N136" i="4" s="1"/>
  <c r="J136" i="4"/>
  <c r="H136" i="4" s="1"/>
  <c r="D137" i="4"/>
  <c r="J136" i="24"/>
  <c r="F136" i="24"/>
  <c r="F136" i="4"/>
  <c r="E135" i="24"/>
  <c r="C135" i="24"/>
  <c r="G135" i="4"/>
  <c r="E135" i="4"/>
  <c r="C135" i="4"/>
  <c r="C135" i="23"/>
  <c r="E135" i="23"/>
  <c r="E135" i="5"/>
  <c r="D135" i="5"/>
  <c r="C135" i="5"/>
  <c r="D135" i="23" l="1"/>
  <c r="D136" i="4"/>
  <c r="P135" i="24"/>
  <c r="N135" i="24" s="1"/>
  <c r="G135" i="24"/>
  <c r="D136" i="24"/>
  <c r="P135" i="4"/>
  <c r="N135" i="4" s="1"/>
  <c r="J135" i="4"/>
  <c r="J135" i="24"/>
  <c r="H136" i="24"/>
  <c r="F135" i="24"/>
  <c r="F135" i="4"/>
  <c r="E134" i="24"/>
  <c r="C134" i="24"/>
  <c r="G134" i="4"/>
  <c r="E134" i="4"/>
  <c r="C134" i="4"/>
  <c r="C134" i="23"/>
  <c r="E134" i="23"/>
  <c r="D134" i="5"/>
  <c r="C134" i="5"/>
  <c r="D134" i="23" l="1"/>
  <c r="E134" i="5"/>
  <c r="D135" i="24"/>
  <c r="D135" i="4"/>
  <c r="H135" i="4"/>
  <c r="P134" i="24"/>
  <c r="N134" i="24" s="1"/>
  <c r="H135" i="24"/>
  <c r="P134" i="4"/>
  <c r="N134" i="4" s="1"/>
  <c r="J134" i="24"/>
  <c r="H134" i="24" s="1"/>
  <c r="J134" i="4"/>
  <c r="H134" i="4" s="1"/>
  <c r="G134" i="24"/>
  <c r="F134" i="24"/>
  <c r="F134" i="4"/>
  <c r="F133" i="24"/>
  <c r="E133" i="24"/>
  <c r="E133" i="4"/>
  <c r="C133" i="4"/>
  <c r="C133" i="23"/>
  <c r="E133" i="23"/>
  <c r="D133" i="5"/>
  <c r="C133" i="5"/>
  <c r="F133" i="4" l="1"/>
  <c r="D133" i="23"/>
  <c r="J133" i="24"/>
  <c r="H133" i="24" s="1"/>
  <c r="D134" i="24"/>
  <c r="J133" i="4"/>
  <c r="H133" i="4" s="1"/>
  <c r="G133" i="4"/>
  <c r="P133" i="24"/>
  <c r="N133" i="24" s="1"/>
  <c r="D134" i="4"/>
  <c r="E133" i="5"/>
  <c r="P133" i="4"/>
  <c r="N133" i="4" s="1"/>
  <c r="C133" i="24"/>
  <c r="G133" i="24"/>
  <c r="E132" i="24"/>
  <c r="G132" i="4"/>
  <c r="E132" i="4"/>
  <c r="C132" i="23"/>
  <c r="D132" i="5"/>
  <c r="C132" i="5"/>
  <c r="C132" i="4" l="1"/>
  <c r="D132" i="23"/>
  <c r="F132" i="24"/>
  <c r="F132" i="4"/>
  <c r="E132" i="5"/>
  <c r="D133" i="4"/>
  <c r="E132" i="23"/>
  <c r="D133" i="24"/>
  <c r="J132" i="24"/>
  <c r="H132" i="24" s="1"/>
  <c r="P132" i="24"/>
  <c r="N132" i="24" s="1"/>
  <c r="J132" i="4"/>
  <c r="H132" i="4" s="1"/>
  <c r="P132" i="4"/>
  <c r="N132" i="4" s="1"/>
  <c r="C132" i="24"/>
  <c r="G132" i="24"/>
  <c r="G131" i="24"/>
  <c r="C131" i="24"/>
  <c r="C131" i="4"/>
  <c r="E131" i="23"/>
  <c r="C131" i="5"/>
  <c r="E131" i="5"/>
  <c r="C131" i="23" l="1"/>
  <c r="E131" i="4"/>
  <c r="D131" i="5"/>
  <c r="G131" i="4"/>
  <c r="D131" i="23"/>
  <c r="D132" i="24"/>
  <c r="P131" i="4"/>
  <c r="N131" i="4" s="1"/>
  <c r="D132" i="4"/>
  <c r="P131" i="24"/>
  <c r="N131" i="24" s="1"/>
  <c r="E131" i="24"/>
  <c r="J131" i="4"/>
  <c r="H131" i="4" s="1"/>
  <c r="J131" i="24"/>
  <c r="F131" i="24"/>
  <c r="F131" i="4"/>
  <c r="C130" i="24"/>
  <c r="G130" i="4"/>
  <c r="F130" i="4"/>
  <c r="E130" i="4"/>
  <c r="E130" i="23"/>
  <c r="E130" i="5"/>
  <c r="D130" i="5"/>
  <c r="C130" i="5"/>
  <c r="C130" i="23" l="1"/>
  <c r="D130" i="23"/>
  <c r="E130" i="24"/>
  <c r="C130" i="4"/>
  <c r="D131" i="4"/>
  <c r="D131" i="24"/>
  <c r="H131" i="24"/>
  <c r="J130" i="4"/>
  <c r="H130" i="4" s="1"/>
  <c r="G130" i="24"/>
  <c r="P130" i="24"/>
  <c r="N130" i="24" s="1"/>
  <c r="P130" i="4"/>
  <c r="N130" i="4" s="1"/>
  <c r="J130" i="24"/>
  <c r="F130" i="24"/>
  <c r="G129" i="24"/>
  <c r="C129" i="4"/>
  <c r="G129" i="4"/>
  <c r="D129" i="23"/>
  <c r="C129" i="23"/>
  <c r="D129" i="5"/>
  <c r="F129" i="4" l="1"/>
  <c r="E129" i="4"/>
  <c r="E129" i="23"/>
  <c r="C129" i="24"/>
  <c r="C129" i="5"/>
  <c r="P129" i="24"/>
  <c r="N129" i="24" s="1"/>
  <c r="D130" i="4"/>
  <c r="D130" i="24"/>
  <c r="P129" i="4"/>
  <c r="N129" i="4" s="1"/>
  <c r="H130" i="24"/>
  <c r="J129" i="4"/>
  <c r="H129" i="4" s="1"/>
  <c r="J129" i="24"/>
  <c r="H129" i="24" s="1"/>
  <c r="E129" i="5"/>
  <c r="F129" i="24"/>
  <c r="E129" i="24"/>
  <c r="C128" i="24"/>
  <c r="E128" i="4"/>
  <c r="E128" i="23"/>
  <c r="D128" i="5"/>
  <c r="E128" i="5" l="1"/>
  <c r="C128" i="4"/>
  <c r="G128" i="24"/>
  <c r="D128" i="23"/>
  <c r="C128" i="23"/>
  <c r="C128" i="5"/>
  <c r="D129" i="24"/>
  <c r="D129" i="4"/>
  <c r="P128" i="24"/>
  <c r="N128" i="24" s="1"/>
  <c r="P128" i="4"/>
  <c r="N128" i="4" s="1"/>
  <c r="E128" i="24"/>
  <c r="J128" i="4"/>
  <c r="J128" i="24"/>
  <c r="H128" i="24" s="1"/>
  <c r="G128" i="4"/>
  <c r="F128" i="24"/>
  <c r="F128" i="4"/>
  <c r="G127" i="24"/>
  <c r="C127" i="24"/>
  <c r="E127" i="4"/>
  <c r="E127" i="23"/>
  <c r="D127" i="23"/>
  <c r="C127" i="5"/>
  <c r="C127" i="4" l="1"/>
  <c r="D127" i="5"/>
  <c r="E127" i="5"/>
  <c r="P127" i="4"/>
  <c r="N127" i="4" s="1"/>
  <c r="D128" i="4"/>
  <c r="P127" i="24"/>
  <c r="N127" i="24" s="1"/>
  <c r="H128" i="4"/>
  <c r="G127" i="4"/>
  <c r="E127" i="24"/>
  <c r="D128" i="24"/>
  <c r="J127" i="24"/>
  <c r="C127" i="23"/>
  <c r="J127" i="4"/>
  <c r="F127" i="24"/>
  <c r="F127" i="4"/>
  <c r="G126" i="24"/>
  <c r="E126" i="24"/>
  <c r="E126" i="4"/>
  <c r="C126" i="4"/>
  <c r="E126" i="23"/>
  <c r="C126" i="5"/>
  <c r="C126" i="24" l="1"/>
  <c r="D126" i="23"/>
  <c r="E126" i="5"/>
  <c r="C126" i="23"/>
  <c r="D126" i="5"/>
  <c r="D127" i="4"/>
  <c r="D127" i="24"/>
  <c r="P126" i="24"/>
  <c r="N126" i="24" s="1"/>
  <c r="G126" i="4"/>
  <c r="H127" i="24"/>
  <c r="H127" i="4"/>
  <c r="P126" i="4"/>
  <c r="N126" i="4" s="1"/>
  <c r="J126" i="4"/>
  <c r="H126" i="4" s="1"/>
  <c r="J126" i="24"/>
  <c r="F126" i="24"/>
  <c r="F126" i="4"/>
  <c r="F125" i="4"/>
  <c r="C125" i="4"/>
  <c r="E125" i="23"/>
  <c r="D125" i="23"/>
  <c r="D125" i="5"/>
  <c r="C125" i="5"/>
  <c r="C125" i="24" l="1"/>
  <c r="C125" i="23"/>
  <c r="F125" i="24"/>
  <c r="D126" i="24"/>
  <c r="D126" i="4"/>
  <c r="P125" i="4"/>
  <c r="N125" i="4" s="1"/>
  <c r="P125" i="24"/>
  <c r="N125" i="24" s="1"/>
  <c r="G125" i="4"/>
  <c r="G125" i="24"/>
  <c r="J125" i="4"/>
  <c r="D125" i="4" s="1"/>
  <c r="J125" i="24"/>
  <c r="H126" i="24"/>
  <c r="E125" i="5"/>
  <c r="E125" i="24"/>
  <c r="E125" i="4"/>
  <c r="F124" i="24"/>
  <c r="E124" i="24"/>
  <c r="G124" i="4"/>
  <c r="E124" i="4"/>
  <c r="E124" i="23"/>
  <c r="C124" i="5"/>
  <c r="D125" i="24" l="1"/>
  <c r="H125" i="24"/>
  <c r="H125" i="4"/>
  <c r="P124" i="24"/>
  <c r="N124" i="24" s="1"/>
  <c r="C124" i="4"/>
  <c r="D124" i="23"/>
  <c r="P124" i="4"/>
  <c r="N124" i="4" s="1"/>
  <c r="D124" i="5"/>
  <c r="J124" i="24"/>
  <c r="H124" i="24" s="1"/>
  <c r="E124" i="5"/>
  <c r="C124" i="23"/>
  <c r="C124" i="24"/>
  <c r="J124" i="4"/>
  <c r="H124" i="4" s="1"/>
  <c r="G124" i="24"/>
  <c r="F124" i="4"/>
  <c r="E123" i="24"/>
  <c r="C123" i="24"/>
  <c r="G123" i="4"/>
  <c r="D124" i="24" l="1"/>
  <c r="C123" i="4"/>
  <c r="G123" i="24"/>
  <c r="C123" i="5"/>
  <c r="C123" i="23"/>
  <c r="J123" i="4"/>
  <c r="H123" i="4" s="1"/>
  <c r="D123" i="23"/>
  <c r="E123" i="23"/>
  <c r="E123" i="5"/>
  <c r="D124" i="4"/>
  <c r="P123" i="4"/>
  <c r="N123" i="4" s="1"/>
  <c r="D123" i="5"/>
  <c r="E123" i="4"/>
  <c r="P123" i="24"/>
  <c r="N123" i="24" s="1"/>
  <c r="J123" i="24"/>
  <c r="H123" i="24" s="1"/>
  <c r="F123" i="24"/>
  <c r="F123" i="4"/>
  <c r="E122" i="5" l="1"/>
  <c r="D122" i="23"/>
  <c r="D123" i="4"/>
  <c r="E122" i="23"/>
  <c r="D123" i="24"/>
  <c r="C122" i="5"/>
  <c r="D122" i="5"/>
  <c r="F122" i="24"/>
  <c r="G122" i="24"/>
  <c r="C122" i="23"/>
  <c r="P122" i="24"/>
  <c r="N122" i="24" s="1"/>
  <c r="C122" i="4"/>
  <c r="E122" i="4"/>
  <c r="F122" i="4"/>
  <c r="C122" i="24"/>
  <c r="G122" i="4"/>
  <c r="J122" i="24"/>
  <c r="H122" i="24" s="1"/>
  <c r="J122" i="4"/>
  <c r="H122" i="4" s="1"/>
  <c r="P122" i="4"/>
  <c r="N122" i="4" s="1"/>
  <c r="E122" i="24"/>
  <c r="D122" i="24" l="1"/>
  <c r="D122" i="4"/>
  <c r="G121" i="24"/>
  <c r="E121" i="4"/>
  <c r="C121" i="4"/>
  <c r="E121" i="23"/>
  <c r="D121" i="23" l="1"/>
  <c r="C121" i="24"/>
  <c r="G121" i="4"/>
  <c r="C121" i="5"/>
  <c r="D121" i="5"/>
  <c r="C121" i="23"/>
  <c r="P121" i="24"/>
  <c r="N121" i="24" s="1"/>
  <c r="P121" i="4"/>
  <c r="N121" i="4" s="1"/>
  <c r="E121" i="5"/>
  <c r="J121" i="4"/>
  <c r="H121" i="4" s="1"/>
  <c r="F121" i="4"/>
  <c r="J121" i="24"/>
  <c r="H121" i="24" s="1"/>
  <c r="F121" i="24"/>
  <c r="E121" i="24"/>
  <c r="D121" i="24" l="1"/>
  <c r="D121" i="4"/>
  <c r="C120" i="5"/>
  <c r="D120" i="5" l="1"/>
  <c r="D120" i="23"/>
  <c r="C120" i="24"/>
  <c r="E120" i="24"/>
  <c r="G120" i="24"/>
  <c r="E120" i="5"/>
  <c r="C120" i="23"/>
  <c r="C120" i="4"/>
  <c r="E120" i="4"/>
  <c r="E120" i="23"/>
  <c r="P120" i="24"/>
  <c r="N120" i="24" s="1"/>
  <c r="G120" i="4"/>
  <c r="J120" i="4"/>
  <c r="H120" i="4" s="1"/>
  <c r="P120" i="4"/>
  <c r="N120" i="4" s="1"/>
  <c r="J120" i="24"/>
  <c r="H120" i="24" s="1"/>
  <c r="F120" i="24"/>
  <c r="F120" i="4"/>
  <c r="G119" i="4"/>
  <c r="E119" i="23" l="1"/>
  <c r="E119" i="24"/>
  <c r="C119" i="5"/>
  <c r="D119" i="5"/>
  <c r="C119" i="4"/>
  <c r="D119" i="23"/>
  <c r="C119" i="24"/>
  <c r="D120" i="4"/>
  <c r="E119" i="5"/>
  <c r="P119" i="4"/>
  <c r="N119" i="4" s="1"/>
  <c r="C119" i="23"/>
  <c r="G119" i="24"/>
  <c r="E119" i="4"/>
  <c r="J119" i="24"/>
  <c r="H119" i="24" s="1"/>
  <c r="D120" i="24"/>
  <c r="J119" i="4"/>
  <c r="H119" i="4" s="1"/>
  <c r="P119" i="24"/>
  <c r="N119" i="24" s="1"/>
  <c r="F119" i="24"/>
  <c r="F119" i="4"/>
  <c r="C118" i="5" l="1"/>
  <c r="D118" i="5"/>
  <c r="C118" i="4"/>
  <c r="E118" i="4"/>
  <c r="C118" i="24"/>
  <c r="E118" i="24"/>
  <c r="G118" i="4"/>
  <c r="E118" i="23"/>
  <c r="D118" i="23"/>
  <c r="C118" i="23"/>
  <c r="D119" i="24"/>
  <c r="J118" i="24"/>
  <c r="H118" i="24" s="1"/>
  <c r="G118" i="24"/>
  <c r="D119" i="4"/>
  <c r="P118" i="4"/>
  <c r="N118" i="4" s="1"/>
  <c r="E118" i="5"/>
  <c r="P118" i="24"/>
  <c r="N118" i="24" s="1"/>
  <c r="J118" i="4"/>
  <c r="H118" i="4" s="1"/>
  <c r="F118" i="24"/>
  <c r="F118" i="4"/>
  <c r="C117" i="4"/>
  <c r="C117" i="23"/>
  <c r="D117" i="5" l="1"/>
  <c r="E117" i="4"/>
  <c r="C117" i="24"/>
  <c r="E117" i="5"/>
  <c r="G117" i="4"/>
  <c r="E117" i="23"/>
  <c r="D117" i="23"/>
  <c r="C117" i="5"/>
  <c r="E117" i="24"/>
  <c r="D118" i="4"/>
  <c r="J117" i="4"/>
  <c r="H117" i="4" s="1"/>
  <c r="D118" i="24"/>
  <c r="J117" i="24"/>
  <c r="H117" i="24" s="1"/>
  <c r="P117" i="24"/>
  <c r="N117" i="24" s="1"/>
  <c r="G117" i="24"/>
  <c r="P117" i="4"/>
  <c r="N117" i="4" s="1"/>
  <c r="F117" i="24"/>
  <c r="F117" i="4"/>
  <c r="E116" i="4" l="1"/>
  <c r="G116" i="24"/>
  <c r="C116" i="24"/>
  <c r="E116" i="24"/>
  <c r="C116" i="5"/>
  <c r="C116" i="4"/>
  <c r="D116" i="23"/>
  <c r="D116" i="5"/>
  <c r="E116" i="5"/>
  <c r="C116" i="23"/>
  <c r="D117" i="24"/>
  <c r="E116" i="23"/>
  <c r="P116" i="24"/>
  <c r="N116" i="24" s="1"/>
  <c r="G116" i="4"/>
  <c r="D117" i="4"/>
  <c r="J116" i="4"/>
  <c r="P116" i="4"/>
  <c r="N116" i="4" s="1"/>
  <c r="J116" i="24"/>
  <c r="H116" i="24" s="1"/>
  <c r="F116" i="24"/>
  <c r="F116" i="4"/>
  <c r="D115" i="5" l="1"/>
  <c r="C115" i="23"/>
  <c r="E115" i="24"/>
  <c r="E115" i="5"/>
  <c r="C115" i="24"/>
  <c r="E115" i="23"/>
  <c r="C115" i="4"/>
  <c r="C115" i="5"/>
  <c r="P115" i="4"/>
  <c r="N115" i="4" s="1"/>
  <c r="G115" i="4"/>
  <c r="D116" i="4"/>
  <c r="E115" i="4"/>
  <c r="G115" i="24"/>
  <c r="H116" i="4"/>
  <c r="D116" i="24"/>
  <c r="D115" i="23"/>
  <c r="J115" i="4"/>
  <c r="H115" i="4" s="1"/>
  <c r="P115" i="24"/>
  <c r="N115" i="24" s="1"/>
  <c r="J115" i="24"/>
  <c r="H115" i="24" s="1"/>
  <c r="F115" i="24"/>
  <c r="F115" i="4"/>
  <c r="C114" i="24"/>
  <c r="C114" i="4"/>
  <c r="E114" i="5"/>
  <c r="D114" i="23" l="1"/>
  <c r="E114" i="24"/>
  <c r="C114" i="5"/>
  <c r="D115" i="4"/>
  <c r="D114" i="5"/>
  <c r="C114" i="23"/>
  <c r="E114" i="4"/>
  <c r="D115" i="24"/>
  <c r="E114" i="23"/>
  <c r="G114" i="24"/>
  <c r="P114" i="24"/>
  <c r="N114" i="24" s="1"/>
  <c r="P114" i="4"/>
  <c r="N114" i="4" s="1"/>
  <c r="J114" i="4"/>
  <c r="H114" i="4" s="1"/>
  <c r="G114" i="4"/>
  <c r="J114" i="24"/>
  <c r="F114" i="24"/>
  <c r="F114" i="4"/>
  <c r="E113" i="5" l="1"/>
  <c r="D113" i="23"/>
  <c r="C113" i="5"/>
  <c r="C113" i="4"/>
  <c r="C113" i="23"/>
  <c r="C113" i="24"/>
  <c r="E113" i="24"/>
  <c r="E113" i="23"/>
  <c r="D114" i="24"/>
  <c r="D114" i="4"/>
  <c r="P113" i="4"/>
  <c r="N113" i="4" s="1"/>
  <c r="D113" i="5"/>
  <c r="G113" i="24"/>
  <c r="G113" i="4"/>
  <c r="E113" i="4"/>
  <c r="J113" i="24"/>
  <c r="H113" i="24" s="1"/>
  <c r="P113" i="24"/>
  <c r="N113" i="24" s="1"/>
  <c r="H114" i="24"/>
  <c r="J113" i="4"/>
  <c r="F113" i="24"/>
  <c r="F113" i="4"/>
  <c r="C112" i="4" l="1"/>
  <c r="D112" i="5"/>
  <c r="D112" i="23"/>
  <c r="C112" i="5"/>
  <c r="G112" i="24"/>
  <c r="E112" i="24"/>
  <c r="E112" i="23"/>
  <c r="C112" i="24"/>
  <c r="E112" i="5"/>
  <c r="C112" i="23"/>
  <c r="D113" i="4"/>
  <c r="H113" i="4"/>
  <c r="D113" i="24"/>
  <c r="P112" i="24"/>
  <c r="N112" i="24" s="1"/>
  <c r="E112" i="4"/>
  <c r="J112" i="4"/>
  <c r="H112" i="4" s="1"/>
  <c r="P112" i="4"/>
  <c r="N112" i="4" s="1"/>
  <c r="G112" i="4"/>
  <c r="J112" i="24"/>
  <c r="H112" i="24" s="1"/>
  <c r="F112" i="24"/>
  <c r="F112" i="4"/>
  <c r="D111" i="5"/>
  <c r="G111" i="4" l="1"/>
  <c r="E111" i="24"/>
  <c r="E111" i="5"/>
  <c r="E111" i="4"/>
  <c r="C111" i="24"/>
  <c r="D111" i="23"/>
  <c r="C111" i="4"/>
  <c r="E111" i="23"/>
  <c r="C111" i="5"/>
  <c r="D112" i="24"/>
  <c r="C111" i="23"/>
  <c r="P111" i="24"/>
  <c r="N111" i="24" s="1"/>
  <c r="G111" i="24"/>
  <c r="D112" i="4"/>
  <c r="P111" i="4"/>
  <c r="N111" i="4" s="1"/>
  <c r="J111" i="4"/>
  <c r="H111" i="4" s="1"/>
  <c r="J111" i="24"/>
  <c r="F111" i="24"/>
  <c r="F111" i="4"/>
  <c r="C110" i="5"/>
  <c r="E110" i="23" l="1"/>
  <c r="C110" i="4"/>
  <c r="E110" i="4"/>
  <c r="C110" i="24"/>
  <c r="E110" i="24"/>
  <c r="D110" i="5"/>
  <c r="G110" i="4"/>
  <c r="D110" i="23"/>
  <c r="D111" i="24"/>
  <c r="E110" i="5"/>
  <c r="C110" i="23"/>
  <c r="P110" i="24"/>
  <c r="N110" i="24" s="1"/>
  <c r="D111" i="4"/>
  <c r="P110" i="4"/>
  <c r="N110" i="4" s="1"/>
  <c r="J110" i="4"/>
  <c r="H110" i="4" s="1"/>
  <c r="G110" i="24"/>
  <c r="H111" i="24"/>
  <c r="J110" i="24"/>
  <c r="H110" i="24" s="1"/>
  <c r="F110" i="24"/>
  <c r="F110" i="4"/>
  <c r="C109" i="24"/>
  <c r="E109" i="4"/>
  <c r="C109" i="4"/>
  <c r="D109" i="23"/>
  <c r="D109" i="5" l="1"/>
  <c r="E109" i="24"/>
  <c r="E109" i="23"/>
  <c r="G109" i="24"/>
  <c r="C109" i="23"/>
  <c r="C109" i="5"/>
  <c r="D110" i="4"/>
  <c r="P109" i="24"/>
  <c r="N109" i="24" s="1"/>
  <c r="E109" i="5"/>
  <c r="D110" i="24"/>
  <c r="G109" i="4"/>
  <c r="J109" i="4"/>
  <c r="H109" i="4" s="1"/>
  <c r="P109" i="4"/>
  <c r="N109" i="4" s="1"/>
  <c r="J109" i="24"/>
  <c r="H109" i="24" s="1"/>
  <c r="F109" i="24"/>
  <c r="F109" i="4"/>
  <c r="E108" i="24" l="1"/>
  <c r="E108" i="23"/>
  <c r="G108" i="24"/>
  <c r="G108" i="4"/>
  <c r="D108" i="5"/>
  <c r="C108" i="4"/>
  <c r="E108" i="5"/>
  <c r="E108" i="4"/>
  <c r="C108" i="24"/>
  <c r="C108" i="23"/>
  <c r="D108" i="23"/>
  <c r="C108" i="5"/>
  <c r="D109" i="4"/>
  <c r="D109" i="24"/>
  <c r="P108" i="4"/>
  <c r="N108" i="4" s="1"/>
  <c r="J108" i="24"/>
  <c r="H108" i="24" s="1"/>
  <c r="P108" i="24"/>
  <c r="N108" i="24" s="1"/>
  <c r="J108" i="4"/>
  <c r="F108" i="24"/>
  <c r="F108" i="4"/>
  <c r="E107" i="5" l="1"/>
  <c r="D107" i="23"/>
  <c r="D107" i="5"/>
  <c r="C107" i="4"/>
  <c r="E107" i="4"/>
  <c r="C107" i="24"/>
  <c r="C107" i="23"/>
  <c r="E107" i="24"/>
  <c r="C107" i="5"/>
  <c r="D108" i="4"/>
  <c r="H108" i="4"/>
  <c r="P107" i="24"/>
  <c r="N107" i="24" s="1"/>
  <c r="G107" i="4"/>
  <c r="D108" i="24"/>
  <c r="P107" i="4"/>
  <c r="N107" i="4" s="1"/>
  <c r="E107" i="23"/>
  <c r="G107" i="24"/>
  <c r="J107" i="24"/>
  <c r="J107" i="4"/>
  <c r="F107" i="24"/>
  <c r="F107" i="4"/>
  <c r="D107" i="4" l="1"/>
  <c r="D107" i="24"/>
  <c r="H107" i="4"/>
  <c r="H107" i="24"/>
  <c r="G106" i="24"/>
  <c r="G106" i="4"/>
  <c r="F106" i="24" l="1"/>
  <c r="C106" i="4"/>
  <c r="D106" i="23"/>
  <c r="C106" i="24"/>
  <c r="C106" i="5"/>
  <c r="E106" i="4"/>
  <c r="E106" i="23"/>
  <c r="D106" i="5"/>
  <c r="F106" i="4"/>
  <c r="E106" i="5"/>
  <c r="C106" i="23"/>
  <c r="J106" i="24"/>
  <c r="P106" i="24"/>
  <c r="N106" i="24" s="1"/>
  <c r="E106" i="24"/>
  <c r="J106" i="4"/>
  <c r="P106" i="4"/>
  <c r="N106" i="4" s="1"/>
  <c r="D106" i="24" l="1"/>
  <c r="H106" i="24"/>
  <c r="D106" i="4"/>
  <c r="H106" i="4"/>
  <c r="F105" i="24"/>
  <c r="G105" i="24" l="1"/>
  <c r="C105" i="4"/>
  <c r="C105" i="24"/>
  <c r="E105" i="5"/>
  <c r="F105" i="4"/>
  <c r="E105" i="24"/>
  <c r="C105" i="5"/>
  <c r="C105" i="23"/>
  <c r="G105" i="4"/>
  <c r="E105" i="4"/>
  <c r="D105" i="5"/>
  <c r="E105" i="23"/>
  <c r="D105" i="23"/>
  <c r="J105" i="4"/>
  <c r="H105" i="4" s="1"/>
  <c r="P105" i="4"/>
  <c r="N105" i="4" s="1"/>
  <c r="J105" i="24"/>
  <c r="P105" i="24"/>
  <c r="N105" i="24" s="1"/>
  <c r="E104" i="24"/>
  <c r="F104" i="4" l="1"/>
  <c r="E104" i="23"/>
  <c r="C104" i="23"/>
  <c r="C104" i="24"/>
  <c r="C104" i="4"/>
  <c r="G104" i="24"/>
  <c r="D104" i="23"/>
  <c r="C104" i="5"/>
  <c r="F104" i="24"/>
  <c r="D104" i="5"/>
  <c r="E104" i="5"/>
  <c r="D105" i="24"/>
  <c r="D105" i="4"/>
  <c r="H105" i="24"/>
  <c r="P104" i="4"/>
  <c r="N104" i="4" s="1"/>
  <c r="G104" i="4"/>
  <c r="J104" i="24"/>
  <c r="H104" i="24" s="1"/>
  <c r="P104" i="24"/>
  <c r="N104" i="24" s="1"/>
  <c r="E104" i="4"/>
  <c r="J104" i="4"/>
  <c r="H104" i="4" s="1"/>
  <c r="C103" i="4" l="1"/>
  <c r="C103" i="5"/>
  <c r="E103" i="5"/>
  <c r="D103" i="23"/>
  <c r="C103" i="24"/>
  <c r="E103" i="23"/>
  <c r="F103" i="4"/>
  <c r="E103" i="24"/>
  <c r="G103" i="4"/>
  <c r="F103" i="24"/>
  <c r="E103" i="4"/>
  <c r="G103" i="24"/>
  <c r="C103" i="23"/>
  <c r="D103" i="5"/>
  <c r="J103" i="4"/>
  <c r="H103" i="4" s="1"/>
  <c r="D104" i="4"/>
  <c r="D104" i="24"/>
  <c r="P103" i="4"/>
  <c r="N103" i="4" s="1"/>
  <c r="J103" i="24"/>
  <c r="H103" i="24" s="1"/>
  <c r="P103" i="24"/>
  <c r="N103" i="24" s="1"/>
  <c r="C102" i="4" l="1"/>
  <c r="E102" i="5"/>
  <c r="E102" i="4"/>
  <c r="C102" i="24"/>
  <c r="F102" i="4"/>
  <c r="E102" i="24"/>
  <c r="F102" i="24"/>
  <c r="G102" i="24"/>
  <c r="C102" i="23"/>
  <c r="D102" i="23"/>
  <c r="D102" i="5"/>
  <c r="C102" i="5"/>
  <c r="E102" i="23"/>
  <c r="G102" i="4"/>
  <c r="D103" i="4"/>
  <c r="J102" i="4"/>
  <c r="H102" i="4" s="1"/>
  <c r="P102" i="4"/>
  <c r="N102" i="4" s="1"/>
  <c r="D103" i="24"/>
  <c r="J102" i="24"/>
  <c r="H102" i="24" s="1"/>
  <c r="P102" i="24"/>
  <c r="N102" i="24" s="1"/>
  <c r="E101" i="5" l="1"/>
  <c r="D101" i="23"/>
  <c r="E101" i="4"/>
  <c r="F101" i="4"/>
  <c r="E101" i="24"/>
  <c r="C101" i="24"/>
  <c r="F101" i="24"/>
  <c r="G101" i="24"/>
  <c r="G101" i="4"/>
  <c r="C101" i="23"/>
  <c r="D101" i="5"/>
  <c r="E101" i="23"/>
  <c r="C101" i="5"/>
  <c r="D102" i="4"/>
  <c r="J101" i="4"/>
  <c r="H101" i="4" s="1"/>
  <c r="P101" i="4"/>
  <c r="N101" i="4" s="1"/>
  <c r="D102" i="24"/>
  <c r="C101" i="4"/>
  <c r="J101" i="24"/>
  <c r="H101" i="24" s="1"/>
  <c r="P101" i="24"/>
  <c r="N101" i="24" s="1"/>
  <c r="C100" i="4" l="1"/>
  <c r="E100" i="4"/>
  <c r="C100" i="24"/>
  <c r="E100" i="23"/>
  <c r="F100" i="4"/>
  <c r="E100" i="24"/>
  <c r="F100" i="24"/>
  <c r="G100" i="24"/>
  <c r="C100" i="23"/>
  <c r="G100" i="4"/>
  <c r="D100" i="5"/>
  <c r="E100" i="5"/>
  <c r="C100" i="5"/>
  <c r="D100" i="23"/>
  <c r="D101" i="4"/>
  <c r="J100" i="4"/>
  <c r="H100" i="4" s="1"/>
  <c r="P100" i="4"/>
  <c r="N100" i="4" s="1"/>
  <c r="D101" i="24"/>
  <c r="J100" i="24"/>
  <c r="H100" i="24" s="1"/>
  <c r="P100" i="24"/>
  <c r="N100" i="24" s="1"/>
  <c r="G99" i="24"/>
  <c r="F99" i="24"/>
  <c r="E99" i="24" l="1"/>
  <c r="D99" i="23"/>
  <c r="C99" i="24"/>
  <c r="C99" i="4"/>
  <c r="D99" i="5"/>
  <c r="C99" i="23"/>
  <c r="C99" i="5"/>
  <c r="E99" i="5"/>
  <c r="F99" i="4"/>
  <c r="G99" i="4"/>
  <c r="E99" i="23"/>
  <c r="E99" i="4"/>
  <c r="D100" i="4"/>
  <c r="D100" i="24"/>
  <c r="J99" i="24"/>
  <c r="H99" i="24" s="1"/>
  <c r="P99" i="24"/>
  <c r="N99" i="24" s="1"/>
  <c r="J99" i="4"/>
  <c r="P99" i="4"/>
  <c r="N99" i="4" s="1"/>
  <c r="D98" i="23"/>
  <c r="C98" i="4" l="1"/>
  <c r="E98" i="24"/>
  <c r="F98" i="24"/>
  <c r="G98" i="24"/>
  <c r="C98" i="24"/>
  <c r="G98" i="4"/>
  <c r="E98" i="5"/>
  <c r="C98" i="5"/>
  <c r="E98" i="23"/>
  <c r="D98" i="5"/>
  <c r="C98" i="23"/>
  <c r="P98" i="4"/>
  <c r="N98" i="4" s="1"/>
  <c r="D99" i="24"/>
  <c r="J98" i="4"/>
  <c r="J98" i="24"/>
  <c r="H98" i="24" s="1"/>
  <c r="P98" i="24"/>
  <c r="N98" i="24" s="1"/>
  <c r="D99" i="4"/>
  <c r="H99" i="4"/>
  <c r="F98" i="4"/>
  <c r="E98" i="4"/>
  <c r="F97" i="24"/>
  <c r="F97" i="4" l="1"/>
  <c r="E97" i="24"/>
  <c r="C97" i="4"/>
  <c r="E97" i="5"/>
  <c r="E97" i="4"/>
  <c r="C97" i="24"/>
  <c r="G97" i="4"/>
  <c r="E97" i="23"/>
  <c r="D97" i="5"/>
  <c r="C97" i="5"/>
  <c r="D97" i="23"/>
  <c r="C97" i="23"/>
  <c r="D98" i="4"/>
  <c r="G97" i="24"/>
  <c r="J97" i="24"/>
  <c r="H97" i="24" s="1"/>
  <c r="P97" i="24"/>
  <c r="N97" i="24" s="1"/>
  <c r="H98" i="4"/>
  <c r="D98" i="24"/>
  <c r="J97" i="4"/>
  <c r="H97" i="4" s="1"/>
  <c r="P97" i="4"/>
  <c r="N97" i="4" s="1"/>
  <c r="F96" i="24"/>
  <c r="G96" i="4"/>
  <c r="E96" i="23" l="1"/>
  <c r="F96" i="4"/>
  <c r="E96" i="4"/>
  <c r="E96" i="24"/>
  <c r="D96" i="5"/>
  <c r="D96" i="23"/>
  <c r="C96" i="4"/>
  <c r="E96" i="5"/>
  <c r="C96" i="24"/>
  <c r="C96" i="5"/>
  <c r="C96" i="23"/>
  <c r="G96" i="24"/>
  <c r="D97" i="24"/>
  <c r="J96" i="24"/>
  <c r="H96" i="24" s="1"/>
  <c r="P96" i="24"/>
  <c r="N96" i="24" s="1"/>
  <c r="D97" i="4"/>
  <c r="J96" i="4"/>
  <c r="H96" i="4" s="1"/>
  <c r="P96" i="4"/>
  <c r="N96" i="4" s="1"/>
  <c r="D95" i="5" l="1"/>
  <c r="E95" i="4"/>
  <c r="E95" i="23"/>
  <c r="F95" i="4"/>
  <c r="E95" i="24"/>
  <c r="F95" i="24"/>
  <c r="C95" i="5"/>
  <c r="D95" i="23"/>
  <c r="C95" i="4"/>
  <c r="G95" i="24"/>
  <c r="E95" i="5"/>
  <c r="G95" i="4"/>
  <c r="C95" i="23"/>
  <c r="C95" i="24"/>
  <c r="D96" i="24"/>
  <c r="J95" i="4"/>
  <c r="H95" i="4" s="1"/>
  <c r="P95" i="4"/>
  <c r="N95" i="4" s="1"/>
  <c r="J95" i="24"/>
  <c r="H95" i="24" s="1"/>
  <c r="P95" i="24"/>
  <c r="N95" i="24" s="1"/>
  <c r="D96" i="4"/>
  <c r="G94" i="24"/>
  <c r="F94" i="24" l="1"/>
  <c r="E94" i="23"/>
  <c r="E94" i="24"/>
  <c r="C94" i="4"/>
  <c r="C94" i="5"/>
  <c r="E94" i="5"/>
  <c r="E94" i="4"/>
  <c r="C94" i="24"/>
  <c r="F94" i="4"/>
  <c r="G94" i="4"/>
  <c r="C94" i="23"/>
  <c r="D94" i="5"/>
  <c r="D94" i="23"/>
  <c r="J94" i="24"/>
  <c r="H94" i="24" s="1"/>
  <c r="P94" i="24"/>
  <c r="N94" i="24" s="1"/>
  <c r="D95" i="4"/>
  <c r="D95" i="24"/>
  <c r="J94" i="4"/>
  <c r="H94" i="4" s="1"/>
  <c r="P94" i="4"/>
  <c r="N94" i="4" s="1"/>
  <c r="C93" i="24"/>
  <c r="F93" i="4"/>
  <c r="D93" i="23" l="1"/>
  <c r="D93" i="5"/>
  <c r="C93" i="5"/>
  <c r="C93" i="4"/>
  <c r="F93" i="24"/>
  <c r="G93" i="4"/>
  <c r="E93" i="4"/>
  <c r="E93" i="5"/>
  <c r="E93" i="23"/>
  <c r="C93" i="23"/>
  <c r="P93" i="24"/>
  <c r="N93" i="24" s="1"/>
  <c r="D94" i="24"/>
  <c r="D94" i="4"/>
  <c r="J93" i="4"/>
  <c r="H93" i="4" s="1"/>
  <c r="P93" i="4"/>
  <c r="N93" i="4" s="1"/>
  <c r="G93" i="24"/>
  <c r="E93" i="24"/>
  <c r="J93" i="24"/>
  <c r="H93" i="24" s="1"/>
  <c r="D92" i="5" l="1"/>
  <c r="E92" i="4"/>
  <c r="C92" i="24"/>
  <c r="D92" i="23"/>
  <c r="C92" i="4"/>
  <c r="C92" i="5"/>
  <c r="E92" i="23"/>
  <c r="F92" i="4"/>
  <c r="E92" i="24"/>
  <c r="G92" i="24"/>
  <c r="F92" i="24"/>
  <c r="G92" i="4"/>
  <c r="C92" i="23"/>
  <c r="E92" i="5"/>
  <c r="J92" i="24"/>
  <c r="H92" i="24" s="1"/>
  <c r="P92" i="24"/>
  <c r="N92" i="24" s="1"/>
  <c r="D93" i="4"/>
  <c r="D93" i="24"/>
  <c r="J92" i="4"/>
  <c r="H92" i="4" s="1"/>
  <c r="P92" i="4"/>
  <c r="N92" i="4" s="1"/>
  <c r="D91" i="23" l="1"/>
  <c r="E91" i="23"/>
  <c r="F91" i="4"/>
  <c r="E91" i="24"/>
  <c r="F91" i="24"/>
  <c r="G91" i="24"/>
  <c r="E91" i="5"/>
  <c r="E91" i="4"/>
  <c r="G91" i="4"/>
  <c r="C91" i="4"/>
  <c r="C91" i="5"/>
  <c r="D91" i="5"/>
  <c r="C91" i="23"/>
  <c r="D92" i="24"/>
  <c r="D92" i="4"/>
  <c r="J91" i="4"/>
  <c r="H91" i="4" s="1"/>
  <c r="P91" i="4"/>
  <c r="N91" i="4" s="1"/>
  <c r="J91" i="24"/>
  <c r="H91" i="24" s="1"/>
  <c r="P91" i="24"/>
  <c r="C91" i="24"/>
  <c r="F90" i="24" l="1"/>
  <c r="E90" i="5"/>
  <c r="D90" i="23"/>
  <c r="C90" i="5"/>
  <c r="E90" i="4"/>
  <c r="C90" i="24"/>
  <c r="F90" i="4"/>
  <c r="C90" i="4"/>
  <c r="E90" i="24"/>
  <c r="D90" i="5"/>
  <c r="G90" i="4"/>
  <c r="C90" i="23"/>
  <c r="E90" i="23"/>
  <c r="G90" i="24"/>
  <c r="D91" i="24"/>
  <c r="J90" i="24"/>
  <c r="H90" i="24" s="1"/>
  <c r="P90" i="24"/>
  <c r="N90" i="24" s="1"/>
  <c r="N91" i="24"/>
  <c r="D91" i="4"/>
  <c r="J90" i="4"/>
  <c r="H90" i="4" s="1"/>
  <c r="P90" i="4"/>
  <c r="N90" i="4" s="1"/>
  <c r="F89" i="24"/>
  <c r="F89" i="4" l="1"/>
  <c r="D89" i="23"/>
  <c r="E89" i="4"/>
  <c r="C89" i="24"/>
  <c r="G89" i="24"/>
  <c r="G89" i="4"/>
  <c r="E89" i="23"/>
  <c r="C89" i="23"/>
  <c r="D89" i="5"/>
  <c r="C89" i="5"/>
  <c r="E89" i="5"/>
  <c r="E89" i="24"/>
  <c r="J89" i="24"/>
  <c r="H89" i="24" s="1"/>
  <c r="D90" i="24"/>
  <c r="C89" i="4"/>
  <c r="P89" i="24"/>
  <c r="D90" i="4"/>
  <c r="J89" i="4"/>
  <c r="P89" i="4"/>
  <c r="N89" i="4" s="1"/>
  <c r="D89" i="24" l="1"/>
  <c r="N89" i="24"/>
  <c r="D89" i="4"/>
  <c r="H89" i="4"/>
  <c r="F88" i="24"/>
  <c r="C88" i="4" l="1"/>
  <c r="D88" i="23"/>
  <c r="E88" i="4"/>
  <c r="C88" i="24"/>
  <c r="C88" i="5"/>
  <c r="E88" i="5"/>
  <c r="E88" i="23"/>
  <c r="F88" i="4"/>
  <c r="G88" i="24"/>
  <c r="D88" i="5"/>
  <c r="G88" i="4"/>
  <c r="E88" i="24"/>
  <c r="C88" i="23"/>
  <c r="J88" i="4"/>
  <c r="H88" i="4" s="1"/>
  <c r="P88" i="4"/>
  <c r="N88" i="4" s="1"/>
  <c r="J88" i="24"/>
  <c r="H88" i="24" s="1"/>
  <c r="P88" i="24"/>
  <c r="N88" i="24" s="1"/>
  <c r="E87" i="24"/>
  <c r="F87" i="4"/>
  <c r="C87" i="23"/>
  <c r="D87" i="5" l="1"/>
  <c r="C87" i="4"/>
  <c r="G87" i="4"/>
  <c r="D87" i="23"/>
  <c r="C87" i="24"/>
  <c r="E87" i="4"/>
  <c r="F87" i="24"/>
  <c r="G87" i="24"/>
  <c r="E87" i="5"/>
  <c r="C87" i="5"/>
  <c r="E87" i="23"/>
  <c r="D88" i="4"/>
  <c r="D88" i="24"/>
  <c r="J87" i="24"/>
  <c r="P87" i="24"/>
  <c r="N87" i="24" s="1"/>
  <c r="J87" i="4"/>
  <c r="H87" i="4" s="1"/>
  <c r="P87" i="4"/>
  <c r="N87" i="4" s="1"/>
  <c r="C86" i="23" l="1"/>
  <c r="D86" i="23"/>
  <c r="E86" i="4"/>
  <c r="C86" i="24"/>
  <c r="E86" i="5"/>
  <c r="E86" i="24"/>
  <c r="G86" i="4"/>
  <c r="G86" i="24"/>
  <c r="D86" i="5"/>
  <c r="F86" i="4"/>
  <c r="F86" i="24"/>
  <c r="C86" i="5"/>
  <c r="C86" i="4"/>
  <c r="E86" i="23"/>
  <c r="D87" i="24"/>
  <c r="J86" i="24"/>
  <c r="H86" i="24" s="1"/>
  <c r="P86" i="24"/>
  <c r="N86" i="24" s="1"/>
  <c r="H87" i="24"/>
  <c r="D87" i="4"/>
  <c r="J86" i="4"/>
  <c r="H86" i="4" s="1"/>
  <c r="P86" i="4"/>
  <c r="N86" i="4" s="1"/>
  <c r="F85" i="24"/>
  <c r="G85" i="24" l="1"/>
  <c r="C85" i="4"/>
  <c r="C85" i="5"/>
  <c r="E85" i="5"/>
  <c r="E85" i="4"/>
  <c r="F85" i="4"/>
  <c r="E85" i="24"/>
  <c r="C85" i="23"/>
  <c r="D85" i="23"/>
  <c r="G85" i="4"/>
  <c r="D85" i="5"/>
  <c r="E85" i="23"/>
  <c r="C85" i="24"/>
  <c r="D86" i="24"/>
  <c r="J85" i="4"/>
  <c r="H85" i="4" s="1"/>
  <c r="P85" i="4"/>
  <c r="N85" i="4" s="1"/>
  <c r="J85" i="24"/>
  <c r="P85" i="24"/>
  <c r="N85" i="24" s="1"/>
  <c r="D86" i="4"/>
  <c r="G84" i="24"/>
  <c r="E84" i="4"/>
  <c r="D84" i="23"/>
  <c r="E84" i="24" l="1"/>
  <c r="C84" i="5"/>
  <c r="C84" i="4"/>
  <c r="F84" i="24"/>
  <c r="E84" i="5"/>
  <c r="C84" i="23"/>
  <c r="D84" i="5"/>
  <c r="E84" i="23"/>
  <c r="C84" i="24"/>
  <c r="D85" i="24"/>
  <c r="D85" i="4"/>
  <c r="P84" i="4"/>
  <c r="N84" i="4" s="1"/>
  <c r="H85" i="24"/>
  <c r="G84" i="4"/>
  <c r="J84" i="4"/>
  <c r="H84" i="4" s="1"/>
  <c r="F84" i="4"/>
  <c r="J84" i="24"/>
  <c r="H84" i="24" s="1"/>
  <c r="P84" i="24"/>
  <c r="N84" i="24" s="1"/>
  <c r="E83" i="24"/>
  <c r="E83" i="4"/>
  <c r="E83" i="5"/>
  <c r="F83" i="24" l="1"/>
  <c r="F83" i="4"/>
  <c r="E83" i="23"/>
  <c r="C83" i="5"/>
  <c r="G83" i="24"/>
  <c r="C83" i="4"/>
  <c r="G83" i="4"/>
  <c r="D83" i="23"/>
  <c r="D83" i="5"/>
  <c r="C83" i="23"/>
  <c r="J83" i="4"/>
  <c r="P83" i="4"/>
  <c r="N83" i="4" s="1"/>
  <c r="J83" i="24"/>
  <c r="H83" i="24" s="1"/>
  <c r="P83" i="24"/>
  <c r="N83" i="24" s="1"/>
  <c r="D84" i="4"/>
  <c r="D84" i="24"/>
  <c r="C83" i="24"/>
  <c r="G82" i="24" l="1"/>
  <c r="D82" i="5"/>
  <c r="C82" i="4"/>
  <c r="C82" i="24"/>
  <c r="E82" i="23"/>
  <c r="F82" i="4"/>
  <c r="E82" i="24"/>
  <c r="F82" i="24"/>
  <c r="E82" i="4"/>
  <c r="C82" i="5"/>
  <c r="E82" i="5"/>
  <c r="D82" i="23"/>
  <c r="G82" i="4"/>
  <c r="C82" i="23"/>
  <c r="D83" i="24"/>
  <c r="D83" i="4"/>
  <c r="H83" i="4"/>
  <c r="J82" i="24"/>
  <c r="H82" i="24" s="1"/>
  <c r="P82" i="24"/>
  <c r="N82" i="24" s="1"/>
  <c r="J82" i="4"/>
  <c r="H82" i="4" s="1"/>
  <c r="P82" i="4"/>
  <c r="N82" i="4" s="1"/>
  <c r="G81" i="24" l="1"/>
  <c r="F81" i="24"/>
  <c r="D81" i="23"/>
  <c r="E81" i="4"/>
  <c r="C81" i="24"/>
  <c r="F81" i="4"/>
  <c r="E81" i="24"/>
  <c r="C81" i="4"/>
  <c r="E81" i="5"/>
  <c r="G81" i="4"/>
  <c r="D81" i="5"/>
  <c r="E81" i="23"/>
  <c r="C81" i="23"/>
  <c r="C81" i="5"/>
  <c r="J81" i="24"/>
  <c r="H81" i="24" s="1"/>
  <c r="P81" i="24"/>
  <c r="N81" i="24" s="1"/>
  <c r="D82" i="24"/>
  <c r="D82" i="4"/>
  <c r="J81" i="4"/>
  <c r="H81" i="4" s="1"/>
  <c r="P81" i="4"/>
  <c r="N81" i="4" s="1"/>
  <c r="E80" i="23" l="1"/>
  <c r="F80" i="4"/>
  <c r="E80" i="24"/>
  <c r="D80" i="23"/>
  <c r="E80" i="4"/>
  <c r="C80" i="24"/>
  <c r="G80" i="24"/>
  <c r="C80" i="4"/>
  <c r="F80" i="24"/>
  <c r="E80" i="5"/>
  <c r="C80" i="5"/>
  <c r="C80" i="23"/>
  <c r="D80" i="5"/>
  <c r="G80" i="4"/>
  <c r="D81" i="24"/>
  <c r="J80" i="24"/>
  <c r="H80" i="24" s="1"/>
  <c r="P80" i="24"/>
  <c r="N80" i="24" s="1"/>
  <c r="D81" i="4"/>
  <c r="J80" i="4"/>
  <c r="H80" i="4" s="1"/>
  <c r="P80" i="4"/>
  <c r="N80" i="4" s="1"/>
  <c r="D79" i="5" l="1"/>
  <c r="C79" i="23"/>
  <c r="G79" i="24"/>
  <c r="C79" i="5"/>
  <c r="C79" i="4"/>
  <c r="C79" i="24"/>
  <c r="F79" i="4"/>
  <c r="E79" i="24"/>
  <c r="F79" i="24"/>
  <c r="E79" i="4"/>
  <c r="G79" i="4"/>
  <c r="E79" i="5"/>
  <c r="D79" i="23"/>
  <c r="E79" i="23"/>
  <c r="J79" i="24"/>
  <c r="H79" i="24" s="1"/>
  <c r="P79" i="24"/>
  <c r="N79" i="24" s="1"/>
  <c r="D80" i="24"/>
  <c r="D80" i="4"/>
  <c r="J79" i="4"/>
  <c r="H79" i="4" s="1"/>
  <c r="P79" i="4"/>
  <c r="N79" i="4" s="1"/>
  <c r="E78" i="23" l="1"/>
  <c r="E78" i="24"/>
  <c r="C78" i="5"/>
  <c r="C78" i="4"/>
  <c r="E78" i="5"/>
  <c r="E78" i="4"/>
  <c r="G78" i="4"/>
  <c r="G78" i="24"/>
  <c r="F78" i="4"/>
  <c r="F78" i="24"/>
  <c r="D78" i="5"/>
  <c r="D78" i="23"/>
  <c r="C78" i="23"/>
  <c r="C78" i="24"/>
  <c r="J78" i="24"/>
  <c r="H78" i="24" s="1"/>
  <c r="P78" i="24"/>
  <c r="N78" i="24" s="1"/>
  <c r="D79" i="24"/>
  <c r="J78" i="4"/>
  <c r="H78" i="4" s="1"/>
  <c r="D79" i="4"/>
  <c r="P78" i="4"/>
  <c r="E77" i="5" l="1"/>
  <c r="E77" i="23"/>
  <c r="F77" i="4"/>
  <c r="E77" i="24"/>
  <c r="C77" i="24"/>
  <c r="G77" i="24"/>
  <c r="G77" i="4"/>
  <c r="F77" i="24"/>
  <c r="E77" i="4"/>
  <c r="C77" i="4"/>
  <c r="D77" i="23"/>
  <c r="D77" i="5"/>
  <c r="C77" i="5"/>
  <c r="C77" i="23"/>
  <c r="D78" i="4"/>
  <c r="D78" i="24"/>
  <c r="N78" i="4"/>
  <c r="J77" i="24"/>
  <c r="H77" i="24" s="1"/>
  <c r="P77" i="24"/>
  <c r="N77" i="24" s="1"/>
  <c r="J77" i="4"/>
  <c r="H77" i="4" s="1"/>
  <c r="P77" i="4"/>
  <c r="N77" i="4" s="1"/>
  <c r="E76" i="4" l="1"/>
  <c r="C76" i="24"/>
  <c r="C76" i="4"/>
  <c r="F76" i="4"/>
  <c r="E76" i="24"/>
  <c r="E76" i="23"/>
  <c r="G76" i="4"/>
  <c r="F76" i="24"/>
  <c r="D76" i="5"/>
  <c r="D76" i="23"/>
  <c r="C76" i="23"/>
  <c r="G76" i="24"/>
  <c r="C76" i="5"/>
  <c r="E76" i="5"/>
  <c r="J76" i="24"/>
  <c r="H76" i="24" s="1"/>
  <c r="P76" i="24"/>
  <c r="N76" i="24" s="1"/>
  <c r="D77" i="24"/>
  <c r="D77" i="4"/>
  <c r="J76" i="4"/>
  <c r="H76" i="4" s="1"/>
  <c r="P76" i="4"/>
  <c r="N76" i="4" s="1"/>
  <c r="G75" i="24" l="1"/>
  <c r="C75" i="5"/>
  <c r="E75" i="4"/>
  <c r="C75" i="24"/>
  <c r="E75" i="23"/>
  <c r="F75" i="4"/>
  <c r="E75" i="24"/>
  <c r="D75" i="23"/>
  <c r="G75" i="4"/>
  <c r="F75" i="24"/>
  <c r="D75" i="5"/>
  <c r="E75" i="5"/>
  <c r="C75" i="23"/>
  <c r="J75" i="4"/>
  <c r="H75" i="4" s="1"/>
  <c r="P75" i="4"/>
  <c r="N75" i="4" s="1"/>
  <c r="D76" i="4"/>
  <c r="D76" i="24"/>
  <c r="C75" i="4"/>
  <c r="J75" i="24"/>
  <c r="H75" i="24" s="1"/>
  <c r="P75" i="24"/>
  <c r="N75" i="24" s="1"/>
  <c r="G74" i="4" l="1"/>
  <c r="G74" i="24"/>
  <c r="E74" i="5"/>
  <c r="E74" i="4"/>
  <c r="C74" i="24"/>
  <c r="F74" i="4"/>
  <c r="E74" i="24"/>
  <c r="C74" i="5"/>
  <c r="D74" i="5"/>
  <c r="C74" i="4"/>
  <c r="E74" i="23"/>
  <c r="C74" i="23"/>
  <c r="D74" i="23"/>
  <c r="F74" i="24"/>
  <c r="D75" i="4"/>
  <c r="D75" i="24"/>
  <c r="J74" i="24"/>
  <c r="H74" i="24" s="1"/>
  <c r="P74" i="24"/>
  <c r="N74" i="24" s="1"/>
  <c r="J74" i="4"/>
  <c r="H74" i="4" s="1"/>
  <c r="P74" i="4"/>
  <c r="N74" i="4" s="1"/>
  <c r="G73" i="4"/>
  <c r="F73" i="4" l="1"/>
  <c r="G73" i="24"/>
  <c r="D73" i="5"/>
  <c r="E73" i="5"/>
  <c r="C73" i="4"/>
  <c r="E73" i="4"/>
  <c r="E73" i="24"/>
  <c r="F73" i="24"/>
  <c r="C73" i="5"/>
  <c r="C73" i="24"/>
  <c r="E73" i="23"/>
  <c r="D73" i="23"/>
  <c r="C73" i="23"/>
  <c r="J73" i="24"/>
  <c r="H73" i="24" s="1"/>
  <c r="P73" i="24"/>
  <c r="N73" i="24" s="1"/>
  <c r="D74" i="24"/>
  <c r="D74" i="4"/>
  <c r="J73" i="4"/>
  <c r="H73" i="4" s="1"/>
  <c r="P73" i="4"/>
  <c r="N73" i="4" s="1"/>
  <c r="E72" i="24"/>
  <c r="E72" i="4" l="1"/>
  <c r="D72" i="5"/>
  <c r="C72" i="23"/>
  <c r="C72" i="4"/>
  <c r="C72" i="5"/>
  <c r="G72" i="4"/>
  <c r="F72" i="24"/>
  <c r="G72" i="24"/>
  <c r="D72" i="23"/>
  <c r="E72" i="5"/>
  <c r="F72" i="4"/>
  <c r="E72" i="23"/>
  <c r="D73" i="24"/>
  <c r="C72" i="24"/>
  <c r="J72" i="24"/>
  <c r="H72" i="24" s="1"/>
  <c r="P72" i="24"/>
  <c r="N72" i="24" s="1"/>
  <c r="J72" i="4"/>
  <c r="H72" i="4" s="1"/>
  <c r="P72" i="4"/>
  <c r="N72" i="4" s="1"/>
  <c r="D73" i="4"/>
  <c r="C71" i="5" l="1"/>
  <c r="C71" i="23"/>
  <c r="D71" i="23"/>
  <c r="C71" i="24"/>
  <c r="F71" i="4"/>
  <c r="E71" i="24"/>
  <c r="G71" i="24"/>
  <c r="G71" i="4"/>
  <c r="E71" i="4"/>
  <c r="C71" i="4"/>
  <c r="E71" i="23"/>
  <c r="E71" i="5"/>
  <c r="D71" i="5"/>
  <c r="F71" i="24"/>
  <c r="D72" i="24"/>
  <c r="J71" i="24"/>
  <c r="P71" i="24"/>
  <c r="N71" i="24" s="1"/>
  <c r="D72" i="4"/>
  <c r="J71" i="4"/>
  <c r="H71" i="4" s="1"/>
  <c r="P71" i="4"/>
  <c r="N71" i="4" s="1"/>
  <c r="G70" i="24"/>
  <c r="E70" i="4" l="1"/>
  <c r="C70" i="24"/>
  <c r="E70" i="5"/>
  <c r="E70" i="23"/>
  <c r="F70" i="4"/>
  <c r="E70" i="24"/>
  <c r="F70" i="24"/>
  <c r="D70" i="5"/>
  <c r="C70" i="23"/>
  <c r="C70" i="4"/>
  <c r="D70" i="23"/>
  <c r="G70" i="4"/>
  <c r="C70" i="5"/>
  <c r="D71" i="24"/>
  <c r="H71" i="24"/>
  <c r="J70" i="4"/>
  <c r="H70" i="4" s="1"/>
  <c r="P70" i="4"/>
  <c r="N70" i="4" s="1"/>
  <c r="D71" i="4"/>
  <c r="J70" i="24"/>
  <c r="H70" i="24" s="1"/>
  <c r="P70" i="24"/>
  <c r="N70" i="24" s="1"/>
  <c r="E69" i="5" l="1"/>
  <c r="E69" i="4"/>
  <c r="G69" i="24"/>
  <c r="F69" i="4"/>
  <c r="E69" i="24"/>
  <c r="F69" i="24"/>
  <c r="C69" i="4"/>
  <c r="C69" i="24"/>
  <c r="D69" i="23"/>
  <c r="C69" i="5"/>
  <c r="C69" i="23"/>
  <c r="E69" i="23"/>
  <c r="D69" i="5"/>
  <c r="G69" i="4"/>
  <c r="D70" i="4"/>
  <c r="J69" i="24"/>
  <c r="P69" i="24"/>
  <c r="N69" i="24" s="1"/>
  <c r="D70" i="24"/>
  <c r="J69" i="4"/>
  <c r="P69" i="4"/>
  <c r="N69" i="4" s="1"/>
  <c r="D69" i="24" l="1"/>
  <c r="H69" i="24"/>
  <c r="D69" i="4"/>
  <c r="H69" i="4"/>
  <c r="D68" i="5" l="1"/>
  <c r="E68" i="23"/>
  <c r="C68" i="23"/>
  <c r="E68" i="5"/>
  <c r="C68" i="5"/>
  <c r="D68" i="23"/>
  <c r="P68" i="4" l="1"/>
  <c r="N68" i="4" s="1"/>
  <c r="G68" i="4"/>
  <c r="E68" i="4"/>
  <c r="F68" i="24"/>
  <c r="F68" i="4"/>
  <c r="C68" i="4"/>
  <c r="P68" i="24"/>
  <c r="N68" i="24" s="1"/>
  <c r="G68" i="24"/>
  <c r="J68" i="24"/>
  <c r="H68" i="24" s="1"/>
  <c r="E68" i="24"/>
  <c r="C68" i="24"/>
  <c r="J68" i="4"/>
  <c r="D68" i="24" l="1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E35" i="24" l="1"/>
  <c r="F42" i="24"/>
  <c r="G57" i="24"/>
  <c r="G65" i="24"/>
  <c r="F66" i="24"/>
  <c r="F34" i="4"/>
  <c r="E35" i="4"/>
  <c r="G41" i="4"/>
  <c r="F42" i="4"/>
  <c r="E43" i="4"/>
  <c r="G49" i="4"/>
  <c r="F50" i="4"/>
  <c r="F65" i="4"/>
  <c r="D23" i="5"/>
  <c r="E67" i="24" l="1"/>
  <c r="F34" i="24"/>
  <c r="E27" i="24"/>
  <c r="F26" i="24"/>
  <c r="G25" i="24"/>
  <c r="E64" i="4"/>
  <c r="F63" i="4"/>
  <c r="G62" i="4"/>
  <c r="E65" i="24"/>
  <c r="F64" i="24"/>
  <c r="G63" i="24"/>
  <c r="E57" i="24"/>
  <c r="F56" i="24"/>
  <c r="G55" i="24"/>
  <c r="E49" i="24"/>
  <c r="G47" i="24"/>
  <c r="E41" i="24"/>
  <c r="F40" i="24"/>
  <c r="G39" i="24"/>
  <c r="E33" i="24"/>
  <c r="F32" i="24"/>
  <c r="G31" i="24"/>
  <c r="E25" i="24"/>
  <c r="F24" i="24"/>
  <c r="G23" i="24"/>
  <c r="E17" i="24"/>
  <c r="F16" i="24"/>
  <c r="G15" i="24"/>
  <c r="D39" i="5"/>
  <c r="G33" i="4"/>
  <c r="E31" i="4"/>
  <c r="G29" i="4"/>
  <c r="E23" i="4"/>
  <c r="F22" i="4"/>
  <c r="G21" i="4"/>
  <c r="E15" i="4"/>
  <c r="F14" i="4"/>
  <c r="G13" i="4"/>
  <c r="F48" i="4"/>
  <c r="G47" i="4"/>
  <c r="F40" i="4"/>
  <c r="G39" i="4"/>
  <c r="E33" i="4"/>
  <c r="F32" i="4"/>
  <c r="G31" i="4"/>
  <c r="E25" i="4"/>
  <c r="F24" i="4"/>
  <c r="E17" i="4"/>
  <c r="F16" i="4"/>
  <c r="G15" i="4"/>
  <c r="F54" i="4"/>
  <c r="E59" i="24"/>
  <c r="G53" i="4"/>
  <c r="E47" i="4"/>
  <c r="F46" i="4"/>
  <c r="E39" i="4"/>
  <c r="F38" i="4"/>
  <c r="E27" i="4"/>
  <c r="G45" i="4"/>
  <c r="G37" i="4"/>
  <c r="E62" i="4"/>
  <c r="F61" i="4"/>
  <c r="G60" i="4"/>
  <c r="E63" i="24"/>
  <c r="F62" i="24"/>
  <c r="E55" i="24"/>
  <c r="G53" i="24"/>
  <c r="F46" i="24"/>
  <c r="G45" i="24"/>
  <c r="E23" i="24"/>
  <c r="F52" i="4"/>
  <c r="G51" i="4"/>
  <c r="E45" i="4"/>
  <c r="G43" i="4"/>
  <c r="E37" i="4"/>
  <c r="F36" i="4"/>
  <c r="F28" i="4"/>
  <c r="G27" i="4"/>
  <c r="E21" i="4"/>
  <c r="F20" i="4"/>
  <c r="G19" i="4"/>
  <c r="E13" i="4"/>
  <c r="F67" i="4"/>
  <c r="G66" i="4"/>
  <c r="E60" i="4"/>
  <c r="F59" i="4"/>
  <c r="G58" i="4"/>
  <c r="G67" i="24"/>
  <c r="E61" i="24"/>
  <c r="F60" i="24"/>
  <c r="G59" i="24"/>
  <c r="E53" i="24"/>
  <c r="F52" i="24"/>
  <c r="G51" i="24"/>
  <c r="E45" i="24"/>
  <c r="F44" i="24"/>
  <c r="F36" i="24"/>
  <c r="G35" i="24"/>
  <c r="F28" i="24"/>
  <c r="G27" i="24"/>
  <c r="E21" i="24"/>
  <c r="F20" i="24"/>
  <c r="G19" i="24"/>
  <c r="E13" i="24"/>
  <c r="F26" i="4"/>
  <c r="G25" i="4"/>
  <c r="E19" i="4"/>
  <c r="F18" i="4"/>
  <c r="G17" i="4"/>
  <c r="E15" i="24"/>
  <c r="G13" i="24"/>
  <c r="G29" i="24"/>
  <c r="G43" i="24"/>
  <c r="E56" i="4"/>
  <c r="E58" i="4"/>
  <c r="F14" i="24"/>
  <c r="G64" i="4"/>
  <c r="F54" i="24"/>
  <c r="G49" i="24"/>
  <c r="G41" i="24"/>
  <c r="E66" i="4"/>
  <c r="E41" i="4"/>
  <c r="G35" i="4"/>
  <c r="F50" i="24"/>
  <c r="F58" i="24"/>
  <c r="G23" i="4"/>
  <c r="E19" i="24"/>
  <c r="F22" i="24"/>
  <c r="E51" i="24"/>
  <c r="E43" i="24"/>
  <c r="G33" i="24"/>
  <c r="E39" i="24"/>
  <c r="E31" i="24"/>
  <c r="F18" i="24"/>
  <c r="G55" i="4"/>
  <c r="F44" i="4"/>
  <c r="G61" i="24"/>
  <c r="G21" i="24"/>
  <c r="G17" i="24"/>
  <c r="E11" i="31"/>
  <c r="E16" i="31"/>
  <c r="E21" i="31"/>
  <c r="E15" i="31"/>
  <c r="E13" i="31"/>
  <c r="E12" i="31"/>
  <c r="E14" i="31"/>
  <c r="E18" i="31"/>
  <c r="J13" i="24"/>
  <c r="H13" i="24" s="1"/>
  <c r="J60" i="4"/>
  <c r="H60" i="4" s="1"/>
  <c r="J45" i="24"/>
  <c r="H45" i="24" s="1"/>
  <c r="J41" i="24"/>
  <c r="H41" i="24" s="1"/>
  <c r="J37" i="24"/>
  <c r="H37" i="24" s="1"/>
  <c r="J33" i="24"/>
  <c r="H33" i="24" s="1"/>
  <c r="C66" i="4"/>
  <c r="C64" i="4"/>
  <c r="C62" i="4"/>
  <c r="C60" i="4"/>
  <c r="C56" i="4"/>
  <c r="C55" i="4"/>
  <c r="C49" i="4"/>
  <c r="C47" i="4"/>
  <c r="C45" i="4"/>
  <c r="C58" i="4"/>
  <c r="C53" i="4"/>
  <c r="C51" i="4"/>
  <c r="C39" i="4"/>
  <c r="C37" i="4"/>
  <c r="C27" i="4"/>
  <c r="C25" i="4"/>
  <c r="C23" i="4"/>
  <c r="C21" i="4"/>
  <c r="C65" i="24"/>
  <c r="C63" i="24"/>
  <c r="C57" i="24"/>
  <c r="C55" i="24"/>
  <c r="C53" i="24"/>
  <c r="C51" i="24"/>
  <c r="C49" i="24"/>
  <c r="C45" i="24"/>
  <c r="C41" i="24"/>
  <c r="C31" i="24"/>
  <c r="C29" i="24"/>
  <c r="C25" i="24"/>
  <c r="C15" i="24"/>
  <c r="C43" i="4"/>
  <c r="C41" i="4"/>
  <c r="C35" i="4"/>
  <c r="C33" i="4"/>
  <c r="C31" i="4"/>
  <c r="C29" i="4"/>
  <c r="C19" i="4"/>
  <c r="C17" i="4"/>
  <c r="C15" i="4"/>
  <c r="C13" i="4"/>
  <c r="C67" i="24"/>
  <c r="C61" i="24"/>
  <c r="C59" i="24"/>
  <c r="C47" i="24"/>
  <c r="C43" i="24"/>
  <c r="C39" i="24"/>
  <c r="C35" i="24"/>
  <c r="C33" i="24"/>
  <c r="C27" i="24"/>
  <c r="C23" i="24"/>
  <c r="C21" i="24"/>
  <c r="C19" i="24"/>
  <c r="C17" i="24"/>
  <c r="C13" i="24"/>
  <c r="J21" i="24"/>
  <c r="H21" i="24" s="1"/>
  <c r="J64" i="4"/>
  <c r="H64" i="4" s="1"/>
  <c r="J27" i="4"/>
  <c r="H27" i="4" s="1"/>
  <c r="P30" i="24"/>
  <c r="N30" i="24" s="1"/>
  <c r="J25" i="24"/>
  <c r="H25" i="24" s="1"/>
  <c r="J65" i="24"/>
  <c r="H65" i="24" s="1"/>
  <c r="J61" i="24"/>
  <c r="H61" i="24" s="1"/>
  <c r="J57" i="24"/>
  <c r="H57" i="24" s="1"/>
  <c r="J53" i="24"/>
  <c r="H53" i="24" s="1"/>
  <c r="D31" i="5"/>
  <c r="D15" i="5"/>
  <c r="D67" i="23"/>
  <c r="J49" i="24"/>
  <c r="H49" i="24" s="1"/>
  <c r="J29" i="24"/>
  <c r="H29" i="24" s="1"/>
  <c r="J17" i="24"/>
  <c r="H17" i="24" s="1"/>
  <c r="P57" i="4"/>
  <c r="N57" i="4" s="1"/>
  <c r="J56" i="4"/>
  <c r="H56" i="4" s="1"/>
  <c r="J47" i="4"/>
  <c r="H47" i="4" s="1"/>
  <c r="J39" i="4"/>
  <c r="H39" i="4" s="1"/>
  <c r="J31" i="4"/>
  <c r="H31" i="4" s="1"/>
  <c r="J23" i="4"/>
  <c r="H23" i="4" s="1"/>
  <c r="J15" i="4"/>
  <c r="H15" i="4" s="1"/>
  <c r="C44" i="5"/>
  <c r="C40" i="5"/>
  <c r="C36" i="5"/>
  <c r="C32" i="5"/>
  <c r="C28" i="5"/>
  <c r="C24" i="5"/>
  <c r="C20" i="5"/>
  <c r="C16" i="5"/>
  <c r="J43" i="4"/>
  <c r="H43" i="4" s="1"/>
  <c r="J35" i="4"/>
  <c r="H35" i="4" s="1"/>
  <c r="J19" i="4"/>
  <c r="H19" i="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E45" i="5"/>
  <c r="C45" i="5"/>
  <c r="E44" i="5"/>
  <c r="D43" i="5"/>
  <c r="E42" i="5"/>
  <c r="C42" i="5"/>
  <c r="D41" i="5"/>
  <c r="D40" i="5"/>
  <c r="E31" i="5"/>
  <c r="C31" i="5"/>
  <c r="D30" i="5"/>
  <c r="E29" i="5"/>
  <c r="C29" i="5"/>
  <c r="E28" i="5"/>
  <c r="D27" i="5"/>
  <c r="E26" i="5"/>
  <c r="C26" i="5"/>
  <c r="D25" i="5"/>
  <c r="D24" i="5"/>
  <c r="E15" i="5"/>
  <c r="C15" i="5"/>
  <c r="D14" i="5"/>
  <c r="D13" i="5"/>
  <c r="D12" i="5"/>
  <c r="E67" i="23"/>
  <c r="C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E39" i="5"/>
  <c r="C39" i="5"/>
  <c r="D38" i="5"/>
  <c r="E37" i="5"/>
  <c r="C37" i="5"/>
  <c r="E36" i="5"/>
  <c r="D35" i="5"/>
  <c r="E34" i="5"/>
  <c r="C34" i="5"/>
  <c r="D33" i="5"/>
  <c r="D32" i="5"/>
  <c r="E23" i="5"/>
  <c r="C23" i="5"/>
  <c r="D22" i="5"/>
  <c r="E21" i="5"/>
  <c r="C21" i="5"/>
  <c r="E20" i="5"/>
  <c r="D19" i="5"/>
  <c r="E18" i="5"/>
  <c r="C18" i="5"/>
  <c r="D17" i="5"/>
  <c r="D16" i="5"/>
  <c r="C65" i="4"/>
  <c r="C61" i="4"/>
  <c r="F57" i="4"/>
  <c r="C57" i="4"/>
  <c r="G52" i="4"/>
  <c r="E52" i="4"/>
  <c r="G46" i="4"/>
  <c r="E46" i="4"/>
  <c r="G42" i="4"/>
  <c r="E42" i="4"/>
  <c r="G38" i="4"/>
  <c r="E38" i="4"/>
  <c r="G34" i="4"/>
  <c r="E34" i="4"/>
  <c r="P30" i="4"/>
  <c r="N30" i="4" s="1"/>
  <c r="G26" i="4"/>
  <c r="E26" i="4"/>
  <c r="G22" i="4"/>
  <c r="E22" i="4"/>
  <c r="G18" i="4"/>
  <c r="E18" i="4"/>
  <c r="G14" i="4"/>
  <c r="E14" i="4"/>
  <c r="C66" i="24"/>
  <c r="C62" i="24"/>
  <c r="C58" i="24"/>
  <c r="C54" i="24"/>
  <c r="C50" i="24"/>
  <c r="C46" i="24"/>
  <c r="C42" i="24"/>
  <c r="F38" i="24"/>
  <c r="C38" i="24"/>
  <c r="C37" i="24"/>
  <c r="C34" i="24"/>
  <c r="F30" i="24"/>
  <c r="C26" i="24"/>
  <c r="C22" i="24"/>
  <c r="C18" i="24"/>
  <c r="C14" i="24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D45" i="5"/>
  <c r="D44" i="5"/>
  <c r="E43" i="5"/>
  <c r="C43" i="5"/>
  <c r="D42" i="5"/>
  <c r="E41" i="5"/>
  <c r="C41" i="5"/>
  <c r="E40" i="5"/>
  <c r="E38" i="5"/>
  <c r="C38" i="5"/>
  <c r="D37" i="5"/>
  <c r="D36" i="5"/>
  <c r="E35" i="5"/>
  <c r="C35" i="5"/>
  <c r="D34" i="5"/>
  <c r="E33" i="5"/>
  <c r="C33" i="5"/>
  <c r="E32" i="5"/>
  <c r="E30" i="5"/>
  <c r="C30" i="5"/>
  <c r="D29" i="5"/>
  <c r="D28" i="5"/>
  <c r="E27" i="5"/>
  <c r="C27" i="5"/>
  <c r="D26" i="5"/>
  <c r="E25" i="5"/>
  <c r="C25" i="5"/>
  <c r="E24" i="5"/>
  <c r="E22" i="5"/>
  <c r="C22" i="5"/>
  <c r="D21" i="5"/>
  <c r="D20" i="5"/>
  <c r="E19" i="5"/>
  <c r="C19" i="5"/>
  <c r="D18" i="5"/>
  <c r="E17" i="5"/>
  <c r="C17" i="5"/>
  <c r="E16" i="5"/>
  <c r="E14" i="5"/>
  <c r="C14" i="5"/>
  <c r="E13" i="5"/>
  <c r="C13" i="5"/>
  <c r="E12" i="5"/>
  <c r="C12" i="5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G67" i="4"/>
  <c r="E67" i="4"/>
  <c r="G63" i="4"/>
  <c r="E63" i="4"/>
  <c r="G59" i="4"/>
  <c r="E59" i="4"/>
  <c r="P55" i="4"/>
  <c r="N55" i="4" s="1"/>
  <c r="C54" i="4"/>
  <c r="F53" i="4"/>
  <c r="P51" i="4"/>
  <c r="N51" i="4" s="1"/>
  <c r="C50" i="4"/>
  <c r="F49" i="4"/>
  <c r="C48" i="4"/>
  <c r="C44" i="4"/>
  <c r="C40" i="4"/>
  <c r="C36" i="4"/>
  <c r="C32" i="4"/>
  <c r="C28" i="4"/>
  <c r="C24" i="4"/>
  <c r="C20" i="4"/>
  <c r="C16" i="4"/>
  <c r="F12" i="4"/>
  <c r="C12" i="4"/>
  <c r="G64" i="24"/>
  <c r="E64" i="24"/>
  <c r="G60" i="24"/>
  <c r="E60" i="24"/>
  <c r="G56" i="24"/>
  <c r="E56" i="24"/>
  <c r="G52" i="24"/>
  <c r="E52" i="24"/>
  <c r="G48" i="24"/>
  <c r="E48" i="24"/>
  <c r="G44" i="24"/>
  <c r="E44" i="24"/>
  <c r="G40" i="24"/>
  <c r="E40" i="24"/>
  <c r="G36" i="24"/>
  <c r="E36" i="24"/>
  <c r="G32" i="24"/>
  <c r="E32" i="24"/>
  <c r="G28" i="24"/>
  <c r="E28" i="24"/>
  <c r="G24" i="24"/>
  <c r="E24" i="24"/>
  <c r="G20" i="24"/>
  <c r="E20" i="24"/>
  <c r="G16" i="24"/>
  <c r="E16" i="24"/>
  <c r="G12" i="24"/>
  <c r="E12" i="24"/>
  <c r="C67" i="4"/>
  <c r="J66" i="4"/>
  <c r="H66" i="4" s="1"/>
  <c r="G65" i="4"/>
  <c r="E65" i="4"/>
  <c r="C63" i="4"/>
  <c r="J62" i="4"/>
  <c r="H62" i="4" s="1"/>
  <c r="G61" i="4"/>
  <c r="E61" i="4"/>
  <c r="C59" i="4"/>
  <c r="J58" i="4"/>
  <c r="H58" i="4" s="1"/>
  <c r="G57" i="4"/>
  <c r="E57" i="4"/>
  <c r="G56" i="4"/>
  <c r="F55" i="4"/>
  <c r="G54" i="4"/>
  <c r="E54" i="4"/>
  <c r="P53" i="4"/>
  <c r="N53" i="4" s="1"/>
  <c r="C52" i="4"/>
  <c r="F51" i="4"/>
  <c r="G50" i="4"/>
  <c r="E50" i="4"/>
  <c r="P49" i="4"/>
  <c r="N49" i="4" s="1"/>
  <c r="E49" i="4"/>
  <c r="G48" i="4"/>
  <c r="C46" i="4"/>
  <c r="J45" i="4"/>
  <c r="H45" i="4" s="1"/>
  <c r="G44" i="4"/>
  <c r="E44" i="4"/>
  <c r="C42" i="4"/>
  <c r="J41" i="4"/>
  <c r="H41" i="4" s="1"/>
  <c r="G40" i="4"/>
  <c r="E40" i="4"/>
  <c r="C38" i="4"/>
  <c r="J37" i="4"/>
  <c r="H37" i="4" s="1"/>
  <c r="G36" i="4"/>
  <c r="E36" i="4"/>
  <c r="C34" i="4"/>
  <c r="J33" i="4"/>
  <c r="H33" i="4" s="1"/>
  <c r="G32" i="4"/>
  <c r="E32" i="4"/>
  <c r="F30" i="4"/>
  <c r="J29" i="4"/>
  <c r="H29" i="4" s="1"/>
  <c r="G28" i="4"/>
  <c r="E28" i="4"/>
  <c r="C26" i="4"/>
  <c r="J25" i="4"/>
  <c r="H25" i="4" s="1"/>
  <c r="G24" i="4"/>
  <c r="E24" i="4"/>
  <c r="C22" i="4"/>
  <c r="J21" i="4"/>
  <c r="H21" i="4" s="1"/>
  <c r="G20" i="4"/>
  <c r="E20" i="4"/>
  <c r="C18" i="4"/>
  <c r="J17" i="4"/>
  <c r="H17" i="4" s="1"/>
  <c r="G16" i="4"/>
  <c r="E16" i="4"/>
  <c r="C14" i="4"/>
  <c r="J13" i="4"/>
  <c r="H13" i="4" s="1"/>
  <c r="P12" i="4"/>
  <c r="N12" i="4" s="1"/>
  <c r="G12" i="4"/>
  <c r="E12" i="4"/>
  <c r="J67" i="24"/>
  <c r="H67" i="24" s="1"/>
  <c r="G66" i="24"/>
  <c r="E66" i="24"/>
  <c r="C64" i="24"/>
  <c r="J63" i="24"/>
  <c r="H63" i="24" s="1"/>
  <c r="G62" i="24"/>
  <c r="E62" i="24"/>
  <c r="C60" i="24"/>
  <c r="J59" i="24"/>
  <c r="H59" i="24" s="1"/>
  <c r="G58" i="24"/>
  <c r="E58" i="24"/>
  <c r="C56" i="24"/>
  <c r="J55" i="24"/>
  <c r="H55" i="24" s="1"/>
  <c r="G54" i="24"/>
  <c r="E54" i="24"/>
  <c r="C52" i="24"/>
  <c r="J51" i="24"/>
  <c r="H51" i="24" s="1"/>
  <c r="G50" i="24"/>
  <c r="E50" i="24"/>
  <c r="P48" i="24"/>
  <c r="N48" i="24" s="1"/>
  <c r="F48" i="24"/>
  <c r="G46" i="24"/>
  <c r="E46" i="24"/>
  <c r="C44" i="24"/>
  <c r="J43" i="24"/>
  <c r="H43" i="24" s="1"/>
  <c r="G42" i="24"/>
  <c r="E42" i="24"/>
  <c r="C40" i="24"/>
  <c r="J39" i="24"/>
  <c r="H39" i="24" s="1"/>
  <c r="P38" i="24"/>
  <c r="N38" i="24" s="1"/>
  <c r="G38" i="24"/>
  <c r="E38" i="24"/>
  <c r="P37" i="24"/>
  <c r="G37" i="24"/>
  <c r="E37" i="24"/>
  <c r="C36" i="24"/>
  <c r="J35" i="24"/>
  <c r="H35" i="24" s="1"/>
  <c r="G34" i="24"/>
  <c r="E34" i="24"/>
  <c r="C32" i="24"/>
  <c r="J31" i="24"/>
  <c r="H31" i="24" s="1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P12" i="24"/>
  <c r="N12" i="24" s="1"/>
  <c r="F12" i="24"/>
  <c r="C12" i="2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D61" i="24" s="1"/>
  <c r="F61" i="24"/>
  <c r="J60" i="24"/>
  <c r="H60" i="24" s="1"/>
  <c r="P59" i="24"/>
  <c r="D59" i="24" s="1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F51" i="24"/>
  <c r="J50" i="24"/>
  <c r="H50" i="24" s="1"/>
  <c r="P49" i="24"/>
  <c r="F49" i="24"/>
  <c r="J48" i="24"/>
  <c r="H48" i="24" s="1"/>
  <c r="E47" i="24"/>
  <c r="P47" i="24"/>
  <c r="N47" i="24" s="1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50" i="24"/>
  <c r="N50" i="24" s="1"/>
  <c r="C48" i="24"/>
  <c r="F47" i="24"/>
  <c r="J47" i="24"/>
  <c r="H47" i="24" s="1"/>
  <c r="J46" i="24"/>
  <c r="H46" i="24" s="1"/>
  <c r="P45" i="24"/>
  <c r="F45" i="24"/>
  <c r="J44" i="24"/>
  <c r="H44" i="24" s="1"/>
  <c r="P43" i="24"/>
  <c r="N43" i="24" s="1"/>
  <c r="F43" i="24"/>
  <c r="J42" i="24"/>
  <c r="H42" i="24" s="1"/>
  <c r="P41" i="24"/>
  <c r="F41" i="24"/>
  <c r="J40" i="24"/>
  <c r="H40" i="24" s="1"/>
  <c r="P39" i="24"/>
  <c r="N39" i="24" s="1"/>
  <c r="F39" i="24"/>
  <c r="J38" i="24"/>
  <c r="H38" i="24" s="1"/>
  <c r="F37" i="24"/>
  <c r="J36" i="24"/>
  <c r="H36" i="24" s="1"/>
  <c r="P35" i="24"/>
  <c r="N35" i="24" s="1"/>
  <c r="F35" i="24"/>
  <c r="J34" i="24"/>
  <c r="H34" i="24" s="1"/>
  <c r="P33" i="24"/>
  <c r="F33" i="24"/>
  <c r="J32" i="24"/>
  <c r="H32" i="24" s="1"/>
  <c r="P31" i="24"/>
  <c r="N31" i="24" s="1"/>
  <c r="F31" i="24"/>
  <c r="C30" i="24"/>
  <c r="E29" i="24"/>
  <c r="P29" i="24"/>
  <c r="P46" i="24"/>
  <c r="N46" i="24" s="1"/>
  <c r="P44" i="24"/>
  <c r="N44" i="24" s="1"/>
  <c r="P42" i="24"/>
  <c r="N42" i="24" s="1"/>
  <c r="P40" i="24"/>
  <c r="N40" i="24" s="1"/>
  <c r="P36" i="24"/>
  <c r="N36" i="24" s="1"/>
  <c r="P34" i="24"/>
  <c r="N34" i="24" s="1"/>
  <c r="P32" i="24"/>
  <c r="N32" i="24" s="1"/>
  <c r="G30" i="24"/>
  <c r="E30" i="24"/>
  <c r="J30" i="24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D21" i="24" s="1"/>
  <c r="F21" i="24"/>
  <c r="J20" i="24"/>
  <c r="H20" i="24" s="1"/>
  <c r="P19" i="24"/>
  <c r="D19" i="24" s="1"/>
  <c r="F19" i="24"/>
  <c r="J18" i="24"/>
  <c r="H18" i="24" s="1"/>
  <c r="P17" i="24"/>
  <c r="D17" i="24" s="1"/>
  <c r="F17" i="24"/>
  <c r="J16" i="24"/>
  <c r="H16" i="24" s="1"/>
  <c r="P15" i="24"/>
  <c r="F15" i="24"/>
  <c r="J14" i="24"/>
  <c r="H14" i="24" s="1"/>
  <c r="P13" i="24"/>
  <c r="F13" i="24"/>
  <c r="J12" i="24"/>
  <c r="H12" i="24" s="1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7" i="4"/>
  <c r="H67" i="4" s="1"/>
  <c r="P66" i="4"/>
  <c r="F66" i="4"/>
  <c r="J65" i="4"/>
  <c r="H65" i="4" s="1"/>
  <c r="P64" i="4"/>
  <c r="F64" i="4"/>
  <c r="J63" i="4"/>
  <c r="H63" i="4" s="1"/>
  <c r="E19" i="31" s="1"/>
  <c r="P62" i="4"/>
  <c r="F62" i="4"/>
  <c r="J61" i="4"/>
  <c r="H61" i="4" s="1"/>
  <c r="P60" i="4"/>
  <c r="F60" i="4"/>
  <c r="J59" i="4"/>
  <c r="H59" i="4" s="1"/>
  <c r="P58" i="4"/>
  <c r="F58" i="4"/>
  <c r="J57" i="4"/>
  <c r="P56" i="4"/>
  <c r="N56" i="4" s="1"/>
  <c r="F56" i="4"/>
  <c r="J55" i="4"/>
  <c r="H55" i="4" s="1"/>
  <c r="E55" i="4"/>
  <c r="P54" i="4"/>
  <c r="N54" i="4" s="1"/>
  <c r="J53" i="4"/>
  <c r="D53" i="4" s="1"/>
  <c r="E53" i="4"/>
  <c r="P52" i="4"/>
  <c r="N52" i="4" s="1"/>
  <c r="J51" i="4"/>
  <c r="E51" i="4"/>
  <c r="P50" i="4"/>
  <c r="N50" i="4" s="1"/>
  <c r="J49" i="4"/>
  <c r="H49" i="4" s="1"/>
  <c r="P67" i="4"/>
  <c r="N67" i="4" s="1"/>
  <c r="P65" i="4"/>
  <c r="N65" i="4" s="1"/>
  <c r="P63" i="4"/>
  <c r="N63" i="4" s="1"/>
  <c r="P61" i="4"/>
  <c r="N61" i="4" s="1"/>
  <c r="P59" i="4"/>
  <c r="N59" i="4" s="1"/>
  <c r="J54" i="4"/>
  <c r="H54" i="4" s="1"/>
  <c r="J52" i="4"/>
  <c r="J50" i="4"/>
  <c r="H50" i="4" s="1"/>
  <c r="P48" i="4"/>
  <c r="N48" i="4" s="1"/>
  <c r="E48" i="4"/>
  <c r="J48" i="4"/>
  <c r="P47" i="4"/>
  <c r="F47" i="4"/>
  <c r="J46" i="4"/>
  <c r="H46" i="4" s="1"/>
  <c r="P45" i="4"/>
  <c r="F45" i="4"/>
  <c r="J44" i="4"/>
  <c r="H44" i="4" s="1"/>
  <c r="P43" i="4"/>
  <c r="N43" i="4" s="1"/>
  <c r="F43" i="4"/>
  <c r="J42" i="4"/>
  <c r="H42" i="4" s="1"/>
  <c r="P41" i="4"/>
  <c r="F41" i="4"/>
  <c r="J40" i="4"/>
  <c r="H40" i="4" s="1"/>
  <c r="P39" i="4"/>
  <c r="N39" i="4" s="1"/>
  <c r="F39" i="4"/>
  <c r="J38" i="4"/>
  <c r="H38" i="4" s="1"/>
  <c r="P37" i="4"/>
  <c r="D37" i="4" s="1"/>
  <c r="F37" i="4"/>
  <c r="J36" i="4"/>
  <c r="H36" i="4" s="1"/>
  <c r="P35" i="4"/>
  <c r="F35" i="4"/>
  <c r="J34" i="4"/>
  <c r="H34" i="4" s="1"/>
  <c r="P33" i="4"/>
  <c r="F33" i="4"/>
  <c r="J32" i="4"/>
  <c r="H32" i="4" s="1"/>
  <c r="P31" i="4"/>
  <c r="F31" i="4"/>
  <c r="C30" i="4"/>
  <c r="E29" i="4"/>
  <c r="P29" i="4"/>
  <c r="N29" i="4" s="1"/>
  <c r="P46" i="4"/>
  <c r="N46" i="4" s="1"/>
  <c r="P44" i="4"/>
  <c r="N44" i="4" s="1"/>
  <c r="P42" i="4"/>
  <c r="N42" i="4" s="1"/>
  <c r="P40" i="4"/>
  <c r="N40" i="4" s="1"/>
  <c r="P38" i="4"/>
  <c r="N38" i="4" s="1"/>
  <c r="P36" i="4"/>
  <c r="N36" i="4" s="1"/>
  <c r="P34" i="4"/>
  <c r="N34" i="4" s="1"/>
  <c r="P32" i="4"/>
  <c r="N32" i="4" s="1"/>
  <c r="G30" i="4"/>
  <c r="E30" i="4"/>
  <c r="J30" i="4"/>
  <c r="H30" i="4" s="1"/>
  <c r="F29" i="4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N17" i="4" s="1"/>
  <c r="F17" i="4"/>
  <c r="J16" i="4"/>
  <c r="H16" i="4" s="1"/>
  <c r="P15" i="4"/>
  <c r="F15" i="4"/>
  <c r="J14" i="4"/>
  <c r="H14" i="4" s="1"/>
  <c r="P13" i="4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45" i="23"/>
  <c r="C45" i="23"/>
  <c r="D49" i="24" l="1"/>
  <c r="D45" i="4"/>
  <c r="D27" i="24"/>
  <c r="D67" i="24"/>
  <c r="D51" i="24"/>
  <c r="D48" i="4"/>
  <c r="D15" i="24"/>
  <c r="D23" i="24"/>
  <c r="D25" i="24"/>
  <c r="D53" i="24"/>
  <c r="D33" i="4"/>
  <c r="D41" i="4"/>
  <c r="D64" i="4"/>
  <c r="D55" i="24"/>
  <c r="D63" i="24"/>
  <c r="E22" i="31"/>
  <c r="D37" i="24"/>
  <c r="D12" i="4"/>
  <c r="D60" i="4"/>
  <c r="D33" i="24"/>
  <c r="D15" i="4"/>
  <c r="D13" i="24"/>
  <c r="D45" i="24"/>
  <c r="D13" i="4"/>
  <c r="D21" i="4"/>
  <c r="D25" i="4"/>
  <c r="D29" i="4"/>
  <c r="D31" i="4"/>
  <c r="D35" i="4"/>
  <c r="D47" i="4"/>
  <c r="D57" i="4"/>
  <c r="D58" i="4"/>
  <c r="D62" i="4"/>
  <c r="D66" i="4"/>
  <c r="D30" i="24"/>
  <c r="D29" i="24"/>
  <c r="D41" i="24"/>
  <c r="D57" i="24"/>
  <c r="D65" i="24"/>
  <c r="D19" i="4"/>
  <c r="D23" i="4"/>
  <c r="D27" i="4"/>
  <c r="D51" i="4"/>
  <c r="D52" i="4"/>
  <c r="N13" i="24"/>
  <c r="N19" i="24"/>
  <c r="N23" i="24"/>
  <c r="N33" i="24"/>
  <c r="N61" i="24"/>
  <c r="N13" i="4"/>
  <c r="N33" i="4"/>
  <c r="N41" i="4"/>
  <c r="N15" i="24"/>
  <c r="N29" i="24"/>
  <c r="H30" i="24"/>
  <c r="N37" i="24"/>
  <c r="N41" i="24"/>
  <c r="N49" i="24"/>
  <c r="N53" i="24"/>
  <c r="N57" i="24"/>
  <c r="N65" i="24"/>
  <c r="N23" i="4"/>
  <c r="N27" i="4"/>
  <c r="H51" i="4"/>
  <c r="N45" i="4"/>
  <c r="H52" i="4"/>
  <c r="H57" i="4"/>
  <c r="N62" i="4"/>
  <c r="N66" i="4"/>
  <c r="N17" i="24"/>
  <c r="N21" i="24"/>
  <c r="N27" i="24"/>
  <c r="N59" i="24"/>
  <c r="N67" i="24"/>
  <c r="H12" i="4"/>
  <c r="N15" i="4"/>
  <c r="N19" i="4"/>
  <c r="N31" i="4"/>
  <c r="N35" i="4"/>
  <c r="N25" i="24"/>
  <c r="N45" i="24"/>
  <c r="N51" i="24"/>
  <c r="N55" i="24"/>
  <c r="N63" i="24"/>
  <c r="E23" i="31" s="1"/>
  <c r="N21" i="4"/>
  <c r="N25" i="4"/>
  <c r="N37" i="4"/>
  <c r="H53" i="4"/>
  <c r="N58" i="4"/>
  <c r="N47" i="4"/>
  <c r="H48" i="4"/>
  <c r="N60" i="4"/>
  <c r="N64" i="4"/>
  <c r="E20" i="31" s="1"/>
  <c r="D39" i="4"/>
  <c r="D43" i="4"/>
  <c r="D55" i="4"/>
  <c r="D56" i="4"/>
  <c r="D31" i="24"/>
  <c r="D35" i="24"/>
  <c r="D38" i="24"/>
  <c r="D48" i="24"/>
  <c r="D17" i="4"/>
  <c r="D30" i="4"/>
  <c r="D50" i="4"/>
  <c r="D54" i="4"/>
  <c r="D49" i="4"/>
  <c r="D12" i="24"/>
  <c r="D39" i="24"/>
  <c r="D43" i="24"/>
  <c r="D47" i="24"/>
  <c r="D32" i="24"/>
  <c r="D34" i="24"/>
  <c r="D36" i="24"/>
  <c r="D40" i="24"/>
  <c r="D42" i="24"/>
  <c r="D44" i="24"/>
  <c r="D46" i="24"/>
  <c r="D14" i="24"/>
  <c r="D16" i="24"/>
  <c r="D18" i="24"/>
  <c r="D20" i="24"/>
  <c r="D22" i="24"/>
  <c r="D24" i="24"/>
  <c r="D26" i="24"/>
  <c r="D28" i="24"/>
  <c r="D50" i="24"/>
  <c r="D52" i="24"/>
  <c r="D54" i="24"/>
  <c r="D56" i="24"/>
  <c r="D58" i="24"/>
  <c r="D60" i="24"/>
  <c r="D62" i="24"/>
  <c r="D64" i="24"/>
  <c r="D66" i="24"/>
  <c r="D59" i="4"/>
  <c r="D61" i="4"/>
  <c r="D63" i="4"/>
  <c r="D65" i="4"/>
  <c r="D67" i="4"/>
  <c r="D14" i="4"/>
  <c r="D16" i="4"/>
  <c r="D18" i="4"/>
  <c r="D20" i="4"/>
  <c r="D22" i="4"/>
  <c r="D24" i="4"/>
  <c r="D26" i="4"/>
  <c r="D28" i="4"/>
  <c r="D32" i="4"/>
  <c r="D34" i="4"/>
  <c r="D36" i="4"/>
  <c r="D38" i="4"/>
  <c r="D40" i="4"/>
  <c r="D42" i="4"/>
  <c r="D44" i="4"/>
  <c r="D46" i="4"/>
  <c r="F11" i="24" l="1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<sst xmlns="http://schemas.openxmlformats.org/spreadsheetml/2006/main" count="2396" uniqueCount="269">
  <si>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</si>
  <si>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</si>
  <si>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</si>
  <si>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</si>
  <si>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</si>
  <si>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</si>
  <si>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</si>
  <si>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</si>
  <si>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</si>
  <si>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</si>
  <si>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</si>
  <si>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</si>
  <si>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</si>
  <si>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</si>
  <si>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</si>
  <si>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</si>
  <si>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</si>
  <si>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</si>
  <si>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</si>
  <si>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</si>
  <si>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</si>
  <si>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</si>
  <si>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</si>
  <si>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</si>
  <si>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</si>
  <si>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</si>
  <si>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</si>
  <si>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</si>
  <si>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</si>
  <si>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</si>
  <si>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</si>
  <si>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</si>
  <si>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</si>
  <si>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</si>
  <si>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</si>
  <si>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</si>
  <si>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</si>
  <si>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</si>
  <si>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</si>
  <si>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</si>
  <si>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</si>
  <si>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</si>
  <si>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</si>
  <si>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</si>
  <si>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</si>
  <si>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</si>
  <si>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</si>
  <si>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</si>
  <si>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</si>
  <si>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</si>
  <si>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</si>
  <si>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</si>
  <si>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</si>
  <si>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</si>
  <si>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</si>
  <si>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</si>
  <si>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</si>
  <si>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</si>
  <si>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</si>
  <si>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</si>
  <si>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</si>
  <si>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</si>
  <si>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</si>
  <si>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</si>
  <si>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</si>
  <si>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</si>
  <si>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</si>
  <si>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</si>
  <si>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</si>
  <si>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</si>
  <si>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</si>
  <si>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</si>
  <si>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</si>
  <si>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</si>
  <si>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</si>
  <si>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</si>
  <si>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</si>
  <si>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</si>
  <si>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</si>
  <si>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</si>
  <si>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</si>
  <si>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</si>
  <si>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</si>
  <si>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</si>
  <si>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</si>
  <si>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</si>
  <si>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</si>
  <si>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</si>
  <si>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</si>
  <si>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</si>
  <si>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</si>
  <si>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</si>
  <si>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</si>
  <si>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</si>
  <si>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</si>
  <si>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</si>
  <si>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</si>
  <si>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</si>
  <si>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</si>
  <si>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</si>
  <si>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</si>
  <si>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</si>
  <si>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</si>
  <si>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</si>
  <si>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</si>
  <si>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</si>
  <si>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</si>
  <si>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</si>
  <si>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</si>
  <si>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</si>
  <si>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</si>
  <si>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</si>
  <si>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</si>
  <si>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</si>
  <si>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</si>
  <si>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</si>
  <si>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</si>
  <si>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</si>
  <si>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</si>
  <si>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</si>
  <si>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</si>
  <si>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</si>
  <si>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</si>
  <si>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</si>
  <si>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</si>
  <si>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</si>
  <si>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</si>
  <si>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</si>
  <si>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</si>
  <si>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</si>
  <si>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Полтавської області</t>
  </si>
  <si>
    <t>Полтавська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</si>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</sst>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9" t="s">
        <v>159</v>
      </c>
    </row>
    <row r="2" spans="1:2" ht="19.5" customHeight="1">
      <c r="A2" s="3" t="s">
        <v>160</v>
      </c>
    </row>
    <row r="3" spans="1:2" ht="19.5" customHeight="1">
      <c r="A3" s="50" t="s">
        <v>91</v>
      </c>
      <c r="B3" s="51" t="s">
        <v>71</v>
      </c>
    </row>
    <row r="4" spans="1:2" ht="19.5" customHeight="1">
      <c r="A4" s="50" t="s">
        <v>92</v>
      </c>
      <c r="B4" s="51" t="s">
        <v>81</v>
      </c>
    </row>
    <row r="5" spans="1:2" ht="19.5" customHeight="1">
      <c r="A5" s="50" t="s">
        <v>93</v>
      </c>
      <c r="B5" s="51" t="s">
        <v>80</v>
      </c>
    </row>
    <row r="6" spans="1:2" ht="19.5" customHeight="1">
      <c r="A6" s="50" t="s">
        <v>94</v>
      </c>
      <c r="B6" s="51" t="s">
        <v>72</v>
      </c>
    </row>
    <row r="7" spans="1:2" ht="19.5" customHeight="1">
      <c r="A7" s="50" t="s">
        <v>95</v>
      </c>
      <c r="B7" s="51" t="s">
        <v>73</v>
      </c>
    </row>
    <row r="8" spans="1:2" ht="19.5" customHeight="1">
      <c r="A8" s="50" t="s">
        <v>96</v>
      </c>
      <c r="B8" s="51" t="s">
        <v>75</v>
      </c>
    </row>
    <row r="9" spans="1:2" ht="19.5" customHeight="1">
      <c r="A9" s="3" t="s">
        <v>161</v>
      </c>
      <c r="B9" s="51"/>
    </row>
    <row r="10" spans="1:2" ht="19.5" customHeight="1">
      <c r="A10" s="50" t="s">
        <v>97</v>
      </c>
      <c r="B10" s="51" t="s">
        <v>76</v>
      </c>
    </row>
    <row r="11" spans="1:2" ht="19.5" customHeight="1">
      <c r="A11" s="50" t="s">
        <v>98</v>
      </c>
      <c r="B11" s="51" t="s">
        <v>84</v>
      </c>
    </row>
    <row r="12" spans="1:2" ht="19.5" customHeight="1">
      <c r="A12" s="50" t="s">
        <v>99</v>
      </c>
      <c r="B12" s="52" t="s">
        <v>85</v>
      </c>
    </row>
    <row r="13" spans="1:2" ht="19.5" customHeight="1">
      <c r="A13" s="50" t="s">
        <v>100</v>
      </c>
      <c r="B13" s="51" t="s">
        <v>77</v>
      </c>
    </row>
    <row r="14" spans="1:2" ht="19.5" customHeight="1">
      <c r="A14" s="3" t="s">
        <v>162</v>
      </c>
      <c r="B14" s="51"/>
    </row>
    <row r="15" spans="1:2" ht="19.5" customHeight="1">
      <c r="A15" s="53" t="s">
        <v>86</v>
      </c>
      <c r="B15" s="51"/>
    </row>
    <row r="16" spans="1:2" ht="19.5" customHeight="1">
      <c r="A16" s="50" t="s">
        <v>101</v>
      </c>
      <c r="B16" s="51" t="s">
        <v>88</v>
      </c>
    </row>
    <row r="17" spans="1:6" ht="19.5" customHeight="1">
      <c r="A17" s="50" t="s">
        <v>102</v>
      </c>
      <c r="B17" s="51" t="s">
        <v>85</v>
      </c>
    </row>
    <row r="18" spans="1:6" ht="19.5" customHeight="1">
      <c r="A18" s="50" t="s">
        <v>103</v>
      </c>
      <c r="B18" s="51" t="s">
        <v>89</v>
      </c>
    </row>
    <row r="19" spans="1:6" ht="19.5" customHeight="1">
      <c r="A19" s="50" t="s">
        <v>104</v>
      </c>
      <c r="B19" s="51" t="s">
        <v>90</v>
      </c>
    </row>
    <row r="20" spans="1:6" ht="19.5" customHeight="1">
      <c r="A20" s="53" t="s">
        <v>87</v>
      </c>
      <c r="B20" s="51"/>
    </row>
    <row r="21" spans="1:6" ht="19.5" customHeight="1">
      <c r="A21" s="50" t="s">
        <v>105</v>
      </c>
      <c r="B21" s="51" t="s">
        <v>88</v>
      </c>
    </row>
    <row r="22" spans="1:6" ht="19.5" customHeight="1">
      <c r="A22" s="50" t="s">
        <v>106</v>
      </c>
      <c r="B22" s="51" t="s">
        <v>85</v>
      </c>
    </row>
    <row r="23" spans="1:6" ht="19.5" customHeight="1">
      <c r="A23" s="54" t="s">
        <v>127</v>
      </c>
      <c r="E23" s="51"/>
    </row>
    <row r="24" spans="1:6">
      <c r="A24" s="146" t="s">
        <v>190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166</v>
      </c>
      <c r="B1" s="56">
        <v>2025</v>
      </c>
      <c r="G1" s="57" t="s">
        <v>132</v>
      </c>
      <c r="J1" s="58" t="s">
        <v>164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165</v>
      </c>
      <c r="K2" s="58">
        <v>2</v>
      </c>
      <c r="M2" s="58">
        <v>2012</v>
      </c>
    </row>
    <row r="3" spans="1:16380">
      <c r="A3" s="166" t="s">
        <v>123</v>
      </c>
      <c r="B3" s="166"/>
      <c r="C3" s="166"/>
      <c r="D3" s="166"/>
      <c r="E3" s="166"/>
      <c r="F3" s="166"/>
      <c r="G3" s="166"/>
      <c r="J3" s="58" t="s">
        <v>166</v>
      </c>
      <c r="K3" s="58">
        <v>3</v>
      </c>
      <c r="M3" s="58">
        <v>2013</v>
      </c>
    </row>
    <row r="4" spans="1:16380">
      <c r="A4" s="167" t="s">
        <v>120</v>
      </c>
      <c r="B4" s="167"/>
      <c r="C4" s="167"/>
      <c r="D4" s="167"/>
      <c r="E4" s="167"/>
      <c r="F4" s="167"/>
      <c r="G4" s="167"/>
      <c r="H4" s="62"/>
      <c r="I4" s="62"/>
      <c r="J4" s="58" t="s">
        <v>167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66" t="s">
        <v>130</v>
      </c>
      <c r="B5" s="166"/>
      <c r="C5" s="166"/>
      <c r="D5" s="166"/>
      <c r="E5" s="166"/>
      <c r="F5" s="166"/>
      <c r="G5" s="166"/>
      <c r="H5" s="62"/>
      <c r="I5" s="62"/>
      <c r="J5" s="58" t="s">
        <v>168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66">
        <f>DATE(B1,VLOOKUP(A1,$J$1:$K$12,2,0),1)</f>
        <v>45717</v>
      </c>
      <c r="B6" s="166"/>
      <c r="C6" s="166"/>
      <c r="D6" s="166"/>
      <c r="E6" s="166"/>
      <c r="F6" s="166"/>
      <c r="G6" s="166"/>
      <c r="H6" s="62"/>
      <c r="J6" s="58" t="s">
        <v>169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170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68" t="s">
        <v>115</v>
      </c>
      <c r="B8" s="170" t="s">
        <v>228</v>
      </c>
      <c r="C8" s="170"/>
      <c r="D8" s="170"/>
      <c r="E8" s="170" t="s">
        <v>171</v>
      </c>
      <c r="F8" s="170"/>
      <c r="G8" s="171"/>
      <c r="H8" s="67"/>
      <c r="I8" s="68"/>
      <c r="J8" s="58" t="s">
        <v>172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69"/>
      <c r="B9" s="70" t="s">
        <v>173</v>
      </c>
      <c r="C9" s="108" t="s">
        <v>174</v>
      </c>
      <c r="D9" s="71" t="s">
        <v>175</v>
      </c>
      <c r="E9" s="108" t="s">
        <v>176</v>
      </c>
      <c r="F9" s="108" t="s">
        <v>177</v>
      </c>
      <c r="G9" s="110" t="s">
        <v>178</v>
      </c>
      <c r="I9" s="72"/>
      <c r="J9" s="58" t="s">
        <v>163</v>
      </c>
      <c r="K9" s="58">
        <v>9</v>
      </c>
      <c r="L9" s="69"/>
      <c r="M9" s="58">
        <v>2025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121</v>
      </c>
      <c r="B10" s="74"/>
      <c r="C10" s="74"/>
      <c r="D10" s="74"/>
      <c r="E10" s="75"/>
      <c r="F10" s="75"/>
      <c r="G10" s="76"/>
      <c r="H10" s="77"/>
      <c r="I10" s="77"/>
      <c r="J10" s="58" t="s">
        <v>179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116</v>
      </c>
      <c r="B11" s="80">
        <f>IF(ISERROR(VLOOKUP($A$6,Україна!$A$10:$AC$200,2,0)),"–",VLOOKUP($A$6,Україна!$A$10:$AC$200,2,0))</f>
        <v>804408.58701043006</v>
      </c>
      <c r="C11" s="80">
        <f>IF(ISERROR(VLOOKUP($A$6,'Кредити НФК'!$A$10:$M$200,2,0)),"–",VLOOKUP($A$6,'Кредити НФК'!$A$10:$M$200,2,0))</f>
        <v>10035.6707293</v>
      </c>
      <c r="D11" s="81">
        <f t="shared" ref="D11:D16" si="0">IF(ISERROR(C11/B11*100),"–",C11/B11*100)</f>
        <v>1.2475837393279687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21.584374785841476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4.1873632865058852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6.5988183566620933</v>
      </c>
      <c r="H11" s="83"/>
      <c r="I11" s="77"/>
      <c r="J11" s="58" t="s">
        <v>180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IF(ISERROR(VLOOKUP($A$6,Україна!$A$3:$AC$200,3,0)),"–",VLOOKUP($A$6,Україна!$A$3:$AC$200,3,0))</f>
        <v>563629.86224885995</v>
      </c>
      <c r="C12" s="80">
        <f>IF(ISERROR(VLOOKUP($A$6,'Кредити НФК'!$A$10:$M$200,6,0)),"–",VLOOKUP($A$6,'Кредити НФК'!$A$10:$M$200,6,0))</f>
        <v>7758.2440371700004</v>
      </c>
      <c r="D12" s="81">
        <f t="shared" si="0"/>
        <v>1.3764785290500623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8.7379183249750412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5.899536504084594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4.8214529180128096</v>
      </c>
      <c r="H12" s="77"/>
      <c r="I12" s="77"/>
      <c r="J12" s="58" t="s">
        <v>181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IF(ISERROR(VLOOKUP($A$6,Україна!$A$3:$AC$200,4,0)),"–",VLOOKUP($A$6,Україна!$A$3:$AC$200,4,0))</f>
        <v>240778.72476156999</v>
      </c>
      <c r="C13" s="80">
        <f>IF(ISERROR(VLOOKUP($A$6,'Кредити НФК'!$A$10:$M$200,10,0)),"–",VLOOKUP($A$6,'Кредити НФК'!$A$10:$M$200,10,0))</f>
        <v>2277.42669213</v>
      </c>
      <c r="D13" s="81">
        <f t="shared" si="0"/>
        <v>0.94585877318903944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103.47444300322195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-1.2514410671035137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13.133697609088387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117</v>
      </c>
      <c r="B14" s="80">
        <f>IF(ISERROR(VLOOKUP($A$6,Україна!$A$3:$AC$200,5,0)),"–",VLOOKUP($A$6,Україна!$A$3:$AC$200,5,0))</f>
        <v>307384.70912314003</v>
      </c>
      <c r="C14" s="80">
        <f>IF(ISERROR(VLOOKUP($A$6,'Кредити ДГ'!$A$10:$M$200,2,0)),"–",VLOOKUP($A$6,'Кредити ДГ'!$A$10:$M$200,2,0))</f>
        <v>7547.8773342799996</v>
      </c>
      <c r="D14" s="81">
        <f t="shared" si="0"/>
        <v>2.4555149004683501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22.590004733208843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5.1340595207292239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2.9456877113184277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IF(ISERROR(VLOOKUP($A$6,Україна!$A$3:$AC$200,6,0)),"–",VLOOKUP($A$6,Україна!$A$3:$AC$200,6,0))</f>
        <v>296992.76599540003</v>
      </c>
      <c r="C15" s="80">
        <f>IF(ISERROR(VLOOKUP($A$6,'Кредити ДГ'!$A$10:$M$200,6,0)),"–",VLOOKUP($A$6,'Кредити ДГ'!$A$10:$M$200,6,0))</f>
        <v>7531.0578653599996</v>
      </c>
      <c r="D15" s="81">
        <f t="shared" si="0"/>
        <v>2.5357714825541051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23.442195360629213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5.1722603889499368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2.9573226746305608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IF(ISERROR(VLOOKUP($A$6,Україна!$A$3:$AC$200,7,0)),"–",VLOOKUP($A$6,Україна!$A$3:$AC$200,7,0))</f>
        <v>10391.94312774</v>
      </c>
      <c r="C16" s="87">
        <f>IF(ISERROR(VLOOKUP($A$6,'Кредити ДГ'!$A$10:$M$200,10,0)),"–",VLOOKUP($A$6,'Кредити ДГ'!$A$10:$M$200,10,0))</f>
        <v>16.819468919999998</v>
      </c>
      <c r="D16" s="88">
        <f t="shared" si="0"/>
        <v>0.16185104857918745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-70.035149163678312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-9.5726506054601828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-2.0124912664418986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122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34</v>
      </c>
      <c r="B18" s="80">
        <f>IF(ISERROR(VLOOKUP($A$6,Україна!$A$3:$AC$200,8,0)),"–",VLOOKUP($A$6,Україна!$A$3:$AC$200,8,0))</f>
        <v>1204815.6092614001</v>
      </c>
      <c r="C18" s="80">
        <f>IF(ISERROR(VLOOKUP($A$6,'Депозити НФК'!$A$10:$S$200,2,0)),"–",VLOOKUP($A$6,'Депозити НФК'!$A$10:$S$200,2,0))</f>
        <v>26975.118333300001</v>
      </c>
      <c r="D18" s="81">
        <f>IF(ISERROR(C18/B18*100),"–",C18/B18*100)</f>
        <v>2.2389416377031188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2.3251415985468213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-5.8311483765591845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0.16890197806702645</v>
      </c>
      <c r="K18" s="58"/>
      <c r="L18" s="78"/>
    </row>
    <row r="19" spans="1:13">
      <c r="A19" s="84" t="s">
        <v>17</v>
      </c>
      <c r="B19" s="80">
        <f>IF(ISERROR(VLOOKUP($A$6,Україна!$A$3:$AC$200,9,0)),"–",VLOOKUP($A$6,Україна!$A$3:$AC$200,9,0))</f>
        <v>895419.61400735995</v>
      </c>
      <c r="C19" s="80">
        <f>IF(ISERROR(VLOOKUP($A$6,'Депозити НФК'!$A$10:$S$200,8,0)),"–",VLOOKUP($A$6,'Депозити НФК'!$A$10:$S$200,8,0))</f>
        <v>20872.19362115</v>
      </c>
      <c r="D19" s="81">
        <f t="shared" ref="D19:D23" si="1">IF(ISERROR(C19/B19*100),"–",C19/B19*100)</f>
        <v>2.3309958029329518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-1.5311859892311617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-6.7712725497352579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-2.6392192728165611</v>
      </c>
      <c r="K19" s="58"/>
      <c r="L19" s="78"/>
    </row>
    <row r="20" spans="1:13">
      <c r="A20" s="84" t="s">
        <v>9</v>
      </c>
      <c r="B20" s="80">
        <f>IF(ISERROR(VLOOKUP($A$6,Україна!$A$3:$AC$200,10,0)),"–",VLOOKUP($A$6,Україна!$A$3:$AC$200,10,0))</f>
        <v>309395.99525404006</v>
      </c>
      <c r="C20" s="80">
        <f>IF(ISERROR(VLOOKUP($A$6,'Депозити НФК'!$A$10:$S$200,14,0)),"–",VLOOKUP($A$6,'Депозити НФК'!$A$10:$S$200,14,0))</f>
        <v>6102.9247121499993</v>
      </c>
      <c r="D20" s="81">
        <f t="shared" si="1"/>
        <v>1.9725286706245138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18.149965830669629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-2.4674654068032567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11.131096106243675</v>
      </c>
      <c r="K20" s="58"/>
      <c r="L20" s="78"/>
    </row>
    <row r="21" spans="1:13">
      <c r="A21" s="79" t="s">
        <v>33</v>
      </c>
      <c r="B21" s="80">
        <f>IF(ISERROR(VLOOKUP($A$6,Україна!$A$3:$AC$200,11,0)),"–",VLOOKUP($A$6,Україна!$A$3:$AC$200,11,0))</f>
        <v>1379104.5950466397</v>
      </c>
      <c r="C21" s="80">
        <f>IF(ISERROR(VLOOKUP($A$6,'Депозити ДГ'!$A$10:$S$200,2,0)),"–",VLOOKUP($A$6,'Депозити ДГ'!$A$10:$S$200,2,0))</f>
        <v>36394.824514800006</v>
      </c>
      <c r="D21" s="81">
        <f t="shared" si="1"/>
        <v>2.6390184359852107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14.535554893246314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0.66622790790368924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-9.5314995159455407E-2</v>
      </c>
      <c r="J21" s="78"/>
      <c r="K21" s="78"/>
      <c r="L21" s="78"/>
    </row>
    <row r="22" spans="1:13">
      <c r="A22" s="84" t="s">
        <v>17</v>
      </c>
      <c r="B22" s="80">
        <f>IF(ISERROR(VLOOKUP($A$6,Україна!$A$3:$AC$200,12,0)),"–",VLOOKUP($A$6,Україна!$A$3:$AC$200,12,0))</f>
        <v>888654.94525830005</v>
      </c>
      <c r="C22" s="80">
        <f>IF(ISERROR(VLOOKUP($A$6,'Депозити ДГ'!$A$10:$S$200,8,0)),"–",VLOOKUP($A$6,'Депозити ДГ'!$A$10:$S$200,8,0))</f>
        <v>27715.424178460002</v>
      </c>
      <c r="D22" s="81">
        <f t="shared" si="1"/>
        <v>3.1188060479879649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15.935722816439309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0.46624609011156792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-0.10980930235020026</v>
      </c>
      <c r="J22" s="78"/>
      <c r="K22" s="78"/>
      <c r="L22" s="78"/>
    </row>
    <row r="23" spans="1:13">
      <c r="A23" s="86" t="s">
        <v>9</v>
      </c>
      <c r="B23" s="87">
        <f>IF(ISERROR(VLOOKUP($A$6,Україна!$A$3:$AC$200,13,0)),"–",VLOOKUP($A$6,Україна!$A$3:$AC$200,13,0))</f>
        <v>490449.64978833997</v>
      </c>
      <c r="C23" s="87">
        <f>IF(ISERROR(VLOOKUP($A$6,'Депозити ДГ'!$A$10:$S$200,14,0)),"–",VLOOKUP($A$6,'Депозити ДГ'!$A$10:$S$200,14,0))</f>
        <v>8679.4003363400006</v>
      </c>
      <c r="D23" s="88">
        <f t="shared" si="1"/>
        <v>1.7696822375315613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10.282497419338782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1.3101824982259842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-4.9002992773509391E-2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2" t="s">
        <v>115</v>
      </c>
      <c r="B25" s="173"/>
      <c r="C25" s="173"/>
      <c r="D25" s="173"/>
      <c r="E25" s="174" t="s">
        <v>124</v>
      </c>
      <c r="F25" s="174"/>
      <c r="G25" s="175"/>
      <c r="J25" s="98"/>
      <c r="K25" s="98"/>
      <c r="L25" s="98"/>
      <c r="M25" s="58"/>
    </row>
    <row r="26" spans="1:13" s="1" customFormat="1" ht="27.75" customHeight="1">
      <c r="A26" s="172"/>
      <c r="B26" s="173"/>
      <c r="C26" s="173"/>
      <c r="D26" s="173"/>
      <c r="E26" s="108" t="s">
        <v>173</v>
      </c>
      <c r="F26" s="108" t="s">
        <v>174</v>
      </c>
      <c r="G26" s="111" t="s">
        <v>182</v>
      </c>
      <c r="J26" s="99"/>
      <c r="K26" s="99"/>
      <c r="L26" s="99"/>
      <c r="M26" s="58"/>
    </row>
    <row r="27" spans="1:13" ht="33" customHeight="1">
      <c r="A27" s="176" t="s">
        <v>125</v>
      </c>
      <c r="B27" s="176"/>
      <c r="C27" s="176"/>
      <c r="D27" s="176"/>
      <c r="E27" s="176"/>
      <c r="F27" s="176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IF(ISERROR(VLOOKUP($A$6,Україна!$A$3:$AC$200,14,0)),"–",VLOOKUP($A$6,Україна!$A$3:$AC$200,14,0))</f>
        <v>14.518599999999999</v>
      </c>
      <c r="F28" s="82">
        <f>IF(ISERROR(VLOOKUP($A$6,'% ставки за кредитами НФК'!$A$10:$S$200,2,0)),"–",VLOOKUP($A$6,'% ставки за кредитами НФК'!$A$10:$S$200,2,0))</f>
        <v>16.886099999999999</v>
      </c>
      <c r="G28" s="82">
        <f>IF(ISERROR(IF(F28=0,"–",F28-E28)),"–",IF(F28=0,"–",F28-E28))</f>
        <v>2.3674999999999997</v>
      </c>
    </row>
    <row r="29" spans="1:13">
      <c r="A29" s="84" t="s">
        <v>17</v>
      </c>
      <c r="B29" s="61"/>
      <c r="C29" s="61"/>
      <c r="D29" s="61"/>
      <c r="E29" s="82">
        <f>IF(ISERROR(VLOOKUP($A$6,Україна!$A$3:$AC$200,15,0)),"–",VLOOKUP($A$6,Україна!$A$3:$AC$200,15,0))</f>
        <v>15.743399999999999</v>
      </c>
      <c r="F29" s="82">
        <f>IF(ISERROR(VLOOKUP($A$6,'% ставки за кредитами НФК'!$A$10:$S$200,8,0)),"–",VLOOKUP($A$6,'% ставки за кредитами НФК'!$A$10:$S$200,8,0))</f>
        <v>17.379899999999999</v>
      </c>
      <c r="G29" s="82">
        <f t="shared" ref="G29:G37" si="2">IF(ISERROR(IF(F29=0,"–",F29-E29)),"–",IF(F29=0,"–",F29-E29))</f>
        <v>1.6364999999999998</v>
      </c>
    </row>
    <row r="30" spans="1:13">
      <c r="A30" s="100" t="s">
        <v>118</v>
      </c>
      <c r="B30" s="61"/>
      <c r="C30" s="61"/>
      <c r="D30" s="61"/>
      <c r="E30" s="82">
        <f>IF(ISERROR(VLOOKUP($A$6,Україна!$A$3:$AC$200,16,0)),"–",VLOOKUP($A$6,Україна!$A$3:$AC$200,16,0))</f>
        <v>15.5357</v>
      </c>
      <c r="F30" s="82">
        <f>IF(ISERROR(VLOOKUP($A$6,'% ставки за кредитами НФК'!$A$10:$S$200,10,0)),"–",VLOOKUP($A$6,'% ставки за кредитами НФК'!$A$10:$S$200,10,0))</f>
        <v>17.396100000000001</v>
      </c>
      <c r="G30" s="82">
        <f t="shared" si="2"/>
        <v>1.8604000000000003</v>
      </c>
    </row>
    <row r="31" spans="1:13">
      <c r="A31" s="84" t="s">
        <v>9</v>
      </c>
      <c r="B31" s="61"/>
      <c r="C31" s="61"/>
      <c r="D31" s="61"/>
      <c r="E31" s="82">
        <f>IF(ISERROR(VLOOKUP($A$6,Україна!$A$3:$AC$200,17,0)),"–",VLOOKUP($A$6,Україна!$A$3:$AC$200,17,0))</f>
        <v>6.2683</v>
      </c>
      <c r="F31" s="82">
        <f>IF(ISERROR(VLOOKUP($A$6,'% ставки за кредитами НФК'!$A$10:$S$200,14,0)),"–",VLOOKUP($A$6,'% ставки за кредитами НФК'!$A$10:$S$200,14,0))</f>
        <v>5.3468999999999998</v>
      </c>
      <c r="G31" s="82">
        <f t="shared" si="2"/>
        <v>-0.92140000000000022</v>
      </c>
    </row>
    <row r="32" spans="1:13">
      <c r="A32" s="100" t="s">
        <v>118</v>
      </c>
      <c r="B32" s="61"/>
      <c r="C32" s="61"/>
      <c r="D32" s="61"/>
      <c r="E32" s="82">
        <f>IF(ISERROR(VLOOKUP($A$6,Україна!$A$3:$AC$200,18,0)),"–",VLOOKUP($A$6,Україна!$A$3:$AC$200,18,0))</f>
        <v>6.2676999999999996</v>
      </c>
      <c r="F32" s="82">
        <f>IF(ISERROR(VLOOKUP($A$6,'% ставки за кредитами НФК'!$A$10:$S$200,16,0)),"–",VLOOKUP($A$6,'% ставки за кредитами НФК'!$A$10:$S$200,16,0))</f>
        <v>5.3468999999999998</v>
      </c>
      <c r="G32" s="82">
        <f t="shared" si="2"/>
        <v>-0.92079999999999984</v>
      </c>
    </row>
    <row r="33" spans="1:13">
      <c r="A33" s="79" t="s">
        <v>198</v>
      </c>
      <c r="B33" s="61"/>
      <c r="C33" s="61"/>
      <c r="D33" s="61"/>
      <c r="E33" s="82">
        <f>IF(ISERROR(VLOOKUP($A$6,Україна!$A$3:$AC$200,19,0)),"–",VLOOKUP($A$6,Україна!$A$3:$AC$200,19,0))</f>
        <v>28.789899999999999</v>
      </c>
      <c r="F33" s="82">
        <f>IF(ISERROR(VLOOKUP($A$6,'% ставки за кредитами ДГ'!$A$10:$S$200,2,0)),"–",VLOOKUP($A$6,'% ставки за кредитами ДГ'!$A$10:$S$200,2,0))</f>
        <v>36.331299999999999</v>
      </c>
      <c r="G33" s="82">
        <f t="shared" si="2"/>
        <v>7.5413999999999994</v>
      </c>
    </row>
    <row r="34" spans="1:13">
      <c r="A34" s="84" t="s">
        <v>17</v>
      </c>
      <c r="B34" s="61"/>
      <c r="C34" s="61"/>
      <c r="D34" s="61"/>
      <c r="E34" s="82">
        <f>IF(ISERROR(VLOOKUP($A$6,Україна!$A$3:$AC$200,20,0)),"–",VLOOKUP($A$6,Україна!$A$3:$AC$200,20,0))</f>
        <v>28.810500000000001</v>
      </c>
      <c r="F34" s="82">
        <f>IF(ISERROR(VLOOKUP($A$6,'% ставки за кредитами ДГ'!$A$10:$S$200,8,0)),"–",VLOOKUP($A$6,'% ставки за кредитами ДГ'!$A$10:$S$200,8,0))</f>
        <v>36.337600000000002</v>
      </c>
      <c r="G34" s="82">
        <f t="shared" si="2"/>
        <v>7.5271000000000008</v>
      </c>
    </row>
    <row r="35" spans="1:13">
      <c r="A35" s="100" t="s">
        <v>118</v>
      </c>
      <c r="B35" s="61"/>
      <c r="C35" s="61"/>
      <c r="D35" s="61"/>
      <c r="E35" s="82">
        <f>IF(ISERROR(VLOOKUP($A$6,Україна!$A$3:$AC$200,21,0)),"–",VLOOKUP($A$6,Україна!$A$3:$AC$200,21,0))</f>
        <v>35.416600000000003</v>
      </c>
      <c r="F35" s="82">
        <f>IF(ISERROR(VLOOKUP($A$6,'% ставки за кредитами ДГ'!$A$10:$S$200,10,0)),"–",VLOOKUP($A$6,'% ставки за кредитами ДГ'!$A$10:$S$200,10,0))</f>
        <v>36.4328</v>
      </c>
      <c r="G35" s="82">
        <f t="shared" si="2"/>
        <v>1.0161999999999978</v>
      </c>
    </row>
    <row r="36" spans="1:13">
      <c r="A36" s="84" t="s">
        <v>9</v>
      </c>
      <c r="B36" s="61"/>
      <c r="C36" s="61"/>
      <c r="D36" s="61"/>
      <c r="E36" s="82">
        <f>IF(ISERROR(VLOOKUP($A$6,Україна!$A$3:$AC$200,22,0)),"–",VLOOKUP($A$6,Україна!$A$3:$AC$200,22,0))</f>
        <v>10.429600000000001</v>
      </c>
      <c r="F36" s="82">
        <f>IF(ISERROR(VLOOKUP($A$6,'% ставки за кредитами ДГ'!$A$10:$S$200,14,0)),"–",VLOOKUP($A$6,'% ставки за кредитами ДГ'!$A$10:$S$200,14,0))</f>
        <v>16.995200000000001</v>
      </c>
      <c r="G36" s="82">
        <f t="shared" si="2"/>
        <v>6.5655999999999999</v>
      </c>
    </row>
    <row r="37" spans="1:13">
      <c r="A37" s="100" t="s">
        <v>118</v>
      </c>
      <c r="B37" s="61"/>
      <c r="C37" s="61"/>
      <c r="D37" s="61"/>
      <c r="E37" s="89">
        <f>IF(ISERROR(VLOOKUP($A$6,Україна!$A$3:$AC$200,23,0)),"–",VLOOKUP($A$6,Україна!$A$3:$AC$200,23,0))</f>
        <v>6.3913000000000002</v>
      </c>
      <c r="F37" s="89">
        <f>IF(ISERROR(VLOOKUP($A$6,'% ставки за кредитами ДГ'!$A$10:$S$200,16,0)),"–",VLOOKUP($A$6,'% ставки за кредитами ДГ'!$A$10:$S$200,16,0))</f>
        <v>0</v>
      </c>
      <c r="G37" s="89" t="str">
        <f t="shared" si="2"/>
        <v>–</v>
      </c>
    </row>
    <row r="38" spans="1:13" ht="30.75" customHeight="1">
      <c r="A38" s="177" t="s">
        <v>126</v>
      </c>
      <c r="B38" s="177"/>
      <c r="C38" s="177"/>
      <c r="D38" s="177"/>
      <c r="E38" s="176"/>
      <c r="F38" s="176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IF(ISERROR(VLOOKUP($A$6,Україна!$A$3:$AC$200,24,0)),"–",VLOOKUP($A$6,Україна!$A$3:$AC$200,24,0))</f>
        <v>8.2809000000000008</v>
      </c>
      <c r="F39" s="82">
        <f>IF(ISERROR(VLOOKUP($A$6,'% ставки за депозитами НФК'!$A$10:$P$200,2,0)),"–",VLOOKUP($A$6,'% ставки за депозитами НФК'!$A$10:$P$200,2,0))</f>
        <v>10.736599999999999</v>
      </c>
      <c r="G39" s="82">
        <f>IF(ISERROR(IF(F39=0,"–",F39-E39)),"–",IF(F39=0,"–",F39-E39))</f>
        <v>2.4556999999999984</v>
      </c>
    </row>
    <row r="40" spans="1:13">
      <c r="A40" s="84" t="s">
        <v>17</v>
      </c>
      <c r="B40" s="61"/>
      <c r="C40" s="61"/>
      <c r="D40" s="61"/>
      <c r="E40" s="82">
        <f>IF(ISERROR(VLOOKUP($A$6,Україна!$A$3:$AC$200,25,0)),"–",VLOOKUP($A$6,Україна!$A$3:$AC$200,25,0))</f>
        <v>9.3148</v>
      </c>
      <c r="F40" s="82">
        <f>IF(ISERROR(VLOOKUP($A$6,'% ставки за депозитами НФК'!$A$10:$P$200,7,0)),"–",VLOOKUP($A$6,'% ставки за депозитами НФК'!$A$10:$P$200,7,0))</f>
        <v>11.106199999999999</v>
      </c>
      <c r="G40" s="82">
        <f t="shared" ref="G40:G44" si="3">IF(ISERROR(IF(F40=0,"–",F40-E40)),"–",IF(F40=0,"–",F40-E40))</f>
        <v>1.7913999999999994</v>
      </c>
    </row>
    <row r="41" spans="1:13">
      <c r="A41" s="84" t="s">
        <v>9</v>
      </c>
      <c r="B41" s="61"/>
      <c r="C41" s="61"/>
      <c r="D41" s="61"/>
      <c r="E41" s="82">
        <f>IF(ISERROR(VLOOKUP($A$6,Україна!$A$3:$AC$200,26,0)),"–",VLOOKUP($A$6,Україна!$A$3:$AC$200,26,0))</f>
        <v>0.74719999999999998</v>
      </c>
      <c r="F41" s="82">
        <f>IF(ISERROR(VLOOKUP($A$6,'% ставки за депозитами НФК'!$A$10:$P$200,12,0)),"–",VLOOKUP($A$6,'% ставки за депозитами НФК'!$A$10:$P$200,12,0))</f>
        <v>1.464</v>
      </c>
      <c r="G41" s="82">
        <f t="shared" si="3"/>
        <v>0.71679999999999999</v>
      </c>
    </row>
    <row r="42" spans="1:13">
      <c r="A42" s="79" t="s">
        <v>198</v>
      </c>
      <c r="B42" s="61"/>
      <c r="C42" s="61"/>
      <c r="D42" s="61"/>
      <c r="E42" s="82">
        <f>IF(ISERROR(VLOOKUP($A$6,Україна!$A$3:$AC$200,27,0)),"–",VLOOKUP($A$6,Україна!$A$3:$AC$200,27,0))</f>
        <v>7.6886000000000001</v>
      </c>
      <c r="F42" s="82">
        <f>IF(ISERROR(VLOOKUP($A$6,'% ставки за депозитами ДГ'!$A$10:$P$200,2,0)),"–",VLOOKUP($A$6,'% ставки за депозитами ДГ'!$A$10:$P$200,2,0))</f>
        <v>8.9913000000000007</v>
      </c>
      <c r="G42" s="82">
        <f t="shared" si="3"/>
        <v>1.3027000000000006</v>
      </c>
    </row>
    <row r="43" spans="1:13">
      <c r="A43" s="85" t="s">
        <v>17</v>
      </c>
      <c r="B43" s="61"/>
      <c r="C43" s="61"/>
      <c r="D43" s="61"/>
      <c r="E43" s="82">
        <f>IF(ISERROR(VLOOKUP($A$6,Україна!$A$3:$AC$200,28,0)),"–",VLOOKUP($A$6,Україна!$A$3:$AC$200,28,0))</f>
        <v>10.2525</v>
      </c>
      <c r="F43" s="82">
        <f>IF(ISERROR(VLOOKUP($A$6,'% ставки за депозитами ДГ'!$A$10:$P$200,7,0)),"–",VLOOKUP($A$6,'% ставки за депозитами ДГ'!$A$10:$P$200,7,0))</f>
        <v>10.7331</v>
      </c>
      <c r="G43" s="82">
        <f t="shared" si="3"/>
        <v>0.4806000000000008</v>
      </c>
    </row>
    <row r="44" spans="1:13">
      <c r="A44" s="86" t="s">
        <v>9</v>
      </c>
      <c r="B44" s="101"/>
      <c r="C44" s="101"/>
      <c r="D44" s="101"/>
      <c r="E44" s="89">
        <f>IF(ISERROR(VLOOKUP($A$6,Україна!$A$3:$AC$200,29,0)),"–",VLOOKUP($A$6,Україна!$A$3:$AC$200,29,0))</f>
        <v>0.9929</v>
      </c>
      <c r="F44" s="89">
        <f>IF(ISERROR(VLOOKUP($A$6,'% ставки за депозитами ДГ'!$A$10:$P$200,12,0)),"–",VLOOKUP($A$6,'% ставки за депозитами ДГ'!$A$10:$P$200,12,0))</f>
        <v>0.86929999999999996</v>
      </c>
      <c r="G44" s="89">
        <f t="shared" si="3"/>
        <v>-0.12360000000000004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2" t="s">
        <v>115</v>
      </c>
      <c r="B46" s="173"/>
      <c r="C46" s="173"/>
      <c r="D46" s="173"/>
      <c r="E46" s="173"/>
      <c r="F46" s="173"/>
      <c r="G46" s="111" t="s">
        <v>174</v>
      </c>
      <c r="J46" s="98"/>
      <c r="K46" s="98"/>
      <c r="L46" s="98"/>
      <c r="M46" s="58"/>
    </row>
    <row r="47" spans="1:13">
      <c r="A47" s="102" t="s">
        <v>119</v>
      </c>
      <c r="B47" s="103"/>
      <c r="C47" s="104"/>
      <c r="D47" s="104"/>
      <c r="E47" s="97"/>
      <c r="F47" s="97"/>
      <c r="G47" s="61"/>
    </row>
    <row r="48" spans="1:13">
      <c r="A48" s="105" t="s">
        <v>114</v>
      </c>
      <c r="B48" s="105"/>
      <c r="C48" s="97"/>
      <c r="D48" s="97"/>
      <c r="E48" s="106"/>
      <c r="F48" s="61"/>
      <c r="G48" s="80">
        <f>IF(ISERROR(VLOOKUP($A$6,'Банки та філії'!$A$10:$C$200,2,0)),,VLOOKUP($A$6,'Банки та філії'!$A$10:$C$200,2,0))</f>
        <v>1</v>
      </c>
    </row>
    <row r="49" spans="1:7">
      <c r="A49" s="105" t="s">
        <v>63</v>
      </c>
      <c r="B49" s="105"/>
      <c r="C49" s="97"/>
      <c r="D49" s="97"/>
      <c r="E49" s="106"/>
      <c r="F49" s="141"/>
      <c r="G49" s="80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5" t="s">
        <v>190</v>
      </c>
      <c r="B51" s="165"/>
      <c r="C51" s="165"/>
      <c r="D51" s="165"/>
      <c r="E51" s="165"/>
      <c r="F51" s="165"/>
      <c r="G51" s="140">
        <f>IF(ISERROR(VLOOKUP($A$6,'Банки та філії'!$A$11:$D$200,4,0)),,VLOOKUP($A$6,'Банки та філії'!$A$11:$D$200,4,0))</f>
        <v>261</v>
      </c>
    </row>
    <row r="107" spans="20:31"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</row>
    <row r="108" spans="20:31"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</row>
    <row r="109" spans="20:31"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</row>
    <row r="110" spans="20:31"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</row>
    <row r="111" spans="20:31"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</row>
    <row r="112" spans="20:31"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</row>
    <row r="113" spans="20:31"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</row>
    <row r="114" spans="20:31"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</row>
    <row r="115" spans="20:31"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</row>
    <row r="116" spans="20:31"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20:31"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20:31"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20:31"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20:31"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20:31"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20:31"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20:31"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20:31"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20:31"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20:31"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pans="20:31"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20:31"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20:31"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20:31"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20:31"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20:31"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20:31"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20:31"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20:31"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0:31"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0:31"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0:31"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0:31"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20:31"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20:31"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20:31"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20:31"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20:31"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20:31"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20:31"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20:31"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20:31"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20:31"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pans="20:31"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</row>
    <row r="151" spans="20:31"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20:31"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</row>
    <row r="153" spans="20:31"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</row>
    <row r="154" spans="20:31"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</row>
    <row r="155" spans="20:31"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</row>
    <row r="156" spans="20:31"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</row>
    <row r="157" spans="20:31"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</row>
    <row r="158" spans="20:31"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</row>
    <row r="159" spans="20:31"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</row>
    <row r="160" spans="20:31"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</row>
    <row r="161" spans="20:31"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</row>
    <row r="162" spans="20:31"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20:31"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</row>
    <row r="164" spans="20:31"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</row>
    <row r="165" spans="20:31"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</row>
    <row r="166" spans="20:31"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</row>
    <row r="167" spans="20:31"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</row>
    <row r="168" spans="20:31"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</row>
    <row r="169" spans="20:31"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</row>
    <row r="170" spans="20:31"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</row>
    <row r="171" spans="20:31"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</row>
    <row r="172" spans="20:31"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</row>
    <row r="173" spans="20:31"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</row>
    <row r="174" spans="20:31"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</row>
    <row r="175" spans="20:31"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</row>
    <row r="176" spans="20:31"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</row>
    <row r="177" spans="20:31"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</row>
    <row r="178" spans="20:31"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</row>
    <row r="179" spans="20:31"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</row>
    <row r="180" spans="20:31"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</row>
    <row r="181" spans="20:31"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33203125" style="10" customWidth="1"/>
    <col min="6" max="6" width="9.3320312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109" t="s">
        <v>32</v>
      </c>
    </row>
    <row r="4" spans="1:19" ht="12.75" customHeight="1">
      <c r="A4" s="12" t="s">
        <v>131</v>
      </c>
    </row>
    <row r="5" spans="1:19" ht="12.75" customHeight="1">
      <c r="A5" s="13" t="s">
        <v>229</v>
      </c>
    </row>
    <row r="6" spans="1:19" ht="12.75" customHeight="1">
      <c r="A6" s="180" t="s">
        <v>0</v>
      </c>
      <c r="B6" s="182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3" t="s">
        <v>66</v>
      </c>
      <c r="P6" s="183" t="s">
        <v>68</v>
      </c>
    </row>
    <row r="7" spans="1:19" s="14" customFormat="1" ht="12.75" customHeight="1">
      <c r="A7" s="181"/>
      <c r="B7" s="178" t="s">
        <v>1</v>
      </c>
      <c r="C7" s="186" t="s">
        <v>2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4"/>
      <c r="P7" s="185"/>
    </row>
    <row r="8" spans="1:19" s="15" customFormat="1" ht="28.5" customHeight="1">
      <c r="A8" s="181"/>
      <c r="B8" s="178"/>
      <c r="C8" s="178" t="s">
        <v>22</v>
      </c>
      <c r="D8" s="179"/>
      <c r="E8" s="179"/>
      <c r="F8" s="178" t="s">
        <v>23</v>
      </c>
      <c r="G8" s="179"/>
      <c r="H8" s="179"/>
      <c r="I8" s="178" t="s">
        <v>24</v>
      </c>
      <c r="J8" s="179"/>
      <c r="K8" s="179"/>
      <c r="L8" s="178" t="s">
        <v>25</v>
      </c>
      <c r="M8" s="179"/>
      <c r="N8" s="179"/>
      <c r="O8" s="184"/>
      <c r="P8" s="185"/>
    </row>
    <row r="9" spans="1:19" s="15" customFormat="1" ht="90" customHeight="1">
      <c r="A9" s="181"/>
      <c r="B9" s="178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187</v>
      </c>
      <c r="L9" s="157" t="s">
        <v>13</v>
      </c>
      <c r="M9" s="157" t="s">
        <v>67</v>
      </c>
      <c r="N9" s="157" t="s">
        <v>31</v>
      </c>
      <c r="O9" s="184"/>
      <c r="P9" s="185"/>
    </row>
    <row r="10" spans="1:19" s="15" customFormat="1" ht="11.2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8246.0590860600005</v>
      </c>
      <c r="C11" s="10">
        <v>98.354402350000001</v>
      </c>
      <c r="D11" s="10">
        <v>48.459109140000002</v>
      </c>
      <c r="E11" s="10">
        <v>49.895293209999998</v>
      </c>
      <c r="F11" s="10">
        <v>0</v>
      </c>
      <c r="G11" s="10">
        <v>0</v>
      </c>
      <c r="H11" s="10">
        <v>0</v>
      </c>
      <c r="I11" s="10">
        <v>4587.4011741499999</v>
      </c>
      <c r="J11" s="10">
        <v>63.200155700000003</v>
      </c>
      <c r="K11" s="10">
        <v>4524.2010184500004</v>
      </c>
      <c r="L11" s="10">
        <v>3560.3035095599998</v>
      </c>
      <c r="M11" s="10">
        <v>3560.0873645299998</v>
      </c>
      <c r="N11" s="10">
        <v>0.21614502999999999</v>
      </c>
      <c r="O11" s="10">
        <v>61.387471490000003</v>
      </c>
      <c r="P11" s="10">
        <v>8.9952949899999997</v>
      </c>
    </row>
    <row r="12" spans="1:19" hidden="1" outlineLevel="1">
      <c r="A12" s="8">
        <v>40575</v>
      </c>
      <c r="B12" s="126">
        <v>8236.4796393899996</v>
      </c>
      <c r="C12" s="126">
        <v>98.583262199999993</v>
      </c>
      <c r="D12" s="126">
        <v>48.247375599999998</v>
      </c>
      <c r="E12" s="126">
        <v>50.335886600000002</v>
      </c>
      <c r="F12" s="126">
        <v>0</v>
      </c>
      <c r="G12" s="126">
        <v>0</v>
      </c>
      <c r="H12" s="126">
        <v>0</v>
      </c>
      <c r="I12" s="126">
        <v>4597.4689052900003</v>
      </c>
      <c r="J12" s="126">
        <v>51.54308219</v>
      </c>
      <c r="K12" s="126">
        <v>4545.9258231000003</v>
      </c>
      <c r="L12" s="126">
        <v>3540.4274719</v>
      </c>
      <c r="M12" s="126">
        <v>3540.2117981400002</v>
      </c>
      <c r="N12" s="126">
        <v>0.21567375999999999</v>
      </c>
      <c r="O12" s="126">
        <v>65.353100800000007</v>
      </c>
      <c r="P12" s="126">
        <v>8.9558978800000002</v>
      </c>
      <c r="Q12" s="126"/>
      <c r="R12" s="126"/>
      <c r="S12" s="126"/>
    </row>
    <row r="13" spans="1:19" hidden="1" outlineLevel="1">
      <c r="A13" s="8">
        <v>40603</v>
      </c>
      <c r="B13" s="126">
        <v>8451.9379044599991</v>
      </c>
      <c r="C13" s="126">
        <v>99.025899989999999</v>
      </c>
      <c r="D13" s="126">
        <v>48.243150989999997</v>
      </c>
      <c r="E13" s="126">
        <v>50.782749000000003</v>
      </c>
      <c r="F13" s="126">
        <v>0</v>
      </c>
      <c r="G13" s="126">
        <v>0</v>
      </c>
      <c r="H13" s="126">
        <v>0</v>
      </c>
      <c r="I13" s="126">
        <v>4793.5010347300004</v>
      </c>
      <c r="J13" s="126">
        <v>48.005925210000001</v>
      </c>
      <c r="K13" s="126">
        <v>4745.4951095200004</v>
      </c>
      <c r="L13" s="126">
        <v>3559.4109697399999</v>
      </c>
      <c r="M13" s="126">
        <v>3559.2055489700001</v>
      </c>
      <c r="N13" s="126">
        <v>0.20542077</v>
      </c>
      <c r="O13" s="126">
        <v>61.150002999999998</v>
      </c>
      <c r="P13" s="126">
        <v>9.0409444899999993</v>
      </c>
      <c r="Q13" s="126"/>
      <c r="R13" s="126"/>
      <c r="S13" s="126"/>
    </row>
    <row r="14" spans="1:19" hidden="1" outlineLevel="1">
      <c r="A14" s="8">
        <v>40634</v>
      </c>
      <c r="B14" s="126">
        <v>8433.4336872399999</v>
      </c>
      <c r="C14" s="126">
        <v>99.43807314</v>
      </c>
      <c r="D14" s="126">
        <v>48.125594839999998</v>
      </c>
      <c r="E14" s="126">
        <v>51.312478300000002</v>
      </c>
      <c r="F14" s="126">
        <v>0</v>
      </c>
      <c r="G14" s="126">
        <v>0</v>
      </c>
      <c r="H14" s="126">
        <v>0</v>
      </c>
      <c r="I14" s="126">
        <v>4782.0195533300002</v>
      </c>
      <c r="J14" s="126">
        <v>54.079855389999999</v>
      </c>
      <c r="K14" s="126">
        <v>4727.9396979399999</v>
      </c>
      <c r="L14" s="126">
        <v>3551.97606077</v>
      </c>
      <c r="M14" s="126">
        <v>3551.77618149</v>
      </c>
      <c r="N14" s="126">
        <v>0.19987927999999999</v>
      </c>
      <c r="O14" s="126">
        <v>61.331934510000004</v>
      </c>
      <c r="P14" s="126">
        <v>9.3078553199999998</v>
      </c>
      <c r="Q14" s="126"/>
      <c r="R14" s="126"/>
      <c r="S14" s="126"/>
    </row>
    <row r="15" spans="1:19" hidden="1" outlineLevel="1">
      <c r="A15" s="8">
        <v>40664</v>
      </c>
      <c r="B15" s="126">
        <v>8569.7227935400006</v>
      </c>
      <c r="C15" s="126">
        <v>100.31762268999999</v>
      </c>
      <c r="D15" s="126">
        <v>48.479326360000002</v>
      </c>
      <c r="E15" s="126">
        <v>51.838296329999999</v>
      </c>
      <c r="F15" s="126">
        <v>0</v>
      </c>
      <c r="G15" s="126">
        <v>0</v>
      </c>
      <c r="H15" s="126">
        <v>0</v>
      </c>
      <c r="I15" s="126">
        <v>4904.3626353199998</v>
      </c>
      <c r="J15" s="126">
        <v>52.936351199999997</v>
      </c>
      <c r="K15" s="126">
        <v>4851.4262841199998</v>
      </c>
      <c r="L15" s="126">
        <v>3565.0425355299999</v>
      </c>
      <c r="M15" s="126">
        <v>3564.81037358</v>
      </c>
      <c r="N15" s="126">
        <v>0.23216195000000001</v>
      </c>
      <c r="O15" s="126">
        <v>61.5199274</v>
      </c>
      <c r="P15" s="126">
        <v>9.05344923</v>
      </c>
      <c r="Q15" s="126"/>
      <c r="R15" s="126"/>
      <c r="S15" s="126"/>
    </row>
    <row r="16" spans="1:19" hidden="1" outlineLevel="1">
      <c r="A16" s="8">
        <v>40695</v>
      </c>
      <c r="B16" s="126">
        <v>8161.6848764699998</v>
      </c>
      <c r="C16" s="126">
        <v>101.70234356</v>
      </c>
      <c r="D16" s="126">
        <v>48.392809550000003</v>
      </c>
      <c r="E16" s="126">
        <v>53.30953401</v>
      </c>
      <c r="F16" s="126">
        <v>0</v>
      </c>
      <c r="G16" s="126">
        <v>0</v>
      </c>
      <c r="H16" s="126">
        <v>0</v>
      </c>
      <c r="I16" s="126">
        <v>4443.6170274100004</v>
      </c>
      <c r="J16" s="126">
        <v>51.517376769999998</v>
      </c>
      <c r="K16" s="126">
        <v>4392.0996506399997</v>
      </c>
      <c r="L16" s="126">
        <v>3616.3655054999999</v>
      </c>
      <c r="M16" s="126">
        <v>3616.1711276299998</v>
      </c>
      <c r="N16" s="126">
        <v>0.19437787000000001</v>
      </c>
      <c r="O16" s="126">
        <v>67.703338360000004</v>
      </c>
      <c r="P16" s="126">
        <v>9.0847196500000003</v>
      </c>
      <c r="Q16" s="126"/>
      <c r="R16" s="126"/>
      <c r="S16" s="126"/>
    </row>
    <row r="17" spans="1:19" hidden="1" outlineLevel="1">
      <c r="A17" s="8">
        <v>40725</v>
      </c>
      <c r="B17" s="126">
        <v>8335.8415617200008</v>
      </c>
      <c r="C17" s="126">
        <v>99.601282179999998</v>
      </c>
      <c r="D17" s="126">
        <v>48.224936970000002</v>
      </c>
      <c r="E17" s="126">
        <v>51.376345209999997</v>
      </c>
      <c r="F17" s="126">
        <v>0</v>
      </c>
      <c r="G17" s="126">
        <v>0</v>
      </c>
      <c r="H17" s="126">
        <v>0</v>
      </c>
      <c r="I17" s="126">
        <v>4642.7414210699999</v>
      </c>
      <c r="J17" s="126">
        <v>44.06216096</v>
      </c>
      <c r="K17" s="126">
        <v>4598.6792601099996</v>
      </c>
      <c r="L17" s="126">
        <v>3593.49885847</v>
      </c>
      <c r="M17" s="126">
        <v>3593.2618024799999</v>
      </c>
      <c r="N17" s="126">
        <v>0.23705598999999999</v>
      </c>
      <c r="O17" s="126">
        <v>79.277244339999996</v>
      </c>
      <c r="P17" s="126">
        <v>8.9770737999999994</v>
      </c>
      <c r="Q17" s="126"/>
      <c r="R17" s="126"/>
      <c r="S17" s="126"/>
    </row>
    <row r="18" spans="1:19" hidden="1" outlineLevel="1">
      <c r="A18" s="8">
        <v>40756</v>
      </c>
      <c r="B18" s="126">
        <v>8288.1879901699995</v>
      </c>
      <c r="C18" s="126">
        <v>76.277393540000006</v>
      </c>
      <c r="D18" s="126">
        <v>24.277392160000002</v>
      </c>
      <c r="E18" s="126">
        <v>52.00000138</v>
      </c>
      <c r="F18" s="126">
        <v>0.15278576999999999</v>
      </c>
      <c r="G18" s="126">
        <v>0.15278576999999999</v>
      </c>
      <c r="H18" s="126">
        <v>0</v>
      </c>
      <c r="I18" s="126">
        <v>4550.8920417299996</v>
      </c>
      <c r="J18" s="126">
        <v>44.968159110000002</v>
      </c>
      <c r="K18" s="126">
        <v>4505.9238826199999</v>
      </c>
      <c r="L18" s="126">
        <v>3660.86576913</v>
      </c>
      <c r="M18" s="126">
        <v>3660.6292431699999</v>
      </c>
      <c r="N18" s="126">
        <v>0.23652596000000001</v>
      </c>
      <c r="O18" s="126">
        <v>78.059699870000003</v>
      </c>
      <c r="P18" s="126">
        <v>9.0047367999999999</v>
      </c>
      <c r="Q18" s="126"/>
      <c r="R18" s="126"/>
      <c r="S18" s="126"/>
    </row>
    <row r="19" spans="1:19" hidden="1" outlineLevel="1">
      <c r="A19" s="8">
        <v>40787</v>
      </c>
      <c r="B19" s="126">
        <v>8318.1011006799999</v>
      </c>
      <c r="C19" s="126">
        <v>91.334462060000007</v>
      </c>
      <c r="D19" s="126">
        <v>23.950334179999999</v>
      </c>
      <c r="E19" s="126">
        <v>67.384127879999994</v>
      </c>
      <c r="F19" s="126">
        <v>1.0859999999999999E-5</v>
      </c>
      <c r="G19" s="126">
        <v>0</v>
      </c>
      <c r="H19" s="126">
        <v>1.0859999999999999E-5</v>
      </c>
      <c r="I19" s="126">
        <v>4597.1254348000002</v>
      </c>
      <c r="J19" s="126">
        <v>48.2036929</v>
      </c>
      <c r="K19" s="126">
        <v>4548.9217418999997</v>
      </c>
      <c r="L19" s="126">
        <v>3629.6411929599999</v>
      </c>
      <c r="M19" s="126">
        <v>3629.31414812</v>
      </c>
      <c r="N19" s="126">
        <v>0.32704484</v>
      </c>
      <c r="O19" s="126">
        <v>122.54632699</v>
      </c>
      <c r="P19" s="126">
        <v>8.6341383900000004</v>
      </c>
      <c r="Q19" s="126"/>
      <c r="R19" s="126"/>
      <c r="S19" s="126"/>
    </row>
    <row r="20" spans="1:19" hidden="1" outlineLevel="1">
      <c r="A20" s="8">
        <v>40817</v>
      </c>
      <c r="B20" s="126">
        <v>8110.3204767799998</v>
      </c>
      <c r="C20" s="126">
        <v>107.07267475</v>
      </c>
      <c r="D20" s="126">
        <v>49.136505270000001</v>
      </c>
      <c r="E20" s="126">
        <v>57.936169479999997</v>
      </c>
      <c r="F20" s="126">
        <v>9.7181999999999998E-4</v>
      </c>
      <c r="G20" s="126">
        <v>0</v>
      </c>
      <c r="H20" s="126">
        <v>9.7181999999999998E-4</v>
      </c>
      <c r="I20" s="126">
        <v>4392.14970533</v>
      </c>
      <c r="J20" s="126">
        <v>48.870983150000001</v>
      </c>
      <c r="K20" s="126">
        <v>4343.2787221799999</v>
      </c>
      <c r="L20" s="126">
        <v>3611.0971248800001</v>
      </c>
      <c r="M20" s="126">
        <v>3610.7723876800001</v>
      </c>
      <c r="N20" s="126">
        <v>0.3247372</v>
      </c>
      <c r="O20" s="126">
        <v>114.86595702</v>
      </c>
      <c r="P20" s="126">
        <v>9.2866480399999993</v>
      </c>
      <c r="Q20" s="126"/>
      <c r="R20" s="126"/>
      <c r="S20" s="126"/>
    </row>
    <row r="21" spans="1:19" hidden="1" outlineLevel="1">
      <c r="A21" s="8">
        <v>40848</v>
      </c>
      <c r="B21" s="126">
        <v>8019.7740213699999</v>
      </c>
      <c r="C21" s="126">
        <v>107.95402871</v>
      </c>
      <c r="D21" s="126">
        <v>49.534138380000002</v>
      </c>
      <c r="E21" s="126">
        <v>58.419890330000001</v>
      </c>
      <c r="F21" s="126">
        <v>9.3262E-4</v>
      </c>
      <c r="G21" s="126">
        <v>0</v>
      </c>
      <c r="H21" s="126">
        <v>9.3262E-4</v>
      </c>
      <c r="I21" s="126">
        <v>4399.4799381499997</v>
      </c>
      <c r="J21" s="126">
        <v>45.155873970000002</v>
      </c>
      <c r="K21" s="126">
        <v>4354.3240641800003</v>
      </c>
      <c r="L21" s="126">
        <v>3512.3391218900001</v>
      </c>
      <c r="M21" s="126">
        <v>3511.1828778600002</v>
      </c>
      <c r="N21" s="126">
        <v>1.1562440300000001</v>
      </c>
      <c r="O21" s="126">
        <v>97.292617820000004</v>
      </c>
      <c r="P21" s="126">
        <v>8.9198547099999992</v>
      </c>
      <c r="Q21" s="126"/>
      <c r="R21" s="126"/>
      <c r="S21" s="126"/>
    </row>
    <row r="22" spans="1:19" hidden="1" outlineLevel="1">
      <c r="A22" s="8">
        <v>40878</v>
      </c>
      <c r="B22" s="126">
        <v>7976.3176552000004</v>
      </c>
      <c r="C22" s="126">
        <v>145.56897033999999</v>
      </c>
      <c r="D22" s="126">
        <v>49.415730600000003</v>
      </c>
      <c r="E22" s="126">
        <v>96.153239740000004</v>
      </c>
      <c r="F22" s="126">
        <v>5.0053000000000001E-4</v>
      </c>
      <c r="G22" s="126">
        <v>0</v>
      </c>
      <c r="H22" s="126">
        <v>5.0053000000000001E-4</v>
      </c>
      <c r="I22" s="126">
        <v>4426.9265099000004</v>
      </c>
      <c r="J22" s="126">
        <v>42.873194750000003</v>
      </c>
      <c r="K22" s="126">
        <v>4384.0533151500003</v>
      </c>
      <c r="L22" s="126">
        <v>3403.8216744299998</v>
      </c>
      <c r="M22" s="126">
        <v>3402.9257299000001</v>
      </c>
      <c r="N22" s="126">
        <v>0.89594452999999996</v>
      </c>
      <c r="O22" s="126">
        <v>61.15</v>
      </c>
      <c r="P22" s="126">
        <v>8.6968216399999996</v>
      </c>
      <c r="Q22" s="126"/>
      <c r="R22" s="126"/>
      <c r="S22" s="126"/>
    </row>
    <row r="23" spans="1:19" hidden="1" outlineLevel="1">
      <c r="A23" s="8">
        <v>40909</v>
      </c>
      <c r="B23" s="126">
        <v>7822.0791794699999</v>
      </c>
      <c r="C23" s="126">
        <v>108.80748251999999</v>
      </c>
      <c r="D23" s="126">
        <v>49.785940480000001</v>
      </c>
      <c r="E23" s="126">
        <v>59.02154204</v>
      </c>
      <c r="F23" s="126">
        <v>8.8931999999999998E-4</v>
      </c>
      <c r="G23" s="126">
        <v>0</v>
      </c>
      <c r="H23" s="126">
        <v>8.8931999999999998E-4</v>
      </c>
      <c r="I23" s="126">
        <v>4344.9821424299998</v>
      </c>
      <c r="J23" s="126">
        <v>42.721967480000004</v>
      </c>
      <c r="K23" s="126">
        <v>4302.26017495</v>
      </c>
      <c r="L23" s="126">
        <v>3368.2886652000002</v>
      </c>
      <c r="M23" s="126">
        <v>3367.3958932599999</v>
      </c>
      <c r="N23" s="126">
        <v>0.89277194000000004</v>
      </c>
      <c r="O23" s="126">
        <v>71.33006469</v>
      </c>
      <c r="P23" s="126">
        <v>8.7442728299999999</v>
      </c>
      <c r="Q23" s="126"/>
      <c r="R23" s="126"/>
      <c r="S23" s="126"/>
    </row>
    <row r="24" spans="1:19" hidden="1" outlineLevel="1">
      <c r="A24" s="8">
        <v>40940</v>
      </c>
      <c r="B24" s="126">
        <v>7768.8218481699996</v>
      </c>
      <c r="C24" s="126">
        <v>109.60576184</v>
      </c>
      <c r="D24" s="126">
        <v>50.123525479999998</v>
      </c>
      <c r="E24" s="126">
        <v>59.482236360000002</v>
      </c>
      <c r="F24" s="126">
        <v>9.2754000000000003E-4</v>
      </c>
      <c r="G24" s="126">
        <v>0</v>
      </c>
      <c r="H24" s="126">
        <v>9.2754000000000003E-4</v>
      </c>
      <c r="I24" s="126">
        <v>4321.95161001</v>
      </c>
      <c r="J24" s="126">
        <v>40.684773130000004</v>
      </c>
      <c r="K24" s="126">
        <v>4281.2668368799996</v>
      </c>
      <c r="L24" s="126">
        <v>3337.2635487799998</v>
      </c>
      <c r="M24" s="126">
        <v>3336.39663359</v>
      </c>
      <c r="N24" s="126">
        <v>0.86691518999999995</v>
      </c>
      <c r="O24" s="126">
        <v>71.512330980000002</v>
      </c>
      <c r="P24" s="126">
        <v>8.8464332900000002</v>
      </c>
      <c r="Q24" s="126"/>
      <c r="R24" s="126"/>
      <c r="S24" s="126"/>
    </row>
    <row r="25" spans="1:19" hidden="1" outlineLevel="1">
      <c r="A25" s="8">
        <v>40969</v>
      </c>
      <c r="B25" s="126">
        <v>7908.3560559400003</v>
      </c>
      <c r="C25" s="126">
        <v>135.46304821999999</v>
      </c>
      <c r="D25" s="126">
        <v>50.494094990000001</v>
      </c>
      <c r="E25" s="126">
        <v>84.968953229999997</v>
      </c>
      <c r="F25" s="126">
        <v>9.2338999999999995E-4</v>
      </c>
      <c r="G25" s="126">
        <v>0</v>
      </c>
      <c r="H25" s="126">
        <v>9.2338999999999995E-4</v>
      </c>
      <c r="I25" s="126">
        <v>4453.6960670999997</v>
      </c>
      <c r="J25" s="126">
        <v>39.039712719999997</v>
      </c>
      <c r="K25" s="126">
        <v>4414.6563543800003</v>
      </c>
      <c r="L25" s="126">
        <v>3319.1960172300001</v>
      </c>
      <c r="M25" s="126">
        <v>3318.32068071</v>
      </c>
      <c r="N25" s="126">
        <v>0.87533651999999995</v>
      </c>
      <c r="O25" s="126">
        <v>73.522498510000005</v>
      </c>
      <c r="P25" s="126">
        <v>6.81524675</v>
      </c>
      <c r="Q25" s="126"/>
      <c r="R25" s="126"/>
      <c r="S25" s="126"/>
    </row>
    <row r="26" spans="1:19" hidden="1" outlineLevel="1">
      <c r="A26" s="8">
        <v>41000</v>
      </c>
      <c r="B26" s="126">
        <v>7885.6990830499999</v>
      </c>
      <c r="C26" s="126">
        <v>111.09367855000001</v>
      </c>
      <c r="D26" s="126">
        <v>50.372554100000002</v>
      </c>
      <c r="E26" s="126">
        <v>60.721124449999998</v>
      </c>
      <c r="F26" s="126">
        <v>0</v>
      </c>
      <c r="G26" s="126">
        <v>0</v>
      </c>
      <c r="H26" s="126">
        <v>0</v>
      </c>
      <c r="I26" s="126">
        <v>4487.8225442100002</v>
      </c>
      <c r="J26" s="126">
        <v>39.499004110000001</v>
      </c>
      <c r="K26" s="126">
        <v>4448.3235401000002</v>
      </c>
      <c r="L26" s="126">
        <v>3286.7828602899999</v>
      </c>
      <c r="M26" s="126">
        <v>3285.8925193999999</v>
      </c>
      <c r="N26" s="126">
        <v>0.89034089000000005</v>
      </c>
      <c r="O26" s="126">
        <v>71.507902349999995</v>
      </c>
      <c r="P26" s="126">
        <v>6.7902318499999996</v>
      </c>
      <c r="Q26" s="126"/>
      <c r="R26" s="126"/>
      <c r="S26" s="126"/>
    </row>
    <row r="27" spans="1:19" hidden="1" outlineLevel="1">
      <c r="A27" s="8">
        <v>41030</v>
      </c>
      <c r="B27" s="126">
        <v>7795.1981513800001</v>
      </c>
      <c r="C27" s="126">
        <v>111.78494523000001</v>
      </c>
      <c r="D27" s="126">
        <v>50.751109620000001</v>
      </c>
      <c r="E27" s="126">
        <v>61.033835609999997</v>
      </c>
      <c r="F27" s="126">
        <v>8.5309000000000003E-4</v>
      </c>
      <c r="G27" s="126">
        <v>0</v>
      </c>
      <c r="H27" s="126">
        <v>8.5309000000000003E-4</v>
      </c>
      <c r="I27" s="126">
        <v>4385.0815880199998</v>
      </c>
      <c r="J27" s="126">
        <v>38.259813569999999</v>
      </c>
      <c r="K27" s="126">
        <v>4346.8217744499998</v>
      </c>
      <c r="L27" s="126">
        <v>3298.3307650400002</v>
      </c>
      <c r="M27" s="126">
        <v>3297.31870686</v>
      </c>
      <c r="N27" s="126">
        <v>1.0120581799999999</v>
      </c>
      <c r="O27" s="126">
        <v>89.51898577</v>
      </c>
      <c r="P27" s="126">
        <v>4.6296924800000001</v>
      </c>
      <c r="Q27" s="126"/>
      <c r="R27" s="126"/>
      <c r="S27" s="126"/>
    </row>
    <row r="28" spans="1:19" hidden="1" outlineLevel="1">
      <c r="A28" s="8">
        <v>41061</v>
      </c>
      <c r="B28" s="126">
        <v>7917.5053380600002</v>
      </c>
      <c r="C28" s="126">
        <v>117.09699870999999</v>
      </c>
      <c r="D28" s="126">
        <v>50.614263770000001</v>
      </c>
      <c r="E28" s="126">
        <v>66.48273494</v>
      </c>
      <c r="F28" s="126">
        <v>7.6729999999999995E-4</v>
      </c>
      <c r="G28" s="126">
        <v>0</v>
      </c>
      <c r="H28" s="126">
        <v>7.6729999999999995E-4</v>
      </c>
      <c r="I28" s="126">
        <v>4517.9021660400003</v>
      </c>
      <c r="J28" s="126">
        <v>38.116373920000001</v>
      </c>
      <c r="K28" s="126">
        <v>4479.7857921200002</v>
      </c>
      <c r="L28" s="126">
        <v>3282.5054060100001</v>
      </c>
      <c r="M28" s="126">
        <v>3281.4767272499998</v>
      </c>
      <c r="N28" s="126">
        <v>1.02867876</v>
      </c>
      <c r="O28" s="126">
        <v>81.621091449999994</v>
      </c>
      <c r="P28" s="126">
        <v>3.1903913199999998</v>
      </c>
      <c r="Q28" s="126"/>
      <c r="R28" s="126"/>
      <c r="S28" s="126"/>
    </row>
    <row r="29" spans="1:19" hidden="1" outlineLevel="1">
      <c r="A29" s="8">
        <v>41091</v>
      </c>
      <c r="B29" s="126">
        <v>7837.6284070900001</v>
      </c>
      <c r="C29" s="126">
        <v>102.0694013</v>
      </c>
      <c r="D29" s="126">
        <v>55.73529774</v>
      </c>
      <c r="E29" s="126">
        <v>46.334103560000003</v>
      </c>
      <c r="F29" s="126">
        <v>7.9277999999999998E-4</v>
      </c>
      <c r="G29" s="126">
        <v>0</v>
      </c>
      <c r="H29" s="126">
        <v>7.9277999999999998E-4</v>
      </c>
      <c r="I29" s="126">
        <v>4457.3425775100004</v>
      </c>
      <c r="J29" s="126">
        <v>37.157693029999997</v>
      </c>
      <c r="K29" s="126">
        <v>4420.1848844799997</v>
      </c>
      <c r="L29" s="126">
        <v>3278.2156355000002</v>
      </c>
      <c r="M29" s="126">
        <v>3277.1410162400002</v>
      </c>
      <c r="N29" s="126">
        <v>1.07461926</v>
      </c>
      <c r="O29" s="126">
        <v>86.523192620000003</v>
      </c>
      <c r="P29" s="126">
        <v>3.15599835</v>
      </c>
      <c r="Q29" s="126"/>
      <c r="R29" s="126"/>
      <c r="S29" s="126"/>
    </row>
    <row r="30" spans="1:19" hidden="1" outlineLevel="1">
      <c r="A30" s="8">
        <v>41122</v>
      </c>
      <c r="B30" s="126">
        <v>7785.3634949300003</v>
      </c>
      <c r="C30" s="126">
        <v>103.52828491</v>
      </c>
      <c r="D30" s="126">
        <v>56.473771290000002</v>
      </c>
      <c r="E30" s="126">
        <v>47.054513620000002</v>
      </c>
      <c r="F30" s="126">
        <v>0</v>
      </c>
      <c r="G30" s="126">
        <v>0</v>
      </c>
      <c r="H30" s="126">
        <v>0</v>
      </c>
      <c r="I30" s="126">
        <v>4396.6781258399997</v>
      </c>
      <c r="J30" s="126">
        <v>35.018292870000003</v>
      </c>
      <c r="K30" s="126">
        <v>4361.65983297</v>
      </c>
      <c r="L30" s="126">
        <v>3285.1570841799999</v>
      </c>
      <c r="M30" s="126">
        <v>3284.0502809899999</v>
      </c>
      <c r="N30" s="126">
        <v>1.1068031899999999</v>
      </c>
      <c r="O30" s="126">
        <v>77.682942069999996</v>
      </c>
      <c r="P30" s="126">
        <v>3.1051241300000001</v>
      </c>
      <c r="Q30" s="126"/>
      <c r="R30" s="126"/>
      <c r="S30" s="126"/>
    </row>
    <row r="31" spans="1:19" hidden="1" outlineLevel="1">
      <c r="A31" s="8">
        <v>41153</v>
      </c>
      <c r="B31" s="126">
        <v>7801.7553359399999</v>
      </c>
      <c r="C31" s="126">
        <v>103.62598425</v>
      </c>
      <c r="D31" s="126">
        <v>56.309677190000002</v>
      </c>
      <c r="E31" s="126">
        <v>47.31630706</v>
      </c>
      <c r="F31" s="126">
        <v>0</v>
      </c>
      <c r="G31" s="126">
        <v>0</v>
      </c>
      <c r="H31" s="126">
        <v>0</v>
      </c>
      <c r="I31" s="126">
        <v>4441.35832734</v>
      </c>
      <c r="J31" s="126">
        <v>34.170921870000001</v>
      </c>
      <c r="K31" s="126">
        <v>4407.1874054700002</v>
      </c>
      <c r="L31" s="126">
        <v>3256.7710243500001</v>
      </c>
      <c r="M31" s="126">
        <v>3255.8460838199999</v>
      </c>
      <c r="N31" s="126">
        <v>0.92494052999999998</v>
      </c>
      <c r="O31" s="126">
        <v>73.56588198</v>
      </c>
      <c r="P31" s="126">
        <v>3.0711942799999998</v>
      </c>
      <c r="Q31" s="126"/>
      <c r="R31" s="126"/>
      <c r="S31" s="126"/>
    </row>
    <row r="32" spans="1:19" hidden="1" outlineLevel="1">
      <c r="A32" s="8">
        <v>41183</v>
      </c>
      <c r="B32" s="126">
        <v>7668.7095258299996</v>
      </c>
      <c r="C32" s="126">
        <v>32.73662977</v>
      </c>
      <c r="D32" s="126">
        <v>0</v>
      </c>
      <c r="E32" s="126">
        <v>32.73662977</v>
      </c>
      <c r="F32" s="126">
        <v>0.29930927000000002</v>
      </c>
      <c r="G32" s="126">
        <v>0.29930927000000002</v>
      </c>
      <c r="H32" s="126">
        <v>0</v>
      </c>
      <c r="I32" s="126">
        <v>4386.4060061399996</v>
      </c>
      <c r="J32" s="126">
        <v>33.168213190000003</v>
      </c>
      <c r="K32" s="126">
        <v>4353.2377929499999</v>
      </c>
      <c r="L32" s="126">
        <v>3249.2675806500001</v>
      </c>
      <c r="M32" s="126">
        <v>3248.36370971</v>
      </c>
      <c r="N32" s="126">
        <v>0.90387094000000001</v>
      </c>
      <c r="O32" s="126">
        <v>92.216727270000007</v>
      </c>
      <c r="P32" s="126">
        <v>3.0563043200000002</v>
      </c>
      <c r="Q32" s="126"/>
      <c r="R32" s="126"/>
      <c r="S32" s="126"/>
    </row>
    <row r="33" spans="1:19" hidden="1" outlineLevel="1">
      <c r="A33" s="8">
        <v>41214</v>
      </c>
      <c r="B33" s="126">
        <v>7797.2944345100004</v>
      </c>
      <c r="C33" s="126">
        <v>33.14802589</v>
      </c>
      <c r="D33" s="126">
        <v>0</v>
      </c>
      <c r="E33" s="126">
        <v>33.14802589</v>
      </c>
      <c r="F33" s="126">
        <v>0.45429439999999999</v>
      </c>
      <c r="G33" s="126">
        <v>0.45429439999999999</v>
      </c>
      <c r="H33" s="126">
        <v>0</v>
      </c>
      <c r="I33" s="126">
        <v>4528.5989961400001</v>
      </c>
      <c r="J33" s="126">
        <v>31.423882620000001</v>
      </c>
      <c r="K33" s="126">
        <v>4497.1751135200002</v>
      </c>
      <c r="L33" s="126">
        <v>3235.0931180799998</v>
      </c>
      <c r="M33" s="126">
        <v>3234.2070533400001</v>
      </c>
      <c r="N33" s="126">
        <v>0.88606474000000002</v>
      </c>
      <c r="O33" s="126">
        <v>142.01222539</v>
      </c>
      <c r="P33" s="126">
        <v>3.0502083600000001</v>
      </c>
      <c r="Q33" s="126"/>
      <c r="R33" s="126"/>
      <c r="S33" s="126"/>
    </row>
    <row r="34" spans="1:19" hidden="1" outlineLevel="1">
      <c r="A34" s="8">
        <v>41244</v>
      </c>
      <c r="B34" s="126">
        <v>7982.6784950000001</v>
      </c>
      <c r="C34" s="126">
        <v>33.427669559999998</v>
      </c>
      <c r="D34" s="126">
        <v>0</v>
      </c>
      <c r="E34" s="126">
        <v>33.427669559999998</v>
      </c>
      <c r="F34" s="126">
        <v>0.47629202999999998</v>
      </c>
      <c r="G34" s="126">
        <v>0.47629202999999998</v>
      </c>
      <c r="H34" s="126">
        <v>0</v>
      </c>
      <c r="I34" s="126">
        <v>4735.9834996199997</v>
      </c>
      <c r="J34" s="126">
        <v>30.312626059999999</v>
      </c>
      <c r="K34" s="126">
        <v>4705.6708735599996</v>
      </c>
      <c r="L34" s="126">
        <v>3212.7910337899998</v>
      </c>
      <c r="M34" s="126">
        <v>3211.9408427200001</v>
      </c>
      <c r="N34" s="126">
        <v>0.85019107000000005</v>
      </c>
      <c r="O34" s="126">
        <v>86.492735620000005</v>
      </c>
      <c r="P34" s="126">
        <v>2.9656942599999998</v>
      </c>
      <c r="Q34" s="126"/>
      <c r="R34" s="126"/>
      <c r="S34" s="126"/>
    </row>
    <row r="35" spans="1:19" hidden="1" outlineLevel="1">
      <c r="A35" s="8">
        <v>41275</v>
      </c>
      <c r="B35" s="126">
        <v>7919.9660771500003</v>
      </c>
      <c r="C35" s="126">
        <v>49.002722550000001</v>
      </c>
      <c r="D35" s="126">
        <v>5.321E-5</v>
      </c>
      <c r="E35" s="126">
        <v>49.002669339999997</v>
      </c>
      <c r="F35" s="126">
        <v>0.50569551000000001</v>
      </c>
      <c r="G35" s="126">
        <v>0.50569551000000001</v>
      </c>
      <c r="H35" s="126">
        <v>0</v>
      </c>
      <c r="I35" s="126">
        <v>4674.5788638000004</v>
      </c>
      <c r="J35" s="126">
        <v>68.41349692</v>
      </c>
      <c r="K35" s="126">
        <v>4606.16536688</v>
      </c>
      <c r="L35" s="126">
        <v>3195.8787952900002</v>
      </c>
      <c r="M35" s="126">
        <v>3195.02939324</v>
      </c>
      <c r="N35" s="126">
        <v>0.84940205000000002</v>
      </c>
      <c r="O35" s="126">
        <v>71.271532879999995</v>
      </c>
      <c r="P35" s="126">
        <v>2.94523869</v>
      </c>
      <c r="Q35" s="126"/>
      <c r="R35" s="126"/>
      <c r="S35" s="126"/>
    </row>
    <row r="36" spans="1:19" hidden="1" outlineLevel="1">
      <c r="A36" s="8">
        <v>41306</v>
      </c>
      <c r="B36" s="126">
        <v>7798.4263345299996</v>
      </c>
      <c r="C36" s="126">
        <v>66.821226589999995</v>
      </c>
      <c r="D36" s="126">
        <v>5.321E-5</v>
      </c>
      <c r="E36" s="126">
        <v>66.821173380000005</v>
      </c>
      <c r="F36" s="126">
        <v>0.40988834000000002</v>
      </c>
      <c r="G36" s="126">
        <v>0.40988834000000002</v>
      </c>
      <c r="H36" s="126">
        <v>0</v>
      </c>
      <c r="I36" s="126">
        <v>4553.1830723399999</v>
      </c>
      <c r="J36" s="126">
        <v>69.47749202</v>
      </c>
      <c r="K36" s="126">
        <v>4483.7055803200001</v>
      </c>
      <c r="L36" s="126">
        <v>3178.0121472599999</v>
      </c>
      <c r="M36" s="126">
        <v>3177.1745381000001</v>
      </c>
      <c r="N36" s="126">
        <v>0.83760915999999996</v>
      </c>
      <c r="O36" s="126">
        <v>67.095319169999996</v>
      </c>
      <c r="P36" s="126">
        <v>2.90973544</v>
      </c>
      <c r="Q36" s="126"/>
      <c r="R36" s="126"/>
      <c r="S36" s="126"/>
    </row>
    <row r="37" spans="1:19" hidden="1" outlineLevel="1">
      <c r="A37" s="8">
        <v>41334</v>
      </c>
      <c r="B37" s="126">
        <v>7815.73529822</v>
      </c>
      <c r="C37" s="126">
        <v>97.526999680000003</v>
      </c>
      <c r="D37" s="126">
        <v>30.045053209999999</v>
      </c>
      <c r="E37" s="126">
        <v>67.481946469999997</v>
      </c>
      <c r="F37" s="126">
        <v>0.2985313</v>
      </c>
      <c r="G37" s="126">
        <v>0.2985313</v>
      </c>
      <c r="H37" s="126">
        <v>0</v>
      </c>
      <c r="I37" s="126">
        <v>4554.4224461900003</v>
      </c>
      <c r="J37" s="126">
        <v>83.275991739999995</v>
      </c>
      <c r="K37" s="126">
        <v>4471.1464544500004</v>
      </c>
      <c r="L37" s="126">
        <v>3163.48732105</v>
      </c>
      <c r="M37" s="126">
        <v>3163.24780495</v>
      </c>
      <c r="N37" s="126">
        <v>0.23951610000000001</v>
      </c>
      <c r="O37" s="126">
        <v>68.59532102</v>
      </c>
      <c r="P37" s="126">
        <v>2.8764766900000001</v>
      </c>
      <c r="Q37" s="126"/>
      <c r="R37" s="126"/>
      <c r="S37" s="126"/>
    </row>
    <row r="38" spans="1:19" hidden="1" outlineLevel="1">
      <c r="A38" s="8">
        <v>41365</v>
      </c>
      <c r="B38" s="126">
        <v>7591.0168554399997</v>
      </c>
      <c r="C38" s="126">
        <v>68.074349240000004</v>
      </c>
      <c r="D38" s="126">
        <v>5.321E-5</v>
      </c>
      <c r="E38" s="126">
        <v>68.074296029999999</v>
      </c>
      <c r="F38" s="126">
        <v>0.41513029000000001</v>
      </c>
      <c r="G38" s="126">
        <v>0.41513029000000001</v>
      </c>
      <c r="H38" s="126">
        <v>0</v>
      </c>
      <c r="I38" s="126">
        <v>4348.4688509300004</v>
      </c>
      <c r="J38" s="126">
        <v>85.43685533</v>
      </c>
      <c r="K38" s="126">
        <v>4263.0319956000003</v>
      </c>
      <c r="L38" s="126">
        <v>3174.0585249800001</v>
      </c>
      <c r="M38" s="126">
        <v>3173.8023541699999</v>
      </c>
      <c r="N38" s="126">
        <v>0.25617081000000003</v>
      </c>
      <c r="O38" s="126">
        <v>58.007506849999999</v>
      </c>
      <c r="P38" s="126">
        <v>2.8438178700000001</v>
      </c>
      <c r="Q38" s="126"/>
      <c r="R38" s="126"/>
      <c r="S38" s="126"/>
    </row>
    <row r="39" spans="1:19" hidden="1" outlineLevel="1">
      <c r="A39" s="8">
        <v>41395</v>
      </c>
      <c r="B39" s="126">
        <v>7565.5578069100002</v>
      </c>
      <c r="C39" s="126">
        <v>66.929100320000003</v>
      </c>
      <c r="D39" s="126">
        <v>5.321E-5</v>
      </c>
      <c r="E39" s="126">
        <v>66.929047109999999</v>
      </c>
      <c r="F39" s="126">
        <v>0.50626956999999995</v>
      </c>
      <c r="G39" s="126">
        <v>0.50626956999999995</v>
      </c>
      <c r="H39" s="126">
        <v>0</v>
      </c>
      <c r="I39" s="126">
        <v>4311.4798133800005</v>
      </c>
      <c r="J39" s="126">
        <v>70.691151899999994</v>
      </c>
      <c r="K39" s="126">
        <v>4240.78866148</v>
      </c>
      <c r="L39" s="126">
        <v>3186.6426236399998</v>
      </c>
      <c r="M39" s="126">
        <v>3186.30013087</v>
      </c>
      <c r="N39" s="126">
        <v>0.34249277</v>
      </c>
      <c r="O39" s="126">
        <v>30</v>
      </c>
      <c r="P39" s="126">
        <v>2.8241814500000002</v>
      </c>
      <c r="Q39" s="126"/>
      <c r="R39" s="126"/>
      <c r="S39" s="126"/>
    </row>
    <row r="40" spans="1:19" hidden="1" outlineLevel="1">
      <c r="A40" s="8">
        <v>41426</v>
      </c>
      <c r="B40" s="126">
        <v>7660.5936103499998</v>
      </c>
      <c r="C40" s="126">
        <v>67.973642290000001</v>
      </c>
      <c r="D40" s="126">
        <v>5.321E-5</v>
      </c>
      <c r="E40" s="126">
        <v>67.973589079999996</v>
      </c>
      <c r="F40" s="126">
        <v>8.0805340000000003E-2</v>
      </c>
      <c r="G40" s="126">
        <v>8.0805340000000003E-2</v>
      </c>
      <c r="H40" s="126">
        <v>0</v>
      </c>
      <c r="I40" s="126">
        <v>4461.2583019100002</v>
      </c>
      <c r="J40" s="126">
        <v>102.74872800999999</v>
      </c>
      <c r="K40" s="126">
        <v>4358.5095738999999</v>
      </c>
      <c r="L40" s="126">
        <v>3131.2808608099999</v>
      </c>
      <c r="M40" s="126">
        <v>3130.8839853600002</v>
      </c>
      <c r="N40" s="126">
        <v>0.39687545000000002</v>
      </c>
      <c r="O40" s="126">
        <v>43.999138420000001</v>
      </c>
      <c r="P40" s="126">
        <v>2.7955834099999999</v>
      </c>
      <c r="Q40" s="126"/>
      <c r="R40" s="126"/>
      <c r="S40" s="126"/>
    </row>
    <row r="41" spans="1:19" hidden="1" outlineLevel="1">
      <c r="A41" s="8">
        <v>41456</v>
      </c>
      <c r="B41" s="126">
        <v>7626.4677346199996</v>
      </c>
      <c r="C41" s="126">
        <v>51.483127109999998</v>
      </c>
      <c r="D41" s="126">
        <v>5.321E-5</v>
      </c>
      <c r="E41" s="126">
        <v>51.483073900000001</v>
      </c>
      <c r="F41" s="126">
        <v>0.50404236999999996</v>
      </c>
      <c r="G41" s="126">
        <v>0.50404236999999996</v>
      </c>
      <c r="H41" s="126">
        <v>0</v>
      </c>
      <c r="I41" s="126">
        <v>4420.2948908300004</v>
      </c>
      <c r="J41" s="126">
        <v>69.761332199999998</v>
      </c>
      <c r="K41" s="126">
        <v>4350.5335586299998</v>
      </c>
      <c r="L41" s="126">
        <v>3154.1856743100002</v>
      </c>
      <c r="M41" s="126">
        <v>3153.7441173699999</v>
      </c>
      <c r="N41" s="126">
        <v>0.44155694000000001</v>
      </c>
      <c r="O41" s="126">
        <v>35.001095890000002</v>
      </c>
      <c r="P41" s="126">
        <v>2.7739916099999999</v>
      </c>
      <c r="Q41" s="126"/>
      <c r="R41" s="126"/>
      <c r="S41" s="126"/>
    </row>
    <row r="42" spans="1:19" hidden="1" outlineLevel="1">
      <c r="A42" s="8">
        <v>41487</v>
      </c>
      <c r="B42" s="126">
        <v>7815.8192832900004</v>
      </c>
      <c r="C42" s="126">
        <v>53.910853150000001</v>
      </c>
      <c r="D42" s="126">
        <v>5.321E-5</v>
      </c>
      <c r="E42" s="126">
        <v>53.910799939999997</v>
      </c>
      <c r="F42" s="126">
        <v>0.50314581999999997</v>
      </c>
      <c r="G42" s="126">
        <v>0.50314581999999997</v>
      </c>
      <c r="H42" s="126">
        <v>0</v>
      </c>
      <c r="I42" s="126">
        <v>4546.9751489399996</v>
      </c>
      <c r="J42" s="126">
        <v>69.371371789999998</v>
      </c>
      <c r="K42" s="126">
        <v>4477.6037771499996</v>
      </c>
      <c r="L42" s="126">
        <v>3214.4301353800001</v>
      </c>
      <c r="M42" s="126">
        <v>3213.82205991</v>
      </c>
      <c r="N42" s="126">
        <v>0.60807546999999995</v>
      </c>
      <c r="O42" s="126">
        <v>30</v>
      </c>
      <c r="P42" s="126">
        <v>2.7551151699999998</v>
      </c>
      <c r="Q42" s="126"/>
      <c r="R42" s="126"/>
      <c r="S42" s="126"/>
    </row>
    <row r="43" spans="1:19" hidden="1" outlineLevel="1">
      <c r="A43" s="8">
        <v>41518</v>
      </c>
      <c r="B43" s="126">
        <v>7351.6615996999999</v>
      </c>
      <c r="C43" s="126">
        <v>54.801363260000002</v>
      </c>
      <c r="D43" s="126">
        <v>6.58116E-3</v>
      </c>
      <c r="E43" s="126">
        <v>54.794782099999999</v>
      </c>
      <c r="F43" s="126">
        <v>0.50981683</v>
      </c>
      <c r="G43" s="126">
        <v>0.50981683</v>
      </c>
      <c r="H43" s="126">
        <v>0</v>
      </c>
      <c r="I43" s="126">
        <v>4066.5081699799998</v>
      </c>
      <c r="J43" s="126">
        <v>69.265702730000001</v>
      </c>
      <c r="K43" s="126">
        <v>3997.2424672500001</v>
      </c>
      <c r="L43" s="126">
        <v>3229.84224963</v>
      </c>
      <c r="M43" s="126">
        <v>3229.1979570499998</v>
      </c>
      <c r="N43" s="126">
        <v>0.64429258</v>
      </c>
      <c r="O43" s="126">
        <v>2.0003287699999999</v>
      </c>
      <c r="P43" s="126">
        <v>2.7041381699999998</v>
      </c>
      <c r="Q43" s="126"/>
      <c r="R43" s="126"/>
      <c r="S43" s="126"/>
    </row>
    <row r="44" spans="1:19" hidden="1" outlineLevel="1">
      <c r="A44" s="8">
        <v>41548</v>
      </c>
      <c r="B44" s="126">
        <v>7508.7911015199998</v>
      </c>
      <c r="C44" s="126">
        <v>55.747966689999998</v>
      </c>
      <c r="D44" s="126">
        <v>6.8953399999999998E-3</v>
      </c>
      <c r="E44" s="126">
        <v>55.741071349999999</v>
      </c>
      <c r="F44" s="126">
        <v>0.49258987999999998</v>
      </c>
      <c r="G44" s="126">
        <v>0.49258987999999998</v>
      </c>
      <c r="H44" s="126">
        <v>0</v>
      </c>
      <c r="I44" s="126">
        <v>4224.2617256499998</v>
      </c>
      <c r="J44" s="126">
        <v>68.077350260000003</v>
      </c>
      <c r="K44" s="126">
        <v>4156.1843753900002</v>
      </c>
      <c r="L44" s="126">
        <v>3228.2888192999999</v>
      </c>
      <c r="M44" s="126">
        <v>3227.7096895499999</v>
      </c>
      <c r="N44" s="126">
        <v>0.57912975</v>
      </c>
      <c r="O44" s="126">
        <v>7.9933330700000003</v>
      </c>
      <c r="P44" s="126">
        <v>2.69112156</v>
      </c>
      <c r="Q44" s="126"/>
      <c r="R44" s="126"/>
      <c r="S44" s="126"/>
    </row>
    <row r="45" spans="1:19" hidden="1" outlineLevel="1">
      <c r="A45" s="8">
        <v>41579</v>
      </c>
      <c r="B45" s="126">
        <v>7437.8901089499996</v>
      </c>
      <c r="C45" s="126">
        <v>33.892220209999998</v>
      </c>
      <c r="D45" s="126">
        <v>0</v>
      </c>
      <c r="E45" s="126">
        <v>33.892220209999998</v>
      </c>
      <c r="F45" s="126">
        <v>0.49348809999999999</v>
      </c>
      <c r="G45" s="126">
        <v>0.49348809999999999</v>
      </c>
      <c r="H45" s="126">
        <v>0</v>
      </c>
      <c r="I45" s="126">
        <v>4207.2141697300003</v>
      </c>
      <c r="J45" s="126">
        <v>68.337579309999995</v>
      </c>
      <c r="K45" s="126">
        <v>4138.87659042</v>
      </c>
      <c r="L45" s="126">
        <v>3196.29023091</v>
      </c>
      <c r="M45" s="126">
        <v>3195.72348818</v>
      </c>
      <c r="N45" s="126">
        <v>0.56674272999999997</v>
      </c>
      <c r="O45" s="126">
        <v>10.494761949999999</v>
      </c>
      <c r="P45" s="126">
        <v>2.6616092</v>
      </c>
      <c r="Q45" s="126"/>
      <c r="R45" s="126"/>
      <c r="S45" s="126"/>
    </row>
    <row r="46" spans="1:19" hidden="1" outlineLevel="1">
      <c r="A46" s="8">
        <v>41609</v>
      </c>
      <c r="B46" s="126">
        <v>7372.07363919</v>
      </c>
      <c r="C46" s="126">
        <v>34.55894258</v>
      </c>
      <c r="D46" s="126">
        <v>0</v>
      </c>
      <c r="E46" s="126">
        <v>34.55894258</v>
      </c>
      <c r="F46" s="126">
        <v>0.49625459</v>
      </c>
      <c r="G46" s="126">
        <v>0.49625124999999998</v>
      </c>
      <c r="H46" s="126">
        <v>3.3400000000000002E-6</v>
      </c>
      <c r="I46" s="126">
        <v>4181.0580339799999</v>
      </c>
      <c r="J46" s="126">
        <v>67.869476980000002</v>
      </c>
      <c r="K46" s="126">
        <v>4113.1885570000004</v>
      </c>
      <c r="L46" s="126">
        <v>3155.9604080399999</v>
      </c>
      <c r="M46" s="126">
        <v>3155.2527114300001</v>
      </c>
      <c r="N46" s="126">
        <v>0.70769660999999995</v>
      </c>
      <c r="O46" s="126">
        <v>21.992142009999998</v>
      </c>
      <c r="P46" s="126">
        <v>2.6051917200000001</v>
      </c>
      <c r="Q46" s="126"/>
      <c r="R46" s="126"/>
      <c r="S46" s="126"/>
    </row>
    <row r="47" spans="1:19" hidden="1" outlineLevel="1">
      <c r="A47" s="8">
        <v>41640</v>
      </c>
      <c r="B47" s="126">
        <v>7332.7671136199997</v>
      </c>
      <c r="C47" s="126">
        <v>33.811161640000002</v>
      </c>
      <c r="D47" s="126">
        <v>7.8857500000000004E-3</v>
      </c>
      <c r="E47" s="126">
        <v>33.803275890000002</v>
      </c>
      <c r="F47" s="126">
        <v>0.49620531000000001</v>
      </c>
      <c r="G47" s="126">
        <v>0.49620183000000001</v>
      </c>
      <c r="H47" s="126">
        <v>3.4800000000000001E-6</v>
      </c>
      <c r="I47" s="126">
        <v>4140.5278643199999</v>
      </c>
      <c r="J47" s="126">
        <v>66.97208612</v>
      </c>
      <c r="K47" s="126">
        <v>4073.5557782000001</v>
      </c>
      <c r="L47" s="126">
        <v>3157.9318823499998</v>
      </c>
      <c r="M47" s="126">
        <v>3157.2205952600002</v>
      </c>
      <c r="N47" s="126">
        <v>0.71128709000000001</v>
      </c>
      <c r="O47" s="126">
        <v>16.99309319</v>
      </c>
      <c r="P47" s="126">
        <v>2.59568493</v>
      </c>
      <c r="Q47" s="126"/>
      <c r="R47" s="126"/>
      <c r="S47" s="126"/>
    </row>
    <row r="48" spans="1:19" hidden="1" outlineLevel="1">
      <c r="A48" s="8">
        <v>41671</v>
      </c>
      <c r="B48" s="126">
        <v>7671.4086449200004</v>
      </c>
      <c r="C48" s="126">
        <v>74.712930970000002</v>
      </c>
      <c r="D48" s="126">
        <v>8.1749700000000002E-3</v>
      </c>
      <c r="E48" s="126">
        <v>74.704756000000003</v>
      </c>
      <c r="F48" s="126">
        <v>0.49549302000000001</v>
      </c>
      <c r="G48" s="126">
        <v>0.49549302000000001</v>
      </c>
      <c r="H48" s="126">
        <v>0</v>
      </c>
      <c r="I48" s="126">
        <v>4260.8704685900002</v>
      </c>
      <c r="J48" s="126">
        <v>75.92772257</v>
      </c>
      <c r="K48" s="126">
        <v>4184.9427460200004</v>
      </c>
      <c r="L48" s="126">
        <v>3335.3297523400001</v>
      </c>
      <c r="M48" s="126">
        <v>3334.5219074199999</v>
      </c>
      <c r="N48" s="126">
        <v>0.80784491999999997</v>
      </c>
      <c r="O48" s="126">
        <v>18.99049179</v>
      </c>
      <c r="P48" s="126">
        <v>3.1804370899999999</v>
      </c>
      <c r="Q48" s="126"/>
      <c r="R48" s="126"/>
      <c r="S48" s="126"/>
    </row>
    <row r="49" spans="1:19" hidden="1" outlineLevel="1">
      <c r="A49" s="8">
        <v>41699</v>
      </c>
      <c r="B49" s="126">
        <v>7907.4062656699998</v>
      </c>
      <c r="C49" s="126">
        <v>75.90058999</v>
      </c>
      <c r="D49" s="126">
        <v>8.4891500000000009E-3</v>
      </c>
      <c r="E49" s="126">
        <v>75.892100839999998</v>
      </c>
      <c r="F49" s="126">
        <v>0.49715063999999998</v>
      </c>
      <c r="G49" s="126">
        <v>0.49715063999999998</v>
      </c>
      <c r="H49" s="126">
        <v>0</v>
      </c>
      <c r="I49" s="126">
        <v>4434.4631571500004</v>
      </c>
      <c r="J49" s="126">
        <v>79.564193810000006</v>
      </c>
      <c r="K49" s="126">
        <v>4354.8989633399997</v>
      </c>
      <c r="L49" s="126">
        <v>3396.5453678899999</v>
      </c>
      <c r="M49" s="126">
        <v>3395.7830228100001</v>
      </c>
      <c r="N49" s="126">
        <v>0.76234508000000001</v>
      </c>
      <c r="O49" s="126">
        <v>0</v>
      </c>
      <c r="P49" s="126">
        <v>3.4967861099999999</v>
      </c>
      <c r="Q49" s="126"/>
      <c r="R49" s="126"/>
      <c r="S49" s="126"/>
    </row>
    <row r="50" spans="1:19" hidden="1" outlineLevel="1">
      <c r="A50" s="8">
        <v>41730</v>
      </c>
      <c r="B50" s="126">
        <v>8005.4092481899997</v>
      </c>
      <c r="C50" s="126">
        <v>74.596201969999996</v>
      </c>
      <c r="D50" s="126">
        <v>0</v>
      </c>
      <c r="E50" s="126">
        <v>74.596201969999996</v>
      </c>
      <c r="F50" s="126">
        <v>0.49660375000000001</v>
      </c>
      <c r="G50" s="126">
        <v>0.49660375000000001</v>
      </c>
      <c r="H50" s="126">
        <v>0</v>
      </c>
      <c r="I50" s="126">
        <v>4505.1739752200001</v>
      </c>
      <c r="J50" s="126">
        <v>79.979421599999995</v>
      </c>
      <c r="K50" s="126">
        <v>4425.1945536200001</v>
      </c>
      <c r="L50" s="126">
        <v>3425.1424672500002</v>
      </c>
      <c r="M50" s="126">
        <v>3424.4256594200001</v>
      </c>
      <c r="N50" s="126">
        <v>0.71680783000000003</v>
      </c>
      <c r="O50" s="126">
        <v>0</v>
      </c>
      <c r="P50" s="126">
        <v>3.5847331499999999</v>
      </c>
      <c r="Q50" s="126"/>
      <c r="R50" s="126"/>
      <c r="S50" s="126"/>
    </row>
    <row r="51" spans="1:19" hidden="1" outlineLevel="1">
      <c r="A51" s="8">
        <v>41760</v>
      </c>
      <c r="B51" s="126">
        <v>8144.78947487</v>
      </c>
      <c r="C51" s="126">
        <v>75.110422200000002</v>
      </c>
      <c r="D51" s="126">
        <v>0</v>
      </c>
      <c r="E51" s="126">
        <v>75.110422200000002</v>
      </c>
      <c r="F51" s="126">
        <v>0.49711348999999999</v>
      </c>
      <c r="G51" s="126">
        <v>0.49711348999999999</v>
      </c>
      <c r="H51" s="126">
        <v>0</v>
      </c>
      <c r="I51" s="126">
        <v>4649.5661110700003</v>
      </c>
      <c r="J51" s="126">
        <v>81.090513169999994</v>
      </c>
      <c r="K51" s="126">
        <v>4568.4755979000001</v>
      </c>
      <c r="L51" s="126">
        <v>3419.6158281100002</v>
      </c>
      <c r="M51" s="126">
        <v>3418.9185854500001</v>
      </c>
      <c r="N51" s="126">
        <v>0.69724266000000001</v>
      </c>
      <c r="O51" s="126">
        <v>2.0869999999999998E-5</v>
      </c>
      <c r="P51" s="126">
        <v>3.68392791</v>
      </c>
      <c r="Q51" s="126"/>
      <c r="R51" s="126"/>
      <c r="S51" s="126"/>
    </row>
    <row r="52" spans="1:19" hidden="1" outlineLevel="1">
      <c r="A52" s="8">
        <v>41791</v>
      </c>
      <c r="B52" s="126">
        <v>7887.7440446999999</v>
      </c>
      <c r="C52" s="126">
        <v>76.263852580000005</v>
      </c>
      <c r="D52" s="126">
        <v>0</v>
      </c>
      <c r="E52" s="126">
        <v>76.263852580000005</v>
      </c>
      <c r="F52" s="126">
        <v>0.49851037999999998</v>
      </c>
      <c r="G52" s="126">
        <v>0.49848751000000002</v>
      </c>
      <c r="H52" s="126">
        <v>2.287E-5</v>
      </c>
      <c r="I52" s="126">
        <v>4539.7730151400001</v>
      </c>
      <c r="J52" s="126">
        <v>81.08593295</v>
      </c>
      <c r="K52" s="126">
        <v>4458.6870821900002</v>
      </c>
      <c r="L52" s="126">
        <v>3271.2086666</v>
      </c>
      <c r="M52" s="126">
        <v>3269.9517665399999</v>
      </c>
      <c r="N52" s="126">
        <v>1.25690006</v>
      </c>
      <c r="O52" s="126">
        <v>7.0955840099999996</v>
      </c>
      <c r="P52" s="126">
        <v>3.69748389</v>
      </c>
      <c r="Q52" s="126"/>
      <c r="R52" s="126"/>
      <c r="S52" s="126"/>
    </row>
    <row r="53" spans="1:19" hidden="1" outlineLevel="1">
      <c r="A53" s="8">
        <v>41821</v>
      </c>
      <c r="B53" s="126">
        <v>8064.9908837499997</v>
      </c>
      <c r="C53" s="126">
        <v>113.82223566</v>
      </c>
      <c r="D53" s="126">
        <v>36.359987920000002</v>
      </c>
      <c r="E53" s="126">
        <v>77.462247739999995</v>
      </c>
      <c r="F53" s="126">
        <v>0.49998906999999998</v>
      </c>
      <c r="G53" s="126">
        <v>0.49998906999999998</v>
      </c>
      <c r="H53" s="126">
        <v>0</v>
      </c>
      <c r="I53" s="126">
        <v>4712.9380679699998</v>
      </c>
      <c r="J53" s="126">
        <v>82.833264499999999</v>
      </c>
      <c r="K53" s="126">
        <v>4630.1048034699998</v>
      </c>
      <c r="L53" s="126">
        <v>3237.7305910499999</v>
      </c>
      <c r="M53" s="126">
        <v>3236.6138358799999</v>
      </c>
      <c r="N53" s="126">
        <v>1.11675517</v>
      </c>
      <c r="O53" s="126">
        <v>10.28308928</v>
      </c>
      <c r="P53" s="126">
        <v>3.7799714199999999</v>
      </c>
      <c r="Q53" s="126"/>
      <c r="R53" s="126"/>
      <c r="S53" s="126"/>
    </row>
    <row r="54" spans="1:19" hidden="1" outlineLevel="1">
      <c r="A54" s="8">
        <v>41852</v>
      </c>
      <c r="B54" s="126">
        <v>7884.2886977400003</v>
      </c>
      <c r="C54" s="126">
        <v>9.5655299999999992E-3</v>
      </c>
      <c r="D54" s="126">
        <v>0</v>
      </c>
      <c r="E54" s="126">
        <v>9.5655299999999992E-3</v>
      </c>
      <c r="F54" s="126">
        <v>0.50036957000000004</v>
      </c>
      <c r="G54" s="126">
        <v>0.50036957000000004</v>
      </c>
      <c r="H54" s="126">
        <v>0</v>
      </c>
      <c r="I54" s="126">
        <v>4557.93117781</v>
      </c>
      <c r="J54" s="126">
        <v>91.009197380000003</v>
      </c>
      <c r="K54" s="126">
        <v>4466.9219804300001</v>
      </c>
      <c r="L54" s="126">
        <v>3325.84758483</v>
      </c>
      <c r="M54" s="126">
        <v>3325.3709440900002</v>
      </c>
      <c r="N54" s="126">
        <v>0.47664074000000001</v>
      </c>
      <c r="O54" s="126">
        <v>0</v>
      </c>
      <c r="P54" s="126">
        <v>1.461984E-2</v>
      </c>
      <c r="Q54" s="126"/>
      <c r="R54" s="126"/>
      <c r="S54" s="126"/>
    </row>
    <row r="55" spans="1:19" hidden="1" outlineLevel="1">
      <c r="A55" s="8">
        <v>41883</v>
      </c>
      <c r="B55" s="126">
        <v>7931.9115671500003</v>
      </c>
      <c r="C55" s="126">
        <v>10.04134234</v>
      </c>
      <c r="D55" s="126">
        <v>0</v>
      </c>
      <c r="E55" s="126">
        <v>10.04134234</v>
      </c>
      <c r="F55" s="126">
        <v>0.49554114999999999</v>
      </c>
      <c r="G55" s="126">
        <v>0.49554114999999999</v>
      </c>
      <c r="H55" s="126">
        <v>0</v>
      </c>
      <c r="I55" s="126">
        <v>4700.3141656600001</v>
      </c>
      <c r="J55" s="126">
        <v>87.042254999999997</v>
      </c>
      <c r="K55" s="126">
        <v>4613.2719106599998</v>
      </c>
      <c r="L55" s="126">
        <v>3221.0605179999998</v>
      </c>
      <c r="M55" s="126">
        <v>3220.5792119100001</v>
      </c>
      <c r="N55" s="126">
        <v>0.48130609000000002</v>
      </c>
      <c r="O55" s="126">
        <v>0</v>
      </c>
      <c r="P55" s="126">
        <v>1.394601E-2</v>
      </c>
      <c r="Q55" s="126"/>
      <c r="R55" s="126"/>
      <c r="S55" s="126"/>
    </row>
    <row r="56" spans="1:19" hidden="1" outlineLevel="1">
      <c r="A56" s="8">
        <v>41913</v>
      </c>
      <c r="B56" s="126">
        <v>7620.4837402599996</v>
      </c>
      <c r="C56" s="126">
        <v>7.7032119999999996E-2</v>
      </c>
      <c r="D56" s="126">
        <v>0</v>
      </c>
      <c r="E56" s="126">
        <v>7.7032119999999996E-2</v>
      </c>
      <c r="F56" s="126">
        <v>0.49952096000000001</v>
      </c>
      <c r="G56" s="126">
        <v>0.49952096000000001</v>
      </c>
      <c r="H56" s="126">
        <v>0</v>
      </c>
      <c r="I56" s="126">
        <v>4451.3170318100001</v>
      </c>
      <c r="J56" s="126">
        <v>86.844800559999996</v>
      </c>
      <c r="K56" s="126">
        <v>4364.4722312499998</v>
      </c>
      <c r="L56" s="126">
        <v>3168.59015537</v>
      </c>
      <c r="M56" s="126">
        <v>3168.1499828300002</v>
      </c>
      <c r="N56" s="126">
        <v>0.44017254</v>
      </c>
      <c r="O56" s="126">
        <v>3.237689</v>
      </c>
      <c r="P56" s="126">
        <v>1.8247659999999999E-2</v>
      </c>
      <c r="Q56" s="126"/>
      <c r="R56" s="126"/>
      <c r="S56" s="126"/>
    </row>
    <row r="57" spans="1:19" hidden="1" outlineLevel="1">
      <c r="A57" s="8">
        <v>41944</v>
      </c>
      <c r="B57" s="126">
        <v>7814.2627915000003</v>
      </c>
      <c r="C57" s="126">
        <v>7.7720360000000002E-2</v>
      </c>
      <c r="D57" s="126">
        <v>0</v>
      </c>
      <c r="E57" s="126">
        <v>7.7720360000000002E-2</v>
      </c>
      <c r="F57" s="126">
        <v>0.49665852999999999</v>
      </c>
      <c r="G57" s="126">
        <v>0.49665852999999999</v>
      </c>
      <c r="H57" s="126">
        <v>0</v>
      </c>
      <c r="I57" s="126">
        <v>4549.4328944099998</v>
      </c>
      <c r="J57" s="126">
        <v>110.24260878</v>
      </c>
      <c r="K57" s="126">
        <v>4439.1902856300003</v>
      </c>
      <c r="L57" s="126">
        <v>3264.2555182000001</v>
      </c>
      <c r="M57" s="126">
        <v>3263.8558624900002</v>
      </c>
      <c r="N57" s="126">
        <v>0.39965571</v>
      </c>
      <c r="O57" s="126">
        <v>0</v>
      </c>
      <c r="P57" s="126">
        <v>0.48029237000000002</v>
      </c>
      <c r="Q57" s="126"/>
      <c r="R57" s="126"/>
      <c r="S57" s="126"/>
    </row>
    <row r="58" spans="1:19" hidden="1" outlineLevel="1">
      <c r="A58" s="8">
        <v>41974</v>
      </c>
      <c r="B58" s="126">
        <v>7784.5825849499997</v>
      </c>
      <c r="C58" s="126">
        <v>0.19942752</v>
      </c>
      <c r="D58" s="126">
        <v>0</v>
      </c>
      <c r="E58" s="126">
        <v>0.19942752</v>
      </c>
      <c r="F58" s="126">
        <v>0.49750762999999998</v>
      </c>
      <c r="G58" s="126">
        <v>0.49750762999999998</v>
      </c>
      <c r="H58" s="126">
        <v>0</v>
      </c>
      <c r="I58" s="126">
        <v>4484.78369183</v>
      </c>
      <c r="J58" s="126">
        <v>98.021704020000001</v>
      </c>
      <c r="K58" s="126">
        <v>4386.7619878100004</v>
      </c>
      <c r="L58" s="126">
        <v>3299.1019579700001</v>
      </c>
      <c r="M58" s="126">
        <v>3298.7032145500002</v>
      </c>
      <c r="N58" s="126">
        <v>0.39874342000000002</v>
      </c>
      <c r="O58" s="126">
        <v>0</v>
      </c>
      <c r="P58" s="126">
        <v>0.49486118000000001</v>
      </c>
      <c r="Q58" s="126"/>
      <c r="R58" s="126"/>
      <c r="S58" s="126"/>
    </row>
    <row r="59" spans="1:19" hidden="1" outlineLevel="1">
      <c r="A59" s="8">
        <v>42005</v>
      </c>
      <c r="B59" s="126">
        <v>7765.7841441500004</v>
      </c>
      <c r="C59" s="126">
        <v>9.3581919999999999E-2</v>
      </c>
      <c r="D59" s="126">
        <v>0</v>
      </c>
      <c r="E59" s="126">
        <v>9.3581919999999999E-2</v>
      </c>
      <c r="F59" s="126">
        <v>0.49566770999999998</v>
      </c>
      <c r="G59" s="126">
        <v>0.49566770999999998</v>
      </c>
      <c r="H59" s="126">
        <v>0</v>
      </c>
      <c r="I59" s="126">
        <v>4497.6665346</v>
      </c>
      <c r="J59" s="126">
        <v>99.694646259999999</v>
      </c>
      <c r="K59" s="126">
        <v>4397.9718883400001</v>
      </c>
      <c r="L59" s="126">
        <v>3267.5283599200002</v>
      </c>
      <c r="M59" s="126">
        <v>3267.1095147299998</v>
      </c>
      <c r="N59" s="126">
        <v>0.41884518999999998</v>
      </c>
      <c r="O59" s="126">
        <v>0</v>
      </c>
      <c r="P59" s="126">
        <v>0.50443448000000002</v>
      </c>
      <c r="Q59" s="126"/>
      <c r="R59" s="126"/>
      <c r="S59" s="126"/>
    </row>
    <row r="60" spans="1:19" hidden="1" outlineLevel="1">
      <c r="A60" s="8">
        <v>42036</v>
      </c>
      <c r="B60" s="126">
        <v>9278.0115883100007</v>
      </c>
      <c r="C60" s="126">
        <v>8.0711740000000004E-2</v>
      </c>
      <c r="D60" s="126">
        <v>0</v>
      </c>
      <c r="E60" s="126">
        <v>8.0711740000000004E-2</v>
      </c>
      <c r="F60" s="126">
        <v>0.49706619000000002</v>
      </c>
      <c r="G60" s="126">
        <v>0.49706619000000002</v>
      </c>
      <c r="H60" s="126">
        <v>0</v>
      </c>
      <c r="I60" s="126">
        <v>5299.0745938999999</v>
      </c>
      <c r="J60" s="126">
        <v>157.81749056000001</v>
      </c>
      <c r="K60" s="126">
        <v>5141.25710334</v>
      </c>
      <c r="L60" s="126">
        <v>3978.3592164800002</v>
      </c>
      <c r="M60" s="126">
        <v>3977.9401596799999</v>
      </c>
      <c r="N60" s="126">
        <v>0.41905680000000001</v>
      </c>
      <c r="O60" s="126">
        <v>0</v>
      </c>
      <c r="P60" s="126">
        <v>0.81512090999999998</v>
      </c>
      <c r="Q60" s="126"/>
      <c r="R60" s="126"/>
      <c r="S60" s="126"/>
    </row>
    <row r="61" spans="1:19" hidden="1" outlineLevel="1">
      <c r="A61" s="8">
        <v>42064</v>
      </c>
      <c r="B61" s="126">
        <v>8630.9438783400001</v>
      </c>
      <c r="C61" s="126">
        <v>0.12765884</v>
      </c>
      <c r="D61" s="126">
        <v>0</v>
      </c>
      <c r="E61" s="126">
        <v>0.12765884</v>
      </c>
      <c r="F61" s="126">
        <v>0.44363248999999999</v>
      </c>
      <c r="G61" s="126">
        <v>0.44363248999999999</v>
      </c>
      <c r="H61" s="126">
        <v>0</v>
      </c>
      <c r="I61" s="126">
        <v>5010.6271495399997</v>
      </c>
      <c r="J61" s="126">
        <v>135.8436926</v>
      </c>
      <c r="K61" s="126">
        <v>4874.7834569400002</v>
      </c>
      <c r="L61" s="126">
        <v>3619.7454374700001</v>
      </c>
      <c r="M61" s="126">
        <v>3619.2986225999998</v>
      </c>
      <c r="N61" s="126">
        <v>0.44681486999999998</v>
      </c>
      <c r="O61" s="126">
        <v>0</v>
      </c>
      <c r="P61" s="126">
        <v>8.7980130000000004E-2</v>
      </c>
      <c r="Q61" s="126"/>
      <c r="R61" s="126"/>
      <c r="S61" s="126"/>
    </row>
    <row r="62" spans="1:19" hidden="1" outlineLevel="1">
      <c r="A62" s="8">
        <v>42095</v>
      </c>
      <c r="B62" s="126">
        <v>8283.55904878</v>
      </c>
      <c r="C62" s="126">
        <v>9.5867460000000002E-2</v>
      </c>
      <c r="D62" s="126">
        <v>0</v>
      </c>
      <c r="E62" s="126">
        <v>9.5867460000000002E-2</v>
      </c>
      <c r="F62" s="126">
        <v>0.44225734</v>
      </c>
      <c r="G62" s="126">
        <v>0.44225734</v>
      </c>
      <c r="H62" s="126">
        <v>0</v>
      </c>
      <c r="I62" s="126">
        <v>4844.3929110999998</v>
      </c>
      <c r="J62" s="126">
        <v>124.49854105999999</v>
      </c>
      <c r="K62" s="126">
        <v>4719.8943700399996</v>
      </c>
      <c r="L62" s="126">
        <v>3438.6280128799999</v>
      </c>
      <c r="M62" s="126">
        <v>3438.1706587200001</v>
      </c>
      <c r="N62" s="126">
        <v>0.45735416000000001</v>
      </c>
      <c r="O62" s="126">
        <v>0</v>
      </c>
      <c r="P62" s="126">
        <v>0.11261423</v>
      </c>
      <c r="Q62" s="126"/>
      <c r="R62" s="126"/>
      <c r="S62" s="126"/>
    </row>
    <row r="63" spans="1:19" hidden="1" outlineLevel="1">
      <c r="A63" s="8">
        <v>42125</v>
      </c>
      <c r="B63" s="126">
        <v>7968.7242572300001</v>
      </c>
      <c r="C63" s="126">
        <v>9.8379939999999999E-2</v>
      </c>
      <c r="D63" s="126">
        <v>0</v>
      </c>
      <c r="E63" s="126">
        <v>9.8379939999999999E-2</v>
      </c>
      <c r="F63" s="126">
        <v>0.44165563000000002</v>
      </c>
      <c r="G63" s="126">
        <v>0.44165563000000002</v>
      </c>
      <c r="H63" s="126">
        <v>0</v>
      </c>
      <c r="I63" s="126">
        <v>4663.9884250300001</v>
      </c>
      <c r="J63" s="126">
        <v>124.94926889</v>
      </c>
      <c r="K63" s="126">
        <v>4539.0391561400002</v>
      </c>
      <c r="L63" s="126">
        <v>3304.1957966300001</v>
      </c>
      <c r="M63" s="126">
        <v>3303.7931003399999</v>
      </c>
      <c r="N63" s="126">
        <v>0.40269629000000001</v>
      </c>
      <c r="O63" s="126">
        <v>0</v>
      </c>
      <c r="P63" s="126">
        <v>7.3010930000000002E-2</v>
      </c>
      <c r="Q63" s="126"/>
      <c r="R63" s="126"/>
      <c r="S63" s="126"/>
    </row>
    <row r="64" spans="1:19" hidden="1" outlineLevel="1">
      <c r="A64" s="8">
        <v>42156</v>
      </c>
      <c r="B64" s="126">
        <v>7772.6516737600004</v>
      </c>
      <c r="C64" s="126">
        <v>0.1033077</v>
      </c>
      <c r="D64" s="126">
        <v>0</v>
      </c>
      <c r="E64" s="126">
        <v>0.1033077</v>
      </c>
      <c r="F64" s="126">
        <v>0.93552975999999999</v>
      </c>
      <c r="G64" s="126">
        <v>0.93552975999999999</v>
      </c>
      <c r="H64" s="126">
        <v>0</v>
      </c>
      <c r="I64" s="126">
        <v>4486.9481845199998</v>
      </c>
      <c r="J64" s="126">
        <v>124.46019621000001</v>
      </c>
      <c r="K64" s="126">
        <v>4362.4879883100002</v>
      </c>
      <c r="L64" s="126">
        <v>3284.66465178</v>
      </c>
      <c r="M64" s="126">
        <v>3284.2704920299998</v>
      </c>
      <c r="N64" s="126">
        <v>0.39415974999999998</v>
      </c>
      <c r="O64" s="126">
        <v>0</v>
      </c>
      <c r="P64" s="126">
        <v>7.7742889999999995E-2</v>
      </c>
      <c r="Q64" s="126"/>
      <c r="R64" s="126"/>
      <c r="S64" s="126"/>
    </row>
    <row r="65" spans="1:19" hidden="1" outlineLevel="1">
      <c r="A65" s="8">
        <v>42186</v>
      </c>
      <c r="B65" s="126">
        <v>7924.0955140100004</v>
      </c>
      <c r="C65" s="126">
        <v>0.10446347</v>
      </c>
      <c r="D65" s="126">
        <v>0</v>
      </c>
      <c r="E65" s="126">
        <v>0.10446347</v>
      </c>
      <c r="F65" s="126">
        <v>0.49425201000000002</v>
      </c>
      <c r="G65" s="126">
        <v>0.49425201000000002</v>
      </c>
      <c r="H65" s="126">
        <v>0</v>
      </c>
      <c r="I65" s="126">
        <v>4632.9242342099997</v>
      </c>
      <c r="J65" s="126">
        <v>127.60156447</v>
      </c>
      <c r="K65" s="126">
        <v>4505.3226697399996</v>
      </c>
      <c r="L65" s="126">
        <v>3290.5725643199999</v>
      </c>
      <c r="M65" s="126">
        <v>3290.16343624</v>
      </c>
      <c r="N65" s="126">
        <v>0.40912808000000001</v>
      </c>
      <c r="O65" s="126">
        <v>0</v>
      </c>
      <c r="P65" s="126">
        <v>8.2375039999999997E-2</v>
      </c>
      <c r="Q65" s="126"/>
      <c r="R65" s="126"/>
      <c r="S65" s="126"/>
    </row>
    <row r="66" spans="1:19" hidden="1" outlineLevel="1">
      <c r="A66" s="8">
        <v>42217</v>
      </c>
      <c r="B66" s="126">
        <v>7974.9172758000004</v>
      </c>
      <c r="C66" s="126">
        <v>0.13402146000000001</v>
      </c>
      <c r="D66" s="126">
        <v>0</v>
      </c>
      <c r="E66" s="126">
        <v>0.13402146000000001</v>
      </c>
      <c r="F66" s="126">
        <v>0.49844503000000001</v>
      </c>
      <c r="G66" s="126">
        <v>0.49844503000000001</v>
      </c>
      <c r="H66" s="126">
        <v>0</v>
      </c>
      <c r="I66" s="126">
        <v>4734.8953566700002</v>
      </c>
      <c r="J66" s="126">
        <v>125.21085884</v>
      </c>
      <c r="K66" s="126">
        <v>4609.6844978299996</v>
      </c>
      <c r="L66" s="126">
        <v>3239.3894526399999</v>
      </c>
      <c r="M66" s="126">
        <v>3238.9974820100001</v>
      </c>
      <c r="N66" s="126">
        <v>0.39197062999999999</v>
      </c>
      <c r="O66" s="126">
        <v>0</v>
      </c>
      <c r="P66" s="126">
        <v>4.5111739999999997E-2</v>
      </c>
      <c r="Q66" s="126"/>
      <c r="R66" s="126"/>
      <c r="S66" s="126"/>
    </row>
    <row r="67" spans="1:19" hidden="1" outlineLevel="1">
      <c r="A67" s="8">
        <v>42248</v>
      </c>
      <c r="B67" s="126">
        <v>7870.7950716200003</v>
      </c>
      <c r="C67" s="126">
        <v>0.13016022999999999</v>
      </c>
      <c r="D67" s="126">
        <v>0</v>
      </c>
      <c r="E67" s="126">
        <v>0.13016022999999999</v>
      </c>
      <c r="F67" s="126">
        <v>7.4387190000000006E-2</v>
      </c>
      <c r="G67" s="126">
        <v>7.4387190000000006E-2</v>
      </c>
      <c r="H67" s="126">
        <v>0</v>
      </c>
      <c r="I67" s="126">
        <v>4652.1746862399996</v>
      </c>
      <c r="J67" s="126">
        <v>126.20202989000001</v>
      </c>
      <c r="K67" s="126">
        <v>4525.9726563499999</v>
      </c>
      <c r="L67" s="126">
        <v>3218.4158379599999</v>
      </c>
      <c r="M67" s="126">
        <v>3217.9991243200002</v>
      </c>
      <c r="N67" s="126">
        <v>0.41671364</v>
      </c>
      <c r="O67" s="126">
        <v>0</v>
      </c>
      <c r="P67" s="126">
        <v>4.9484729999999998E-2</v>
      </c>
      <c r="Q67" s="126"/>
      <c r="R67" s="126"/>
      <c r="S67" s="126"/>
    </row>
    <row r="68" spans="1:19" hidden="1" outlineLevel="1">
      <c r="A68" s="8">
        <v>42278</v>
      </c>
      <c r="B68" s="126">
        <v>8135.1197879699994</v>
      </c>
      <c r="C68" s="126">
        <v>0.11392049999999999</v>
      </c>
      <c r="D68" s="126">
        <v>0</v>
      </c>
      <c r="E68" s="126">
        <v>0.11392049999999999</v>
      </c>
      <c r="F68" s="126">
        <v>0.49361926</v>
      </c>
      <c r="G68" s="126">
        <v>0.49361926</v>
      </c>
      <c r="H68" s="126">
        <v>0</v>
      </c>
      <c r="I68" s="126">
        <v>4829.61290938</v>
      </c>
      <c r="J68" s="126">
        <v>132.23410437000001</v>
      </c>
      <c r="K68" s="126">
        <v>4697.3788050100002</v>
      </c>
      <c r="L68" s="126">
        <v>3304.89933883</v>
      </c>
      <c r="M68" s="126">
        <v>3304.0394146399999</v>
      </c>
      <c r="N68" s="126">
        <v>0.85992418999999998</v>
      </c>
      <c r="O68" s="126">
        <v>0</v>
      </c>
      <c r="P68" s="126">
        <v>4.7596550000000001E-2</v>
      </c>
      <c r="Q68" s="126"/>
      <c r="R68" s="126"/>
      <c r="S68" s="126"/>
    </row>
    <row r="69" spans="1:19" hidden="1" outlineLevel="1">
      <c r="A69" s="8">
        <v>42309</v>
      </c>
      <c r="B69" s="126">
        <v>8255.3983193799995</v>
      </c>
      <c r="C69" s="126">
        <v>0.12688368</v>
      </c>
      <c r="D69" s="126">
        <v>0</v>
      </c>
      <c r="E69" s="126">
        <v>0.12688368</v>
      </c>
      <c r="F69" s="126">
        <v>0.44554526</v>
      </c>
      <c r="G69" s="126">
        <v>0.44554526</v>
      </c>
      <c r="H69" s="126">
        <v>0</v>
      </c>
      <c r="I69" s="126">
        <v>4915.3184901900004</v>
      </c>
      <c r="J69" s="126">
        <v>135.84725890999999</v>
      </c>
      <c r="K69" s="126">
        <v>4779.4712312800002</v>
      </c>
      <c r="L69" s="126">
        <v>3339.50740025</v>
      </c>
      <c r="M69" s="126">
        <v>3338.6417225199998</v>
      </c>
      <c r="N69" s="126">
        <v>0.86567773000000003</v>
      </c>
      <c r="O69" s="126">
        <v>0</v>
      </c>
      <c r="P69" s="126">
        <v>0.10946626</v>
      </c>
      <c r="Q69" s="126"/>
      <c r="R69" s="126"/>
      <c r="S69" s="126"/>
    </row>
    <row r="70" spans="1:19" hidden="1" outlineLevel="1">
      <c r="A70" s="8">
        <v>42339</v>
      </c>
      <c r="B70" s="126">
        <v>7612.8814768100001</v>
      </c>
      <c r="C70" s="126">
        <v>0.12810630000000001</v>
      </c>
      <c r="D70" s="126">
        <v>0</v>
      </c>
      <c r="E70" s="126">
        <v>0.12810630000000001</v>
      </c>
      <c r="F70" s="126">
        <v>0.50837235000000003</v>
      </c>
      <c r="G70" s="126">
        <v>0.50837235000000003</v>
      </c>
      <c r="H70" s="126">
        <v>0</v>
      </c>
      <c r="I70" s="126">
        <v>4763.0472103900001</v>
      </c>
      <c r="J70" s="126">
        <v>135.81763458</v>
      </c>
      <c r="K70" s="126">
        <v>4627.2295758099999</v>
      </c>
      <c r="L70" s="126">
        <v>2849.1977877700001</v>
      </c>
      <c r="M70" s="126">
        <v>2848.70148414</v>
      </c>
      <c r="N70" s="126">
        <v>0.49630363</v>
      </c>
      <c r="O70" s="126">
        <v>0</v>
      </c>
      <c r="P70" s="126">
        <v>9.1641210000000001E-2</v>
      </c>
      <c r="Q70" s="126"/>
      <c r="R70" s="126"/>
      <c r="S70" s="126"/>
    </row>
    <row r="71" spans="1:19" hidden="1" outlineLevel="1">
      <c r="A71" s="8">
        <v>42370</v>
      </c>
      <c r="B71" s="126">
        <v>7493.1458530099999</v>
      </c>
      <c r="C71" s="126">
        <v>8.2796030000000007E-2</v>
      </c>
      <c r="D71" s="126">
        <v>0</v>
      </c>
      <c r="E71" s="126">
        <v>8.2796030000000007E-2</v>
      </c>
      <c r="F71" s="126">
        <v>0.50135134999999997</v>
      </c>
      <c r="G71" s="126">
        <v>0.50135134999999997</v>
      </c>
      <c r="H71" s="126">
        <v>0</v>
      </c>
      <c r="I71" s="126">
        <v>4630.4866841599996</v>
      </c>
      <c r="J71" s="126">
        <v>15.54965953</v>
      </c>
      <c r="K71" s="126">
        <v>4614.9370246300005</v>
      </c>
      <c r="L71" s="126">
        <v>2862.0750214700001</v>
      </c>
      <c r="M71" s="126">
        <v>2861.61888034</v>
      </c>
      <c r="N71" s="126">
        <v>0.45614113000000001</v>
      </c>
      <c r="O71" s="126">
        <v>0</v>
      </c>
      <c r="P71" s="126">
        <v>8.8169310000000001E-2</v>
      </c>
      <c r="Q71" s="126"/>
      <c r="R71" s="126"/>
      <c r="S71" s="126"/>
    </row>
    <row r="72" spans="1:19" hidden="1" outlineLevel="1">
      <c r="A72" s="8">
        <v>42401</v>
      </c>
      <c r="B72" s="126">
        <v>7468.9231197299996</v>
      </c>
      <c r="C72" s="126">
        <v>9.5243820000000007E-2</v>
      </c>
      <c r="D72" s="126">
        <v>0</v>
      </c>
      <c r="E72" s="126">
        <v>9.5243820000000007E-2</v>
      </c>
      <c r="F72" s="126">
        <v>0.49767303000000002</v>
      </c>
      <c r="G72" s="126">
        <v>0.49767303000000002</v>
      </c>
      <c r="H72" s="126">
        <v>0</v>
      </c>
      <c r="I72" s="126">
        <v>4516.4400245799998</v>
      </c>
      <c r="J72" s="126">
        <v>14.537900029999999</v>
      </c>
      <c r="K72" s="126">
        <v>4501.9021245499998</v>
      </c>
      <c r="L72" s="126">
        <v>2951.8901783000001</v>
      </c>
      <c r="M72" s="126">
        <v>2951.4400945799998</v>
      </c>
      <c r="N72" s="126">
        <v>0.45008372000000002</v>
      </c>
      <c r="O72" s="126">
        <v>0</v>
      </c>
      <c r="P72" s="126">
        <v>9.3283649999999996E-2</v>
      </c>
      <c r="Q72" s="126"/>
      <c r="R72" s="126"/>
      <c r="S72" s="126"/>
    </row>
    <row r="73" spans="1:19" hidden="1" outlineLevel="1">
      <c r="A73" s="8">
        <v>42430</v>
      </c>
      <c r="B73" s="126">
        <v>6923.02070903</v>
      </c>
      <c r="C73" s="126">
        <v>0.23332152</v>
      </c>
      <c r="D73" s="126">
        <v>0</v>
      </c>
      <c r="E73" s="126">
        <v>0.23332152</v>
      </c>
      <c r="F73" s="126">
        <v>0.14854981</v>
      </c>
      <c r="G73" s="126">
        <v>0.14854981</v>
      </c>
      <c r="H73" s="126">
        <v>0</v>
      </c>
      <c r="I73" s="126">
        <v>4021.3066000200001</v>
      </c>
      <c r="J73" s="126">
        <v>145.63815244</v>
      </c>
      <c r="K73" s="126">
        <v>3875.6684475799998</v>
      </c>
      <c r="L73" s="126">
        <v>2901.3322376800002</v>
      </c>
      <c r="M73" s="126">
        <v>2900.8926376700001</v>
      </c>
      <c r="N73" s="126">
        <v>0.43960000999999999</v>
      </c>
      <c r="O73" s="126">
        <v>0</v>
      </c>
      <c r="P73" s="126">
        <v>7.2879319999999997E-2</v>
      </c>
      <c r="Q73" s="126"/>
      <c r="R73" s="126"/>
      <c r="S73" s="126"/>
    </row>
    <row r="74" spans="1:19" hidden="1" outlineLevel="1">
      <c r="A74" s="8">
        <v>42461</v>
      </c>
      <c r="B74" s="126">
        <v>6868.9010279399999</v>
      </c>
      <c r="C74" s="126">
        <v>0.21872816</v>
      </c>
      <c r="D74" s="126">
        <v>0</v>
      </c>
      <c r="E74" s="126">
        <v>0.21872816</v>
      </c>
      <c r="F74" s="126">
        <v>1.0764320000000001E-2</v>
      </c>
      <c r="G74" s="126">
        <v>1.0764320000000001E-2</v>
      </c>
      <c r="H74" s="126">
        <v>0</v>
      </c>
      <c r="I74" s="126">
        <v>4057.7726046600001</v>
      </c>
      <c r="J74" s="126">
        <v>140.26318617000001</v>
      </c>
      <c r="K74" s="126">
        <v>3917.5094184899999</v>
      </c>
      <c r="L74" s="126">
        <v>2810.8989308</v>
      </c>
      <c r="M74" s="126">
        <v>2810.489032</v>
      </c>
      <c r="N74" s="126">
        <v>0.40989880000000001</v>
      </c>
      <c r="O74" s="126">
        <v>0</v>
      </c>
      <c r="P74" s="126">
        <v>6.8660799999999994E-2</v>
      </c>
      <c r="Q74" s="126"/>
      <c r="R74" s="126"/>
      <c r="S74" s="126"/>
    </row>
    <row r="75" spans="1:19" hidden="1" outlineLevel="1">
      <c r="A75" s="8">
        <v>42491</v>
      </c>
      <c r="B75" s="126">
        <v>6950.1303488800004</v>
      </c>
      <c r="C75" s="126">
        <v>0.21770143</v>
      </c>
      <c r="D75" s="126">
        <v>0</v>
      </c>
      <c r="E75" s="126">
        <v>0.21770143</v>
      </c>
      <c r="F75" s="126">
        <v>6.0537799999999999E-3</v>
      </c>
      <c r="G75" s="126">
        <v>5.9489299999999998E-3</v>
      </c>
      <c r="H75" s="126">
        <v>1.0485E-4</v>
      </c>
      <c r="I75" s="126">
        <v>4129.5902739800003</v>
      </c>
      <c r="J75" s="126">
        <v>139.03366313999999</v>
      </c>
      <c r="K75" s="126">
        <v>3990.5566108399998</v>
      </c>
      <c r="L75" s="126">
        <v>2820.31631969</v>
      </c>
      <c r="M75" s="126">
        <v>2819.75958722</v>
      </c>
      <c r="N75" s="126">
        <v>0.55673247000000003</v>
      </c>
      <c r="O75" s="126">
        <v>0</v>
      </c>
      <c r="P75" s="126">
        <v>7.3177989999999998E-2</v>
      </c>
      <c r="Q75" s="126"/>
      <c r="R75" s="126"/>
      <c r="S75" s="126"/>
    </row>
    <row r="76" spans="1:19" hidden="1" outlineLevel="1">
      <c r="A76" s="8">
        <v>42522</v>
      </c>
      <c r="B76" s="126">
        <v>6791.4308472000002</v>
      </c>
      <c r="C76" s="126">
        <v>9.210894E-2</v>
      </c>
      <c r="D76" s="126">
        <v>0</v>
      </c>
      <c r="E76" s="126">
        <v>9.210894E-2</v>
      </c>
      <c r="F76" s="126">
        <v>0</v>
      </c>
      <c r="G76" s="126">
        <v>0</v>
      </c>
      <c r="H76" s="126">
        <v>0</v>
      </c>
      <c r="I76" s="126">
        <v>3980.0645249600002</v>
      </c>
      <c r="J76" s="126">
        <v>133.30201894000001</v>
      </c>
      <c r="K76" s="126">
        <v>3846.7625060199998</v>
      </c>
      <c r="L76" s="126">
        <v>2811.2742133000002</v>
      </c>
      <c r="M76" s="126">
        <v>2810.7791137300001</v>
      </c>
      <c r="N76" s="126">
        <v>0.49509956999999999</v>
      </c>
      <c r="O76" s="126">
        <v>0</v>
      </c>
      <c r="P76" s="126">
        <v>7.2797470000000003E-2</v>
      </c>
      <c r="Q76" s="126"/>
      <c r="R76" s="126"/>
      <c r="S76" s="126"/>
    </row>
    <row r="77" spans="1:19" hidden="1" outlineLevel="1">
      <c r="A77" s="8">
        <v>42552</v>
      </c>
      <c r="B77" s="126">
        <v>6776.7320756099998</v>
      </c>
      <c r="C77" s="126">
        <v>0.20703537999999999</v>
      </c>
      <c r="D77" s="126">
        <v>0</v>
      </c>
      <c r="E77" s="126">
        <v>0.20703537999999999</v>
      </c>
      <c r="F77" s="126">
        <v>0.77456955000000005</v>
      </c>
      <c r="G77" s="126">
        <v>0.77456955000000005</v>
      </c>
      <c r="H77" s="126">
        <v>0</v>
      </c>
      <c r="I77" s="126">
        <v>4041.8397139499998</v>
      </c>
      <c r="J77" s="126">
        <v>139.55077761999999</v>
      </c>
      <c r="K77" s="126">
        <v>3902.2889363300001</v>
      </c>
      <c r="L77" s="126">
        <v>2733.9107567299998</v>
      </c>
      <c r="M77" s="126">
        <v>2733.3433580699998</v>
      </c>
      <c r="N77" s="126">
        <v>0.56739866000000005</v>
      </c>
      <c r="O77" s="126">
        <v>0</v>
      </c>
      <c r="P77" s="126">
        <v>7.3341299999999998E-2</v>
      </c>
      <c r="Q77" s="126"/>
      <c r="R77" s="126"/>
      <c r="S77" s="126"/>
    </row>
    <row r="78" spans="1:19" hidden="1" outlineLevel="1">
      <c r="A78" s="8">
        <v>42583</v>
      </c>
      <c r="B78" s="126">
        <v>7167.47819772</v>
      </c>
      <c r="C78" s="126">
        <v>0.17765705000000001</v>
      </c>
      <c r="D78" s="126">
        <v>0</v>
      </c>
      <c r="E78" s="126">
        <v>0.17765705000000001</v>
      </c>
      <c r="F78" s="126">
        <v>0.99814649</v>
      </c>
      <c r="G78" s="126">
        <v>0.99814649</v>
      </c>
      <c r="H78" s="126">
        <v>0</v>
      </c>
      <c r="I78" s="126">
        <v>4321.8036989100001</v>
      </c>
      <c r="J78" s="126">
        <v>149.05759735000001</v>
      </c>
      <c r="K78" s="126">
        <v>4172.7461015600002</v>
      </c>
      <c r="L78" s="126">
        <v>2844.4986952700001</v>
      </c>
      <c r="M78" s="126">
        <v>2843.8285514600002</v>
      </c>
      <c r="N78" s="126">
        <v>0.67014381000000001</v>
      </c>
      <c r="O78" s="126">
        <v>0</v>
      </c>
      <c r="P78" s="126">
        <v>7.0752460000000003E-2</v>
      </c>
      <c r="Q78" s="126"/>
      <c r="R78" s="126"/>
      <c r="S78" s="126"/>
    </row>
    <row r="79" spans="1:19" hidden="1" outlineLevel="1">
      <c r="A79" s="8">
        <v>42614</v>
      </c>
      <c r="B79" s="126">
        <v>7092.8914435300003</v>
      </c>
      <c r="C79" s="126">
        <v>0.16199928</v>
      </c>
      <c r="D79" s="126">
        <v>0</v>
      </c>
      <c r="E79" s="126">
        <v>0.16199928</v>
      </c>
      <c r="F79" s="126">
        <v>7.9500500000000002E-3</v>
      </c>
      <c r="G79" s="126">
        <v>7.9500500000000002E-3</v>
      </c>
      <c r="H79" s="126">
        <v>0</v>
      </c>
      <c r="I79" s="126">
        <v>4302.87945872</v>
      </c>
      <c r="J79" s="126">
        <v>152.50965579999999</v>
      </c>
      <c r="K79" s="126">
        <v>4150.3698029200004</v>
      </c>
      <c r="L79" s="126">
        <v>2789.84203548</v>
      </c>
      <c r="M79" s="126">
        <v>2788.79368471</v>
      </c>
      <c r="N79" s="126">
        <v>1.0483507700000001</v>
      </c>
      <c r="O79" s="126">
        <v>0</v>
      </c>
      <c r="P79" s="126">
        <v>7.0984920000000007E-2</v>
      </c>
      <c r="Q79" s="126"/>
      <c r="R79" s="126"/>
      <c r="S79" s="126"/>
    </row>
    <row r="80" spans="1:19" hidden="1" outlineLevel="1">
      <c r="A80" s="8">
        <v>42644</v>
      </c>
      <c r="B80" s="126">
        <v>7042.6497083499999</v>
      </c>
      <c r="C80" s="126">
        <v>0.15057171</v>
      </c>
      <c r="D80" s="126">
        <v>0</v>
      </c>
      <c r="E80" s="126">
        <v>0.15057171</v>
      </c>
      <c r="F80" s="126">
        <v>5.7200000000000003E-6</v>
      </c>
      <c r="G80" s="126">
        <v>5.7200000000000003E-6</v>
      </c>
      <c r="H80" s="126">
        <v>0</v>
      </c>
      <c r="I80" s="126">
        <v>4248.8275281200004</v>
      </c>
      <c r="J80" s="126">
        <v>145.29658871000001</v>
      </c>
      <c r="K80" s="126">
        <v>4103.5309394100004</v>
      </c>
      <c r="L80" s="126">
        <v>2793.6716028000001</v>
      </c>
      <c r="M80" s="126">
        <v>2792.5660672499998</v>
      </c>
      <c r="N80" s="126">
        <v>1.1055355499999999</v>
      </c>
      <c r="O80" s="126">
        <v>0</v>
      </c>
      <c r="P80" s="126">
        <v>7.5495510000000002E-2</v>
      </c>
      <c r="Q80" s="126"/>
      <c r="R80" s="126"/>
      <c r="S80" s="126"/>
    </row>
    <row r="81" spans="1:19" hidden="1" outlineLevel="1">
      <c r="A81" s="8">
        <v>42675</v>
      </c>
      <c r="B81" s="126">
        <v>7275.0901957400001</v>
      </c>
      <c r="C81" s="126">
        <v>0.13859221999999999</v>
      </c>
      <c r="D81" s="126">
        <v>5.3000000000000001E-5</v>
      </c>
      <c r="E81" s="126">
        <v>0.13853921999999999</v>
      </c>
      <c r="F81" s="126">
        <v>0</v>
      </c>
      <c r="G81" s="126">
        <v>0</v>
      </c>
      <c r="H81" s="126">
        <v>0</v>
      </c>
      <c r="I81" s="126">
        <v>4465.56058304</v>
      </c>
      <c r="J81" s="126">
        <v>138.79246599000001</v>
      </c>
      <c r="K81" s="126">
        <v>4326.76811705</v>
      </c>
      <c r="L81" s="126">
        <v>2809.39102048</v>
      </c>
      <c r="M81" s="126">
        <v>2807.86219093</v>
      </c>
      <c r="N81" s="126">
        <v>1.52882955</v>
      </c>
      <c r="O81" s="126">
        <v>0</v>
      </c>
      <c r="P81" s="126">
        <v>7.6444170000000006E-2</v>
      </c>
      <c r="Q81" s="126"/>
      <c r="R81" s="126"/>
      <c r="S81" s="126"/>
    </row>
    <row r="82" spans="1:19" hidden="1" outlineLevel="1">
      <c r="A82" s="8">
        <v>42705</v>
      </c>
      <c r="B82" s="126">
        <v>7128.6578014699999</v>
      </c>
      <c r="C82" s="126">
        <v>0.12553664</v>
      </c>
      <c r="D82" s="126">
        <v>0</v>
      </c>
      <c r="E82" s="126">
        <v>0.12553664</v>
      </c>
      <c r="F82" s="126">
        <v>1.00377049</v>
      </c>
      <c r="G82" s="126">
        <v>1.00377049</v>
      </c>
      <c r="H82" s="126">
        <v>0</v>
      </c>
      <c r="I82" s="126">
        <v>4303.8966225599997</v>
      </c>
      <c r="J82" s="126">
        <v>144.99976910000001</v>
      </c>
      <c r="K82" s="126">
        <v>4158.8968534599999</v>
      </c>
      <c r="L82" s="126">
        <v>2823.63187178</v>
      </c>
      <c r="M82" s="126">
        <v>2822.3566720399999</v>
      </c>
      <c r="N82" s="126">
        <v>1.2751997399999999</v>
      </c>
      <c r="O82" s="126">
        <v>0</v>
      </c>
      <c r="P82" s="126">
        <v>7.4171490000000007E-2</v>
      </c>
      <c r="Q82" s="126"/>
      <c r="R82" s="126"/>
      <c r="S82" s="126"/>
    </row>
    <row r="83" spans="1:19" hidden="1" outlineLevel="1">
      <c r="A83" s="8">
        <v>42736</v>
      </c>
      <c r="B83" s="126">
        <v>6856.27701548</v>
      </c>
      <c r="C83" s="126">
        <v>0.11294659</v>
      </c>
      <c r="D83" s="126">
        <v>0</v>
      </c>
      <c r="E83" s="126">
        <v>0.11294659</v>
      </c>
      <c r="F83" s="126">
        <v>0.99649849999999995</v>
      </c>
      <c r="G83" s="126">
        <v>0.99649849999999995</v>
      </c>
      <c r="H83" s="126">
        <v>0</v>
      </c>
      <c r="I83" s="126">
        <v>4008.2346014599998</v>
      </c>
      <c r="J83" s="126">
        <v>162.30717892999999</v>
      </c>
      <c r="K83" s="126">
        <v>3845.9274225300001</v>
      </c>
      <c r="L83" s="126">
        <v>2846.9329689299998</v>
      </c>
      <c r="M83" s="126">
        <v>2845.7090101899998</v>
      </c>
      <c r="N83" s="126">
        <v>1.22395874</v>
      </c>
      <c r="O83" s="126">
        <v>0</v>
      </c>
      <c r="P83" s="126">
        <v>6.7064949999999998E-2</v>
      </c>
      <c r="Q83" s="126"/>
      <c r="R83" s="126"/>
      <c r="S83" s="126"/>
    </row>
    <row r="84" spans="1:19" hidden="1" outlineLevel="1">
      <c r="A84" s="8">
        <v>42767</v>
      </c>
      <c r="B84" s="126">
        <v>6362.1678892899999</v>
      </c>
      <c r="C84" s="126">
        <v>8.7921120000000005E-2</v>
      </c>
      <c r="D84" s="126">
        <v>0</v>
      </c>
      <c r="E84" s="126">
        <v>8.7921120000000005E-2</v>
      </c>
      <c r="F84" s="126">
        <v>0.98350636000000002</v>
      </c>
      <c r="G84" s="126">
        <v>0.98350636000000002</v>
      </c>
      <c r="H84" s="126">
        <v>0</v>
      </c>
      <c r="I84" s="126">
        <v>3396.96676867</v>
      </c>
      <c r="J84" s="126">
        <v>143.59465642999999</v>
      </c>
      <c r="K84" s="126">
        <v>3253.3721122400002</v>
      </c>
      <c r="L84" s="126">
        <v>2964.1296931400002</v>
      </c>
      <c r="M84" s="126">
        <v>2962.7834344500002</v>
      </c>
      <c r="N84" s="126">
        <v>1.34625869</v>
      </c>
      <c r="O84" s="126">
        <v>0</v>
      </c>
      <c r="P84" s="126">
        <v>7.1652779999999999E-2</v>
      </c>
      <c r="Q84" s="126"/>
      <c r="R84" s="126"/>
      <c r="S84" s="126"/>
    </row>
    <row r="85" spans="1:19" hidden="1" outlineLevel="1">
      <c r="A85" s="8">
        <v>42795</v>
      </c>
      <c r="B85" s="126">
        <v>6676.9977961799996</v>
      </c>
      <c r="C85" s="126">
        <v>8.8731290000000004E-2</v>
      </c>
      <c r="D85" s="126">
        <v>0</v>
      </c>
      <c r="E85" s="126">
        <v>8.8731290000000004E-2</v>
      </c>
      <c r="F85" s="126">
        <v>1.01633098</v>
      </c>
      <c r="G85" s="126">
        <v>1.01633098</v>
      </c>
      <c r="H85" s="126">
        <v>0</v>
      </c>
      <c r="I85" s="126">
        <v>3601.8169162200002</v>
      </c>
      <c r="J85" s="126">
        <v>143.22645094000001</v>
      </c>
      <c r="K85" s="126">
        <v>3458.59046528</v>
      </c>
      <c r="L85" s="126">
        <v>3074.0758176899999</v>
      </c>
      <c r="M85" s="126">
        <v>3072.82910378</v>
      </c>
      <c r="N85" s="126">
        <v>1.24671391</v>
      </c>
      <c r="O85" s="126">
        <v>0</v>
      </c>
      <c r="P85" s="126">
        <v>7.4859780000000001E-2</v>
      </c>
      <c r="Q85" s="126"/>
      <c r="R85" s="126"/>
      <c r="S85" s="126"/>
    </row>
    <row r="86" spans="1:19" hidden="1" outlineLevel="1">
      <c r="A86" s="8">
        <v>42826</v>
      </c>
      <c r="B86" s="126">
        <v>6807.8860018200003</v>
      </c>
      <c r="C86" s="126">
        <v>8.8196849999999993E-2</v>
      </c>
      <c r="D86" s="126">
        <v>0</v>
      </c>
      <c r="E86" s="126">
        <v>8.8196849999999993E-2</v>
      </c>
      <c r="F86" s="126">
        <v>0.99291735000000003</v>
      </c>
      <c r="G86" s="126">
        <v>0.99291735000000003</v>
      </c>
      <c r="H86" s="126">
        <v>0</v>
      </c>
      <c r="I86" s="126">
        <v>3729.8231720399999</v>
      </c>
      <c r="J86" s="126">
        <v>141.10126918</v>
      </c>
      <c r="K86" s="126">
        <v>3588.7219028599998</v>
      </c>
      <c r="L86" s="126">
        <v>3076.9817155800001</v>
      </c>
      <c r="M86" s="126">
        <v>3075.4539393800001</v>
      </c>
      <c r="N86" s="126">
        <v>1.5277761999999999</v>
      </c>
      <c r="O86" s="126">
        <v>0</v>
      </c>
      <c r="P86" s="126">
        <v>7.2604109999999999E-2</v>
      </c>
      <c r="Q86" s="126"/>
      <c r="R86" s="126"/>
      <c r="S86" s="126"/>
    </row>
    <row r="87" spans="1:19" hidden="1" outlineLevel="1">
      <c r="A87" s="8">
        <v>42856</v>
      </c>
      <c r="B87" s="126">
        <v>6944.8193404000003</v>
      </c>
      <c r="C87" s="126">
        <v>0.13129856000000001</v>
      </c>
      <c r="D87" s="126">
        <v>0</v>
      </c>
      <c r="E87" s="126">
        <v>0.13129856000000001</v>
      </c>
      <c r="F87" s="126">
        <v>0.99733561999999998</v>
      </c>
      <c r="G87" s="126">
        <v>0.99733561999999998</v>
      </c>
      <c r="H87" s="126">
        <v>0</v>
      </c>
      <c r="I87" s="126">
        <v>3793.43620143</v>
      </c>
      <c r="J87" s="126">
        <v>147.94098371999999</v>
      </c>
      <c r="K87" s="126">
        <v>3645.4952177099999</v>
      </c>
      <c r="L87" s="126">
        <v>3150.2545047899998</v>
      </c>
      <c r="M87" s="126">
        <v>3148.2105876599999</v>
      </c>
      <c r="N87" s="126">
        <v>2.0439171300000001</v>
      </c>
      <c r="O87" s="126">
        <v>0</v>
      </c>
      <c r="P87" s="126">
        <v>7.3010530000000004E-2</v>
      </c>
      <c r="Q87" s="126"/>
      <c r="R87" s="126"/>
      <c r="S87" s="126"/>
    </row>
    <row r="88" spans="1:19" hidden="1" outlineLevel="1">
      <c r="A88" s="8">
        <v>42887</v>
      </c>
      <c r="B88" s="126">
        <v>7021.9419785399996</v>
      </c>
      <c r="C88" s="126">
        <v>8.7579389999999993E-2</v>
      </c>
      <c r="D88" s="126">
        <v>0</v>
      </c>
      <c r="E88" s="126">
        <v>8.7579389999999993E-2</v>
      </c>
      <c r="F88" s="126">
        <v>0.99567260999999996</v>
      </c>
      <c r="G88" s="126">
        <v>0.99567260999999996</v>
      </c>
      <c r="H88" s="126">
        <v>0</v>
      </c>
      <c r="I88" s="126">
        <v>3828.9374610700002</v>
      </c>
      <c r="J88" s="126">
        <v>152.73347163</v>
      </c>
      <c r="K88" s="126">
        <v>3676.20398944</v>
      </c>
      <c r="L88" s="126">
        <v>3191.92126547</v>
      </c>
      <c r="M88" s="126">
        <v>3189.9200314200002</v>
      </c>
      <c r="N88" s="126">
        <v>2.0012340499999999</v>
      </c>
      <c r="O88" s="126">
        <v>0</v>
      </c>
      <c r="P88" s="126">
        <v>7.3782860000000006E-2</v>
      </c>
      <c r="Q88" s="126"/>
      <c r="R88" s="126"/>
      <c r="S88" s="126"/>
    </row>
    <row r="89" spans="1:19" hidden="1" outlineLevel="1">
      <c r="A89" s="8">
        <v>42917</v>
      </c>
      <c r="B89" s="126">
        <v>7844.3848358200003</v>
      </c>
      <c r="C89" s="126">
        <v>3.8318100000000002E-3</v>
      </c>
      <c r="D89" s="126">
        <v>0</v>
      </c>
      <c r="E89" s="126">
        <v>3.8318100000000002E-3</v>
      </c>
      <c r="F89" s="126">
        <v>0</v>
      </c>
      <c r="G89" s="126">
        <v>0</v>
      </c>
      <c r="H89" s="126">
        <v>0</v>
      </c>
      <c r="I89" s="126">
        <v>4596.6630894299997</v>
      </c>
      <c r="J89" s="126">
        <v>152.80861411000001</v>
      </c>
      <c r="K89" s="126">
        <v>4443.8544753200003</v>
      </c>
      <c r="L89" s="126">
        <v>3247.7179145800001</v>
      </c>
      <c r="M89" s="126">
        <v>3245.6352768699999</v>
      </c>
      <c r="N89" s="126">
        <v>2.0826377100000002</v>
      </c>
      <c r="O89" s="126">
        <v>0</v>
      </c>
      <c r="P89" s="126">
        <v>7.3847560000000007E-2</v>
      </c>
      <c r="Q89" s="126"/>
      <c r="R89" s="126"/>
      <c r="S89" s="126"/>
    </row>
    <row r="90" spans="1:19" hidden="1" outlineLevel="1">
      <c r="A90" s="8">
        <v>42948</v>
      </c>
      <c r="B90" s="126">
        <v>8339.9561696000001</v>
      </c>
      <c r="C90" s="126">
        <v>3.85426E-3</v>
      </c>
      <c r="D90" s="126">
        <v>0</v>
      </c>
      <c r="E90" s="126">
        <v>3.85426E-3</v>
      </c>
      <c r="F90" s="126">
        <v>6.0000000000000002E-6</v>
      </c>
      <c r="G90" s="126">
        <v>6.0000000000000002E-6</v>
      </c>
      <c r="H90" s="126">
        <v>0</v>
      </c>
      <c r="I90" s="126">
        <v>4960.1466247500002</v>
      </c>
      <c r="J90" s="126">
        <v>155.30416070999999</v>
      </c>
      <c r="K90" s="126">
        <v>4804.8424640399999</v>
      </c>
      <c r="L90" s="126">
        <v>3379.8056845900001</v>
      </c>
      <c r="M90" s="126">
        <v>3375.4134527199999</v>
      </c>
      <c r="N90" s="126">
        <v>4.3922318699999998</v>
      </c>
      <c r="O90" s="126">
        <v>0</v>
      </c>
      <c r="P90" s="126">
        <v>7.6704320000000006E-2</v>
      </c>
      <c r="Q90" s="126"/>
      <c r="R90" s="126"/>
      <c r="S90" s="126"/>
    </row>
    <row r="91" spans="1:19" hidden="1" outlineLevel="1">
      <c r="A91" s="8">
        <v>42979</v>
      </c>
      <c r="B91" s="126">
        <v>8850.2676248700009</v>
      </c>
      <c r="C91" s="126">
        <v>5.389327E-2</v>
      </c>
      <c r="D91" s="126">
        <v>0</v>
      </c>
      <c r="E91" s="126">
        <v>5.389327E-2</v>
      </c>
      <c r="F91" s="126">
        <v>1.2208470499999999</v>
      </c>
      <c r="G91" s="126">
        <v>1.2208470499999999</v>
      </c>
      <c r="H91" s="126">
        <v>0</v>
      </c>
      <c r="I91" s="126">
        <v>5364.6365634499998</v>
      </c>
      <c r="J91" s="126">
        <v>170.03661457000001</v>
      </c>
      <c r="K91" s="126">
        <v>5194.5999488799998</v>
      </c>
      <c r="L91" s="126">
        <v>3484.3563211000001</v>
      </c>
      <c r="M91" s="126">
        <v>3479.4690051900002</v>
      </c>
      <c r="N91" s="126">
        <v>4.8873159099999999</v>
      </c>
      <c r="O91" s="126">
        <v>0</v>
      </c>
      <c r="P91" s="126">
        <v>7.0190559999999999E-2</v>
      </c>
      <c r="Q91" s="126"/>
      <c r="R91" s="126"/>
      <c r="S91" s="126"/>
    </row>
    <row r="92" spans="1:19" hidden="1" outlineLevel="1">
      <c r="A92" s="8">
        <v>43009</v>
      </c>
      <c r="B92" s="126">
        <v>8957.5795696799996</v>
      </c>
      <c r="C92" s="126">
        <v>5.9654690000000003E-2</v>
      </c>
      <c r="D92" s="126">
        <v>0</v>
      </c>
      <c r="E92" s="126">
        <v>5.9654690000000003E-2</v>
      </c>
      <c r="F92" s="126">
        <v>1.3614936799999999</v>
      </c>
      <c r="G92" s="126">
        <v>1.3614936799999999</v>
      </c>
      <c r="H92" s="126">
        <v>0</v>
      </c>
      <c r="I92" s="126">
        <v>5410.65876364</v>
      </c>
      <c r="J92" s="126">
        <v>179.30845557000001</v>
      </c>
      <c r="K92" s="126">
        <v>5231.3503080700002</v>
      </c>
      <c r="L92" s="126">
        <v>3545.49965767</v>
      </c>
      <c r="M92" s="126">
        <v>3540.80380079</v>
      </c>
      <c r="N92" s="126">
        <v>4.69585688</v>
      </c>
      <c r="O92" s="126">
        <v>0</v>
      </c>
      <c r="P92" s="126">
        <v>7.0419049999999997E-2</v>
      </c>
      <c r="Q92" s="126"/>
      <c r="R92" s="126"/>
      <c r="S92" s="126"/>
    </row>
    <row r="93" spans="1:19" hidden="1" outlineLevel="1">
      <c r="A93" s="8">
        <v>43040</v>
      </c>
      <c r="B93" s="126">
        <v>9198.4919640999997</v>
      </c>
      <c r="C93" s="126">
        <v>28.50729149</v>
      </c>
      <c r="D93" s="126">
        <v>0</v>
      </c>
      <c r="E93" s="126">
        <v>28.50729149</v>
      </c>
      <c r="F93" s="126">
        <v>1.5160418600000001</v>
      </c>
      <c r="G93" s="126">
        <v>1.5160418600000001</v>
      </c>
      <c r="H93" s="126">
        <v>0</v>
      </c>
      <c r="I93" s="126">
        <v>5587.1303798899999</v>
      </c>
      <c r="J93" s="126">
        <v>158.36566977999999</v>
      </c>
      <c r="K93" s="126">
        <v>5428.7647101100001</v>
      </c>
      <c r="L93" s="126">
        <v>3581.3382508599998</v>
      </c>
      <c r="M93" s="126">
        <v>3576.8696328599999</v>
      </c>
      <c r="N93" s="126">
        <v>4.4686180000000002</v>
      </c>
      <c r="O93" s="126">
        <v>0</v>
      </c>
      <c r="P93" s="126">
        <v>7.1026969999999995E-2</v>
      </c>
      <c r="Q93" s="126"/>
      <c r="R93" s="126"/>
      <c r="S93" s="126"/>
    </row>
    <row r="94" spans="1:19" hidden="1" outlineLevel="1">
      <c r="A94" s="8">
        <v>43070</v>
      </c>
      <c r="B94" s="126">
        <v>9223.9843940999999</v>
      </c>
      <c r="C94" s="126">
        <v>4.5845599999999997E-3</v>
      </c>
      <c r="D94" s="126">
        <v>0</v>
      </c>
      <c r="E94" s="126">
        <v>4.5845599999999997E-3</v>
      </c>
      <c r="F94" s="126">
        <v>1.49293422</v>
      </c>
      <c r="G94" s="126">
        <v>1.49293422</v>
      </c>
      <c r="H94" s="126">
        <v>0</v>
      </c>
      <c r="I94" s="126">
        <v>5395.6481623899999</v>
      </c>
      <c r="J94" s="126">
        <v>163.76400950999999</v>
      </c>
      <c r="K94" s="126">
        <v>5231.8841528800003</v>
      </c>
      <c r="L94" s="126">
        <v>3826.8387129299999</v>
      </c>
      <c r="M94" s="126">
        <v>3822.9251707399999</v>
      </c>
      <c r="N94" s="126">
        <v>3.9135421899999998</v>
      </c>
      <c r="O94" s="126">
        <v>0</v>
      </c>
      <c r="P94" s="126">
        <v>7.1518449999999997E-2</v>
      </c>
      <c r="Q94" s="126"/>
      <c r="R94" s="126"/>
      <c r="S94" s="126"/>
    </row>
    <row r="95" spans="1:19" hidden="1" outlineLevel="1">
      <c r="A95" s="8">
        <v>43101</v>
      </c>
      <c r="B95" s="126">
        <v>9296.3691388700008</v>
      </c>
      <c r="C95" s="126">
        <v>4.8073999999999999E-3</v>
      </c>
      <c r="D95" s="126">
        <v>0</v>
      </c>
      <c r="E95" s="126">
        <v>4.8073999999999999E-3</v>
      </c>
      <c r="F95" s="126">
        <v>1.3467051999999999</v>
      </c>
      <c r="G95" s="126">
        <v>1.3467051999999999</v>
      </c>
      <c r="H95" s="126">
        <v>0</v>
      </c>
      <c r="I95" s="126">
        <v>5414.9319328499996</v>
      </c>
      <c r="J95" s="126">
        <v>155.05484688999999</v>
      </c>
      <c r="K95" s="126">
        <v>5259.8770859599999</v>
      </c>
      <c r="L95" s="126">
        <v>3880.0856934200001</v>
      </c>
      <c r="M95" s="126">
        <v>3876.2792393899999</v>
      </c>
      <c r="N95" s="126">
        <v>3.8064540299999998</v>
      </c>
      <c r="O95" s="126">
        <v>0</v>
      </c>
      <c r="P95" s="126">
        <v>0.13546424000000001</v>
      </c>
      <c r="Q95" s="126"/>
      <c r="R95" s="126"/>
      <c r="S95" s="126"/>
    </row>
    <row r="96" spans="1:19" hidden="1" outlineLevel="1">
      <c r="A96" s="8">
        <v>43132</v>
      </c>
      <c r="B96" s="126">
        <v>9147.8569434700003</v>
      </c>
      <c r="C96" s="126">
        <v>5.509033E-2</v>
      </c>
      <c r="D96" s="126">
        <v>0</v>
      </c>
      <c r="E96" s="126">
        <v>5.509033E-2</v>
      </c>
      <c r="F96" s="126">
        <v>1.3912849</v>
      </c>
      <c r="G96" s="126">
        <v>1.3912849</v>
      </c>
      <c r="H96" s="126">
        <v>0</v>
      </c>
      <c r="I96" s="126">
        <v>5282.0724979699999</v>
      </c>
      <c r="J96" s="126">
        <v>148.44350832999999</v>
      </c>
      <c r="K96" s="126">
        <v>5133.6289896400003</v>
      </c>
      <c r="L96" s="126">
        <v>3864.3380702700001</v>
      </c>
      <c r="M96" s="126">
        <v>3860.6126226900001</v>
      </c>
      <c r="N96" s="126">
        <v>3.72544758</v>
      </c>
      <c r="O96" s="126">
        <v>0</v>
      </c>
      <c r="P96" s="126">
        <v>0.13795334000000001</v>
      </c>
      <c r="Q96" s="126"/>
      <c r="R96" s="126"/>
      <c r="S96" s="126"/>
    </row>
    <row r="97" spans="1:19" hidden="1" outlineLevel="1">
      <c r="A97" s="8">
        <v>43160</v>
      </c>
      <c r="B97" s="126">
        <v>9587.5907038299993</v>
      </c>
      <c r="C97" s="126">
        <v>0.10653263</v>
      </c>
      <c r="D97" s="126">
        <v>0</v>
      </c>
      <c r="E97" s="126">
        <v>0.10653263</v>
      </c>
      <c r="F97" s="126">
        <v>1.34532429</v>
      </c>
      <c r="G97" s="126">
        <v>1.34532429</v>
      </c>
      <c r="H97" s="126">
        <v>0</v>
      </c>
      <c r="I97" s="126">
        <v>5652.8910589400002</v>
      </c>
      <c r="J97" s="126">
        <v>147.47701846000001</v>
      </c>
      <c r="K97" s="126">
        <v>5505.41404048</v>
      </c>
      <c r="L97" s="126">
        <v>3933.24778797</v>
      </c>
      <c r="M97" s="126">
        <v>3929.5575759499998</v>
      </c>
      <c r="N97" s="126">
        <v>3.6902120200000001</v>
      </c>
      <c r="O97" s="126">
        <v>0</v>
      </c>
      <c r="P97" s="126">
        <v>0.14165196999999999</v>
      </c>
      <c r="Q97" s="126"/>
      <c r="R97" s="126"/>
      <c r="S97" s="126"/>
    </row>
    <row r="98" spans="1:19" hidden="1" outlineLevel="1">
      <c r="A98" s="8">
        <v>43191</v>
      </c>
      <c r="B98" s="126">
        <v>9764.0244068800002</v>
      </c>
      <c r="C98" s="126">
        <v>0.13684577000000001</v>
      </c>
      <c r="D98" s="126">
        <v>0</v>
      </c>
      <c r="E98" s="126">
        <v>0.13684577000000001</v>
      </c>
      <c r="F98" s="126">
        <v>0.71188225999999999</v>
      </c>
      <c r="G98" s="126">
        <v>0.71188225999999999</v>
      </c>
      <c r="H98" s="126">
        <v>0</v>
      </c>
      <c r="I98" s="126">
        <v>5768.4100224800004</v>
      </c>
      <c r="J98" s="126">
        <v>162.16355311000001</v>
      </c>
      <c r="K98" s="126">
        <v>5606.2464693700003</v>
      </c>
      <c r="L98" s="126">
        <v>3994.7656563700002</v>
      </c>
      <c r="M98" s="126">
        <v>3988.6391408600002</v>
      </c>
      <c r="N98" s="126">
        <v>6.1265155099999999</v>
      </c>
      <c r="O98" s="126">
        <v>0</v>
      </c>
      <c r="P98" s="126">
        <v>0.14339676000000001</v>
      </c>
      <c r="Q98" s="126"/>
      <c r="R98" s="126"/>
      <c r="S98" s="126"/>
    </row>
    <row r="99" spans="1:19" hidden="1" outlineLevel="1">
      <c r="A99" s="8">
        <v>43221</v>
      </c>
      <c r="B99" s="126">
        <v>9912.0519720299999</v>
      </c>
      <c r="C99" s="126">
        <v>5.703358E-2</v>
      </c>
      <c r="D99" s="126">
        <v>0</v>
      </c>
      <c r="E99" s="126">
        <v>5.703358E-2</v>
      </c>
      <c r="F99" s="126">
        <v>2.1783659100000001</v>
      </c>
      <c r="G99" s="126">
        <v>0.70608921000000002</v>
      </c>
      <c r="H99" s="126">
        <v>1.4722767000000001</v>
      </c>
      <c r="I99" s="126">
        <v>5800.4549483399996</v>
      </c>
      <c r="J99" s="126">
        <v>150.73120299000001</v>
      </c>
      <c r="K99" s="126">
        <v>5649.7237453500002</v>
      </c>
      <c r="L99" s="126">
        <v>4109.3616241999998</v>
      </c>
      <c r="M99" s="126">
        <v>4099.2431898000004</v>
      </c>
      <c r="N99" s="126">
        <v>10.1184344</v>
      </c>
      <c r="O99" s="126">
        <v>0</v>
      </c>
      <c r="P99" s="126">
        <v>0.14619361</v>
      </c>
      <c r="Q99" s="126"/>
      <c r="R99" s="126"/>
      <c r="S99" s="126"/>
    </row>
    <row r="100" spans="1:19" hidden="1" outlineLevel="1">
      <c r="A100" s="8">
        <v>43252</v>
      </c>
      <c r="B100" s="126">
        <v>10129.52872563</v>
      </c>
      <c r="C100" s="126">
        <v>6.0054040000000003E-2</v>
      </c>
      <c r="D100" s="126">
        <v>0</v>
      </c>
      <c r="E100" s="126">
        <v>6.0054040000000003E-2</v>
      </c>
      <c r="F100" s="126">
        <v>2.1771263599999999</v>
      </c>
      <c r="G100" s="126">
        <v>2.1771263599999999</v>
      </c>
      <c r="H100" s="126">
        <v>0</v>
      </c>
      <c r="I100" s="126">
        <v>5973.3627762300002</v>
      </c>
      <c r="J100" s="126">
        <v>155.87086439000001</v>
      </c>
      <c r="K100" s="126">
        <v>5817.4919118400003</v>
      </c>
      <c r="L100" s="126">
        <v>4153.9287690000001</v>
      </c>
      <c r="M100" s="126">
        <v>4139.7509869699998</v>
      </c>
      <c r="N100" s="126">
        <v>14.177782029999999</v>
      </c>
      <c r="O100" s="126">
        <v>0</v>
      </c>
      <c r="P100" s="126">
        <v>0.14841536999999999</v>
      </c>
      <c r="Q100" s="126"/>
      <c r="R100" s="126"/>
      <c r="S100" s="126"/>
    </row>
    <row r="101" spans="1:19" hidden="1" outlineLevel="1">
      <c r="A101" s="8">
        <v>43282</v>
      </c>
      <c r="B101" s="126">
        <v>10263.51779036</v>
      </c>
      <c r="C101" s="126">
        <v>5.9641099999999999E-3</v>
      </c>
      <c r="D101" s="126">
        <v>0</v>
      </c>
      <c r="E101" s="126">
        <v>5.9641099999999999E-3</v>
      </c>
      <c r="F101" s="126">
        <v>2.6062404899999998</v>
      </c>
      <c r="G101" s="126">
        <v>2.6062404899999998</v>
      </c>
      <c r="H101" s="126">
        <v>0</v>
      </c>
      <c r="I101" s="126">
        <v>6001.4260658200001</v>
      </c>
      <c r="J101" s="126">
        <v>159.20080207999999</v>
      </c>
      <c r="K101" s="126">
        <v>5842.2252637399997</v>
      </c>
      <c r="L101" s="126">
        <v>4259.4795199399996</v>
      </c>
      <c r="M101" s="126">
        <v>4245.8139718800003</v>
      </c>
      <c r="N101" s="126">
        <v>13.665548060000001</v>
      </c>
      <c r="O101" s="126">
        <v>0</v>
      </c>
      <c r="P101" s="126">
        <v>0.15131712999999999</v>
      </c>
      <c r="Q101" s="126"/>
      <c r="R101" s="126"/>
      <c r="S101" s="126"/>
    </row>
    <row r="102" spans="1:19" hidden="1" outlineLevel="1">
      <c r="A102" s="8">
        <v>43313</v>
      </c>
      <c r="B102" s="126">
        <v>11088.91867556</v>
      </c>
      <c r="C102" s="126">
        <v>5.3420300000000002E-3</v>
      </c>
      <c r="D102" s="126">
        <v>0</v>
      </c>
      <c r="E102" s="126">
        <v>5.3420300000000002E-3</v>
      </c>
      <c r="F102" s="126">
        <v>1.5888508299999999</v>
      </c>
      <c r="G102" s="126">
        <v>1.5888508299999999</v>
      </c>
      <c r="H102" s="126">
        <v>0</v>
      </c>
      <c r="I102" s="126">
        <v>6483.2778822299997</v>
      </c>
      <c r="J102" s="126">
        <v>175.02884494</v>
      </c>
      <c r="K102" s="126">
        <v>6308.2490372900002</v>
      </c>
      <c r="L102" s="126">
        <v>4604.0466004700002</v>
      </c>
      <c r="M102" s="126">
        <v>4587.2907563400004</v>
      </c>
      <c r="N102" s="126">
        <v>16.75584413</v>
      </c>
      <c r="O102" s="126">
        <v>0</v>
      </c>
      <c r="P102" s="126">
        <v>0.15433068999999999</v>
      </c>
      <c r="Q102" s="126"/>
      <c r="R102" s="126"/>
      <c r="S102" s="126"/>
    </row>
    <row r="103" spans="1:19" hidden="1" outlineLevel="1">
      <c r="A103" s="8">
        <v>43344</v>
      </c>
      <c r="B103" s="126">
        <v>11138.032159939999</v>
      </c>
      <c r="C103" s="126">
        <v>5.7276899999999997E-3</v>
      </c>
      <c r="D103" s="126">
        <v>0</v>
      </c>
      <c r="E103" s="126">
        <v>5.7276899999999997E-3</v>
      </c>
      <c r="F103" s="126">
        <v>1.22008034</v>
      </c>
      <c r="G103" s="126">
        <v>1.22008034</v>
      </c>
      <c r="H103" s="126">
        <v>0</v>
      </c>
      <c r="I103" s="126">
        <v>6507.2983852099997</v>
      </c>
      <c r="J103" s="126">
        <v>174.44633415999999</v>
      </c>
      <c r="K103" s="126">
        <v>6332.8520510500002</v>
      </c>
      <c r="L103" s="126">
        <v>4629.5079667</v>
      </c>
      <c r="M103" s="126">
        <v>4614.6960500100004</v>
      </c>
      <c r="N103" s="126">
        <v>14.81191669</v>
      </c>
      <c r="O103" s="126">
        <v>0</v>
      </c>
      <c r="P103" s="126">
        <v>0.15718404999999999</v>
      </c>
      <c r="Q103" s="126"/>
      <c r="R103" s="126"/>
      <c r="S103" s="126"/>
    </row>
    <row r="104" spans="1:19" hidden="1" outlineLevel="1">
      <c r="A104" s="8">
        <v>43374</v>
      </c>
      <c r="B104" s="126">
        <v>10983.213746900001</v>
      </c>
      <c r="C104" s="126">
        <v>5.2088000000000004E-4</v>
      </c>
      <c r="D104" s="126">
        <v>0</v>
      </c>
      <c r="E104" s="126">
        <v>5.2088000000000004E-4</v>
      </c>
      <c r="F104" s="126">
        <v>0.64930180000000004</v>
      </c>
      <c r="G104" s="126">
        <v>0.64930180000000004</v>
      </c>
      <c r="H104" s="126">
        <v>0</v>
      </c>
      <c r="I104" s="126">
        <v>6313.0198016900003</v>
      </c>
      <c r="J104" s="126">
        <v>39.224355879999997</v>
      </c>
      <c r="K104" s="126">
        <v>6273.7954458100003</v>
      </c>
      <c r="L104" s="126">
        <v>4669.5441225300001</v>
      </c>
      <c r="M104" s="126">
        <v>4657.0313119700004</v>
      </c>
      <c r="N104" s="126">
        <v>12.51281056</v>
      </c>
      <c r="O104" s="126">
        <v>0</v>
      </c>
      <c r="P104" s="126">
        <v>0.16006284000000001</v>
      </c>
      <c r="Q104" s="126"/>
      <c r="R104" s="126"/>
      <c r="S104" s="126"/>
    </row>
    <row r="105" spans="1:19" hidden="1" outlineLevel="1">
      <c r="A105" s="8">
        <v>43405</v>
      </c>
      <c r="B105" s="126">
        <v>11277.011353280001</v>
      </c>
      <c r="C105" s="126">
        <v>6.9538E-4</v>
      </c>
      <c r="D105" s="126">
        <v>0</v>
      </c>
      <c r="E105" s="126">
        <v>6.9538E-4</v>
      </c>
      <c r="F105" s="126">
        <v>0.51493582999999998</v>
      </c>
      <c r="G105" s="126">
        <v>0.51493582999999998</v>
      </c>
      <c r="H105" s="126">
        <v>0</v>
      </c>
      <c r="I105" s="126">
        <v>6526.7422297599996</v>
      </c>
      <c r="J105" s="126">
        <v>39.834166709999998</v>
      </c>
      <c r="K105" s="126">
        <v>6486.9080630500002</v>
      </c>
      <c r="L105" s="126">
        <v>4749.7534923100002</v>
      </c>
      <c r="M105" s="126">
        <v>4729.9670752700004</v>
      </c>
      <c r="N105" s="126">
        <v>19.78641704</v>
      </c>
      <c r="O105" s="126">
        <v>0</v>
      </c>
      <c r="P105" s="126">
        <v>0.16306335999999999</v>
      </c>
      <c r="Q105" s="126"/>
      <c r="R105" s="126"/>
      <c r="S105" s="126"/>
    </row>
    <row r="106" spans="1:19" hidden="1" outlineLevel="1">
      <c r="A106" s="8">
        <v>43435</v>
      </c>
      <c r="B106" s="126">
        <v>10648.033033629999</v>
      </c>
      <c r="C106" s="126">
        <v>4.3268000000000001E-4</v>
      </c>
      <c r="D106" s="126">
        <v>0</v>
      </c>
      <c r="E106" s="126">
        <v>4.3268000000000001E-4</v>
      </c>
      <c r="F106" s="126">
        <v>1.6267760499999999</v>
      </c>
      <c r="G106" s="126">
        <v>1.6267760499999999</v>
      </c>
      <c r="H106" s="126">
        <v>0</v>
      </c>
      <c r="I106" s="126">
        <v>5996.2522703300001</v>
      </c>
      <c r="J106" s="126">
        <v>45.038902049999997</v>
      </c>
      <c r="K106" s="126">
        <v>5951.2133682800004</v>
      </c>
      <c r="L106" s="126">
        <v>4650.1535545699999</v>
      </c>
      <c r="M106" s="126">
        <v>4634.2336705199996</v>
      </c>
      <c r="N106" s="126">
        <v>15.91988405</v>
      </c>
      <c r="O106" s="126">
        <v>0</v>
      </c>
      <c r="P106" s="126">
        <v>0.16602591</v>
      </c>
      <c r="Q106" s="126"/>
      <c r="R106" s="126"/>
      <c r="S106" s="126"/>
    </row>
    <row r="107" spans="1:19" hidden="1" outlineLevel="1">
      <c r="A107" s="8">
        <v>43466</v>
      </c>
      <c r="B107" s="126">
        <v>10750.27413819</v>
      </c>
      <c r="C107" s="126">
        <v>4.0701479999999998E-2</v>
      </c>
      <c r="D107" s="126">
        <v>0</v>
      </c>
      <c r="E107" s="126">
        <v>4.0701479999999998E-2</v>
      </c>
      <c r="F107" s="126">
        <v>1.7773642300000001</v>
      </c>
      <c r="G107" s="126">
        <v>1.7773642300000001</v>
      </c>
      <c r="H107" s="126">
        <v>0</v>
      </c>
      <c r="I107" s="126">
        <v>6029.9959754800002</v>
      </c>
      <c r="J107" s="126">
        <v>35.392792329999999</v>
      </c>
      <c r="K107" s="126">
        <v>5994.6031831500004</v>
      </c>
      <c r="L107" s="126">
        <v>4718.4600970000001</v>
      </c>
      <c r="M107" s="126">
        <v>4702.8396624799998</v>
      </c>
      <c r="N107" s="126">
        <v>15.62043452</v>
      </c>
      <c r="O107" s="126">
        <v>0</v>
      </c>
      <c r="P107" s="126">
        <v>0.17297328000000001</v>
      </c>
      <c r="Q107" s="126"/>
      <c r="R107" s="126"/>
      <c r="S107" s="126"/>
    </row>
    <row r="108" spans="1:19" hidden="1" outlineLevel="1">
      <c r="A108" s="8">
        <v>43497</v>
      </c>
      <c r="B108" s="126">
        <v>10866.44633477</v>
      </c>
      <c r="C108" s="126">
        <v>0.11075935000000001</v>
      </c>
      <c r="D108" s="126">
        <v>0</v>
      </c>
      <c r="E108" s="126">
        <v>0.11075935000000001</v>
      </c>
      <c r="F108" s="126">
        <v>0.1792116</v>
      </c>
      <c r="G108" s="126">
        <v>0.1792116</v>
      </c>
      <c r="H108" s="126">
        <v>0</v>
      </c>
      <c r="I108" s="126">
        <v>6117.9913242800003</v>
      </c>
      <c r="J108" s="126">
        <v>25.412347709999999</v>
      </c>
      <c r="K108" s="126">
        <v>6092.5789765700001</v>
      </c>
      <c r="L108" s="126">
        <v>4748.1650395400002</v>
      </c>
      <c r="M108" s="126">
        <v>4732.8972275699998</v>
      </c>
      <c r="N108" s="126">
        <v>15.26781197</v>
      </c>
      <c r="O108" s="126">
        <v>0</v>
      </c>
      <c r="P108" s="126">
        <v>0.17545765999999999</v>
      </c>
      <c r="Q108" s="126"/>
      <c r="R108" s="126"/>
      <c r="S108" s="126"/>
    </row>
    <row r="109" spans="1:19" hidden="1" outlineLevel="1">
      <c r="A109" s="8">
        <v>43525</v>
      </c>
      <c r="B109" s="126">
        <v>11157.693231179999</v>
      </c>
      <c r="C109" s="126">
        <v>0.17272487</v>
      </c>
      <c r="D109" s="126">
        <v>0</v>
      </c>
      <c r="E109" s="126">
        <v>0.17272487</v>
      </c>
      <c r="F109" s="126">
        <v>9.6192230000000004E-2</v>
      </c>
      <c r="G109" s="126">
        <v>9.6192230000000004E-2</v>
      </c>
      <c r="H109" s="126">
        <v>0</v>
      </c>
      <c r="I109" s="126">
        <v>6283.0607388600001</v>
      </c>
      <c r="J109" s="126">
        <v>14.04754483</v>
      </c>
      <c r="K109" s="126">
        <v>6269.0131940299998</v>
      </c>
      <c r="L109" s="126">
        <v>4874.3635752199998</v>
      </c>
      <c r="M109" s="126">
        <v>4858.6444182599998</v>
      </c>
      <c r="N109" s="126">
        <v>15.719156959999999</v>
      </c>
      <c r="O109" s="126">
        <v>0</v>
      </c>
      <c r="P109" s="126">
        <v>0.17569364000000001</v>
      </c>
      <c r="Q109" s="126"/>
      <c r="R109" s="126"/>
      <c r="S109" s="126"/>
    </row>
    <row r="110" spans="1:19" hidden="1" outlineLevel="1">
      <c r="A110" s="8">
        <v>43556</v>
      </c>
      <c r="B110" s="126">
        <v>11275.55930635</v>
      </c>
      <c r="C110" s="126">
        <v>4.1630279999999999E-2</v>
      </c>
      <c r="D110" s="126">
        <v>0</v>
      </c>
      <c r="E110" s="126">
        <v>4.1630279999999999E-2</v>
      </c>
      <c r="F110" s="126">
        <v>3.1935829999999998E-2</v>
      </c>
      <c r="G110" s="126">
        <v>3.1935829999999998E-2</v>
      </c>
      <c r="H110" s="126">
        <v>0</v>
      </c>
      <c r="I110" s="126">
        <v>6379.9259349499998</v>
      </c>
      <c r="J110" s="126">
        <v>20.426149349999999</v>
      </c>
      <c r="K110" s="126">
        <v>6359.4997856</v>
      </c>
      <c r="L110" s="126">
        <v>4895.5598052900004</v>
      </c>
      <c r="M110" s="126">
        <v>4871.3947380199997</v>
      </c>
      <c r="N110" s="126">
        <v>24.165067270000002</v>
      </c>
      <c r="O110" s="126">
        <v>0</v>
      </c>
      <c r="P110" s="126">
        <v>0.17863903</v>
      </c>
      <c r="Q110" s="126"/>
      <c r="R110" s="126"/>
      <c r="S110" s="126"/>
    </row>
    <row r="111" spans="1:19" hidden="1" outlineLevel="1">
      <c r="A111" s="8">
        <v>43586</v>
      </c>
      <c r="B111" s="126">
        <v>11151.54982407</v>
      </c>
      <c r="C111" s="126">
        <v>0.10217395999999999</v>
      </c>
      <c r="D111" s="126">
        <v>0</v>
      </c>
      <c r="E111" s="126">
        <v>0.10217395999999999</v>
      </c>
      <c r="F111" s="126">
        <v>4.0447599999999997E-3</v>
      </c>
      <c r="G111" s="126">
        <v>4.0447599999999997E-3</v>
      </c>
      <c r="H111" s="126">
        <v>0</v>
      </c>
      <c r="I111" s="126">
        <v>6115.1856365399999</v>
      </c>
      <c r="J111" s="126">
        <v>30.66773435</v>
      </c>
      <c r="K111" s="126">
        <v>6084.5179021900003</v>
      </c>
      <c r="L111" s="126">
        <v>5036.2579688100004</v>
      </c>
      <c r="M111" s="126">
        <v>5004.9945705600003</v>
      </c>
      <c r="N111" s="126">
        <v>31.263398250000002</v>
      </c>
      <c r="O111" s="126">
        <v>0</v>
      </c>
      <c r="P111" s="126">
        <v>0.18187427</v>
      </c>
      <c r="Q111" s="126"/>
      <c r="R111" s="126"/>
      <c r="S111" s="126"/>
    </row>
    <row r="112" spans="1:19" hidden="1" outlineLevel="1">
      <c r="A112" s="8">
        <v>43617</v>
      </c>
      <c r="B112" s="126">
        <v>11051.115211869999</v>
      </c>
      <c r="C112" s="126">
        <v>0.11727854</v>
      </c>
      <c r="D112" s="126">
        <v>0</v>
      </c>
      <c r="E112" s="126">
        <v>0.11727854</v>
      </c>
      <c r="F112" s="126">
        <v>3.4135099999999998E-3</v>
      </c>
      <c r="G112" s="126">
        <v>3.4135099999999998E-3</v>
      </c>
      <c r="H112" s="126">
        <v>0</v>
      </c>
      <c r="I112" s="126">
        <v>6154.0632268500003</v>
      </c>
      <c r="J112" s="126">
        <v>37.648558289999997</v>
      </c>
      <c r="K112" s="126">
        <v>6116.4146685599999</v>
      </c>
      <c r="L112" s="126">
        <v>4896.93129297</v>
      </c>
      <c r="M112" s="126">
        <v>4863.8497555900003</v>
      </c>
      <c r="N112" s="126">
        <v>33.08153738</v>
      </c>
      <c r="O112" s="126">
        <v>0</v>
      </c>
      <c r="P112" s="126">
        <v>0.18843238000000001</v>
      </c>
      <c r="Q112" s="126"/>
      <c r="R112" s="126"/>
      <c r="S112" s="126"/>
    </row>
    <row r="113" spans="1:19" hidden="1" outlineLevel="1">
      <c r="A113" s="8">
        <v>43647</v>
      </c>
      <c r="B113" s="126">
        <v>10955.14690351</v>
      </c>
      <c r="C113" s="126">
        <v>7.9833550000000003E-2</v>
      </c>
      <c r="D113" s="126">
        <v>0</v>
      </c>
      <c r="E113" s="126">
        <v>7.9833550000000003E-2</v>
      </c>
      <c r="F113" s="126">
        <v>4.6031300000000004E-3</v>
      </c>
      <c r="G113" s="126">
        <v>4.6031300000000004E-3</v>
      </c>
      <c r="H113" s="126">
        <v>0</v>
      </c>
      <c r="I113" s="126">
        <v>5999.4593959800004</v>
      </c>
      <c r="J113" s="126">
        <v>46.587532109999998</v>
      </c>
      <c r="K113" s="126">
        <v>5952.8718638700002</v>
      </c>
      <c r="L113" s="126">
        <v>4955.6030708500002</v>
      </c>
      <c r="M113" s="126">
        <v>4921.2214265000002</v>
      </c>
      <c r="N113" s="126">
        <v>34.381644350000002</v>
      </c>
      <c r="O113" s="126">
        <v>0</v>
      </c>
      <c r="P113" s="126">
        <v>0.36789579</v>
      </c>
      <c r="Q113" s="126"/>
      <c r="R113" s="126"/>
      <c r="S113" s="126"/>
    </row>
    <row r="114" spans="1:19" hidden="1" outlineLevel="1">
      <c r="A114" s="8">
        <v>43678</v>
      </c>
      <c r="B114" s="126">
        <v>11293.283441199999</v>
      </c>
      <c r="C114" s="126">
        <v>1.0756400000000001E-3</v>
      </c>
      <c r="D114" s="126">
        <v>0</v>
      </c>
      <c r="E114" s="126">
        <v>1.0756400000000001E-3</v>
      </c>
      <c r="F114" s="126">
        <v>0</v>
      </c>
      <c r="G114" s="126">
        <v>0</v>
      </c>
      <c r="H114" s="126">
        <v>0</v>
      </c>
      <c r="I114" s="126">
        <v>6215.7785192299998</v>
      </c>
      <c r="J114" s="126">
        <v>51.134365070000001</v>
      </c>
      <c r="K114" s="126">
        <v>6164.6441541599997</v>
      </c>
      <c r="L114" s="126">
        <v>5077.5038463299998</v>
      </c>
      <c r="M114" s="126">
        <v>5044.7764259899996</v>
      </c>
      <c r="N114" s="126">
        <v>32.727420340000002</v>
      </c>
      <c r="O114" s="126">
        <v>0</v>
      </c>
      <c r="P114" s="126">
        <v>0.37749041</v>
      </c>
      <c r="Q114" s="126"/>
      <c r="R114" s="126"/>
      <c r="S114" s="126"/>
    </row>
    <row r="115" spans="1:19" hidden="1" outlineLevel="1">
      <c r="A115" s="8">
        <v>43709</v>
      </c>
      <c r="B115" s="126">
        <v>11208.311984440001</v>
      </c>
      <c r="C115" s="126">
        <v>3.6727999999999999E-4</v>
      </c>
      <c r="D115" s="126">
        <v>0</v>
      </c>
      <c r="E115" s="126">
        <v>3.6727999999999999E-4</v>
      </c>
      <c r="F115" s="126">
        <v>9.79907E-3</v>
      </c>
      <c r="G115" s="126">
        <v>9.79907E-3</v>
      </c>
      <c r="H115" s="126">
        <v>0</v>
      </c>
      <c r="I115" s="126">
        <v>6075.1969910400003</v>
      </c>
      <c r="J115" s="126">
        <v>52.168841190000002</v>
      </c>
      <c r="K115" s="126">
        <v>6023.0281498499999</v>
      </c>
      <c r="L115" s="126">
        <v>5133.1048270499996</v>
      </c>
      <c r="M115" s="126">
        <v>5098.36658842</v>
      </c>
      <c r="N115" s="126">
        <v>34.738238629999998</v>
      </c>
      <c r="O115" s="126">
        <v>0</v>
      </c>
      <c r="P115" s="126">
        <v>0.66401102000000001</v>
      </c>
      <c r="Q115" s="126"/>
      <c r="R115" s="126"/>
      <c r="S115" s="126"/>
    </row>
    <row r="116" spans="1:19" hidden="1" outlineLevel="1">
      <c r="A116" s="8">
        <v>43739</v>
      </c>
      <c r="B116" s="126">
        <v>11124.470061219999</v>
      </c>
      <c r="C116" s="126">
        <v>0.10120551</v>
      </c>
      <c r="D116" s="126">
        <v>0</v>
      </c>
      <c r="E116" s="126">
        <v>0.10120551</v>
      </c>
      <c r="F116" s="126">
        <v>8.9232800000000004E-3</v>
      </c>
      <c r="G116" s="126">
        <v>8.9232800000000004E-3</v>
      </c>
      <c r="H116" s="126">
        <v>0</v>
      </c>
      <c r="I116" s="126">
        <v>5910.7416816000004</v>
      </c>
      <c r="J116" s="126">
        <v>62.330980850000003</v>
      </c>
      <c r="K116" s="126">
        <v>5848.4107007499997</v>
      </c>
      <c r="L116" s="126">
        <v>5213.6182508299999</v>
      </c>
      <c r="M116" s="126">
        <v>5177.1285171600002</v>
      </c>
      <c r="N116" s="126">
        <v>36.48973367</v>
      </c>
      <c r="O116" s="126">
        <v>0</v>
      </c>
      <c r="P116" s="126">
        <v>0.37714428999999999</v>
      </c>
      <c r="Q116" s="126"/>
      <c r="R116" s="126"/>
      <c r="S116" s="126"/>
    </row>
    <row r="117" spans="1:19" hidden="1" outlineLevel="1">
      <c r="A117" s="8">
        <v>43770</v>
      </c>
      <c r="B117" s="126">
        <v>11183.170275820001</v>
      </c>
      <c r="C117" s="126">
        <v>8.2234589999999996E-2</v>
      </c>
      <c r="D117" s="126">
        <v>0</v>
      </c>
      <c r="E117" s="126">
        <v>8.2234589999999996E-2</v>
      </c>
      <c r="F117" s="126">
        <v>2.72654E-3</v>
      </c>
      <c r="G117" s="126">
        <v>2.72654E-3</v>
      </c>
      <c r="H117" s="126">
        <v>0</v>
      </c>
      <c r="I117" s="126">
        <v>5964.4314006499999</v>
      </c>
      <c r="J117" s="126">
        <v>62.243526940000002</v>
      </c>
      <c r="K117" s="126">
        <v>5902.1878737099996</v>
      </c>
      <c r="L117" s="126">
        <v>5218.65391404</v>
      </c>
      <c r="M117" s="126">
        <v>5182.6795884399999</v>
      </c>
      <c r="N117" s="126">
        <v>35.9743256</v>
      </c>
      <c r="O117" s="126">
        <v>0</v>
      </c>
      <c r="P117" s="126">
        <v>0.44279608999999998</v>
      </c>
      <c r="Q117" s="126"/>
      <c r="R117" s="126"/>
      <c r="S117" s="126"/>
    </row>
    <row r="118" spans="1:19" hidden="1" outlineLevel="1">
      <c r="A118" s="8">
        <v>43800</v>
      </c>
      <c r="B118" s="126">
        <v>11421.387899879999</v>
      </c>
      <c r="C118" s="126">
        <v>4.4801830000000001E-2</v>
      </c>
      <c r="D118" s="126">
        <v>0</v>
      </c>
      <c r="E118" s="126">
        <v>4.4801830000000001E-2</v>
      </c>
      <c r="F118" s="126">
        <v>2.0517086299999998</v>
      </c>
      <c r="G118" s="126">
        <v>2.0517086299999998</v>
      </c>
      <c r="H118" s="126">
        <v>0</v>
      </c>
      <c r="I118" s="126">
        <v>6152.0748255500002</v>
      </c>
      <c r="J118" s="126">
        <v>98.549953250000002</v>
      </c>
      <c r="K118" s="126">
        <v>6053.5248723000004</v>
      </c>
      <c r="L118" s="126">
        <v>5267.2165638699998</v>
      </c>
      <c r="M118" s="126">
        <v>5235.37418007</v>
      </c>
      <c r="N118" s="126">
        <v>31.8423838</v>
      </c>
      <c r="O118" s="126">
        <v>0</v>
      </c>
      <c r="P118" s="126">
        <v>0.22415974</v>
      </c>
      <c r="Q118" s="126"/>
      <c r="R118" s="126"/>
      <c r="S118" s="126"/>
    </row>
    <row r="119" spans="1:19" hidden="1" outlineLevel="1">
      <c r="A119" s="8">
        <v>43831</v>
      </c>
      <c r="B119" s="126">
        <v>11128.27715923</v>
      </c>
      <c r="C119" s="126">
        <v>2.2959839999999999E-2</v>
      </c>
      <c r="D119" s="126">
        <v>0</v>
      </c>
      <c r="E119" s="126">
        <v>2.2959839999999999E-2</v>
      </c>
      <c r="F119" s="126">
        <v>1.3508050000000001E-2</v>
      </c>
      <c r="G119" s="126">
        <v>1.3508050000000001E-2</v>
      </c>
      <c r="H119" s="126">
        <v>0</v>
      </c>
      <c r="I119" s="126">
        <v>5749.66973977</v>
      </c>
      <c r="J119" s="126">
        <v>98.376457709999997</v>
      </c>
      <c r="K119" s="126">
        <v>5651.2932820599999</v>
      </c>
      <c r="L119" s="126">
        <v>5378.57095157</v>
      </c>
      <c r="M119" s="126">
        <v>5348.6450628100001</v>
      </c>
      <c r="N119" s="126">
        <v>29.925888759999999</v>
      </c>
      <c r="O119" s="126">
        <v>0</v>
      </c>
      <c r="P119" s="126">
        <v>0.25097259999999999</v>
      </c>
      <c r="Q119" s="126"/>
      <c r="R119" s="126"/>
      <c r="S119" s="126"/>
    </row>
    <row r="120" spans="1:19" hidden="1" outlineLevel="1">
      <c r="A120" s="8">
        <v>43862</v>
      </c>
      <c r="B120" s="126">
        <v>10902.406620260001</v>
      </c>
      <c r="C120" s="126">
        <v>8.2262940000000007E-2</v>
      </c>
      <c r="D120" s="126">
        <v>0</v>
      </c>
      <c r="E120" s="126">
        <v>8.2262940000000007E-2</v>
      </c>
      <c r="F120" s="126">
        <v>0</v>
      </c>
      <c r="G120" s="126">
        <v>0</v>
      </c>
      <c r="H120" s="126">
        <v>0</v>
      </c>
      <c r="I120" s="126">
        <v>5492.1302777999999</v>
      </c>
      <c r="J120" s="126">
        <v>89.780942999999994</v>
      </c>
      <c r="K120" s="126">
        <v>5402.3493348000002</v>
      </c>
      <c r="L120" s="126">
        <v>5410.1940795199998</v>
      </c>
      <c r="M120" s="126">
        <v>5380.4055416199999</v>
      </c>
      <c r="N120" s="126">
        <v>29.788537900000001</v>
      </c>
      <c r="O120" s="126">
        <v>0</v>
      </c>
      <c r="P120" s="126">
        <v>0.28392869999999998</v>
      </c>
      <c r="Q120" s="126"/>
      <c r="R120" s="126"/>
      <c r="S120" s="126"/>
    </row>
    <row r="121" spans="1:19" hidden="1" outlineLevel="1">
      <c r="A121" s="8">
        <v>43891</v>
      </c>
      <c r="B121" s="126">
        <v>11525.474067970001</v>
      </c>
      <c r="C121" s="126">
        <v>7.9608000000000001E-4</v>
      </c>
      <c r="D121" s="126">
        <v>0</v>
      </c>
      <c r="E121" s="126">
        <v>7.9608000000000001E-4</v>
      </c>
      <c r="F121" s="126">
        <v>3.0050577399999998</v>
      </c>
      <c r="G121" s="126">
        <v>3.0050577399999998</v>
      </c>
      <c r="H121" s="126">
        <v>0</v>
      </c>
      <c r="I121" s="126">
        <v>6012.83115103</v>
      </c>
      <c r="J121" s="126">
        <v>70.141685170000002</v>
      </c>
      <c r="K121" s="126">
        <v>5942.6894658600004</v>
      </c>
      <c r="L121" s="126">
        <v>5509.6370631199998</v>
      </c>
      <c r="M121" s="126">
        <v>5478.5782320500002</v>
      </c>
      <c r="N121" s="126">
        <v>31.05883107</v>
      </c>
      <c r="O121" s="126">
        <v>0</v>
      </c>
      <c r="P121" s="126">
        <v>0.28844638</v>
      </c>
      <c r="Q121" s="126"/>
      <c r="R121" s="126"/>
      <c r="S121" s="126"/>
    </row>
    <row r="122" spans="1:19" hidden="1" outlineLevel="1">
      <c r="A122" s="8">
        <v>43922</v>
      </c>
      <c r="B122" s="126">
        <v>10728.978337590001</v>
      </c>
      <c r="C122" s="126">
        <v>2.2311999999999999E-4</v>
      </c>
      <c r="D122" s="126">
        <v>0</v>
      </c>
      <c r="E122" s="126">
        <v>2.2311999999999999E-4</v>
      </c>
      <c r="F122" s="126">
        <v>5.6319500000000002E-3</v>
      </c>
      <c r="G122" s="126">
        <v>5.6319500000000002E-3</v>
      </c>
      <c r="H122" s="126">
        <v>0</v>
      </c>
      <c r="I122" s="126">
        <v>5408.9610120899997</v>
      </c>
      <c r="J122" s="126">
        <v>62.37446851</v>
      </c>
      <c r="K122" s="126">
        <v>5346.5865435799997</v>
      </c>
      <c r="L122" s="126">
        <v>5320.0114704300004</v>
      </c>
      <c r="M122" s="126">
        <v>5289.0359875900003</v>
      </c>
      <c r="N122" s="126">
        <v>30.975482840000002</v>
      </c>
      <c r="O122" s="126">
        <v>0</v>
      </c>
      <c r="P122" s="126">
        <v>0.17604172000000001</v>
      </c>
      <c r="Q122" s="126"/>
      <c r="R122" s="126"/>
      <c r="S122" s="126"/>
    </row>
    <row r="123" spans="1:19" hidden="1" outlineLevel="1">
      <c r="A123" s="8">
        <v>43952</v>
      </c>
      <c r="B123" s="126">
        <v>10783.994314109999</v>
      </c>
      <c r="C123" s="126">
        <v>2.1926000000000001E-4</v>
      </c>
      <c r="D123" s="126">
        <v>0</v>
      </c>
      <c r="E123" s="126">
        <v>2.1926000000000001E-4</v>
      </c>
      <c r="F123" s="126">
        <v>0</v>
      </c>
      <c r="G123" s="126">
        <v>0</v>
      </c>
      <c r="H123" s="126">
        <v>0</v>
      </c>
      <c r="I123" s="126">
        <v>5466.26433705</v>
      </c>
      <c r="J123" s="126">
        <v>64.180560790000001</v>
      </c>
      <c r="K123" s="126">
        <v>5402.0837762600004</v>
      </c>
      <c r="L123" s="126">
        <v>5317.7297577999998</v>
      </c>
      <c r="M123" s="126">
        <v>5285.1213306700001</v>
      </c>
      <c r="N123" s="126">
        <v>32.608427130000003</v>
      </c>
      <c r="O123" s="126">
        <v>0</v>
      </c>
      <c r="P123" s="126">
        <v>0.17827148000000001</v>
      </c>
      <c r="Q123" s="126"/>
      <c r="R123" s="126"/>
      <c r="S123" s="126"/>
    </row>
    <row r="124" spans="1:19" hidden="1" outlineLevel="1">
      <c r="A124" s="8">
        <v>43983</v>
      </c>
      <c r="B124" s="126">
        <v>11089.221713069999</v>
      </c>
      <c r="C124" s="126">
        <v>2.2643000000000001E-4</v>
      </c>
      <c r="D124" s="126">
        <v>0</v>
      </c>
      <c r="E124" s="126">
        <v>2.2643000000000001E-4</v>
      </c>
      <c r="F124" s="126">
        <v>0</v>
      </c>
      <c r="G124" s="126">
        <v>0</v>
      </c>
      <c r="H124" s="126">
        <v>0</v>
      </c>
      <c r="I124" s="126">
        <v>5738.8061167100004</v>
      </c>
      <c r="J124" s="126">
        <v>62.168687669999997</v>
      </c>
      <c r="K124" s="126">
        <v>5676.6374290399999</v>
      </c>
      <c r="L124" s="126">
        <v>5350.4153699300005</v>
      </c>
      <c r="M124" s="126">
        <v>5317.98632172</v>
      </c>
      <c r="N124" s="126">
        <v>32.429048209999998</v>
      </c>
      <c r="O124" s="126">
        <v>0</v>
      </c>
      <c r="P124" s="126">
        <v>0.17294871000000001</v>
      </c>
      <c r="Q124" s="126"/>
      <c r="R124" s="126"/>
      <c r="S124" s="126"/>
    </row>
    <row r="125" spans="1:19" hidden="1" outlineLevel="1">
      <c r="A125" s="8">
        <v>44013</v>
      </c>
      <c r="B125" s="126">
        <v>11222.47885458</v>
      </c>
      <c r="C125" s="126">
        <v>3.4037E-4</v>
      </c>
      <c r="D125" s="126">
        <v>0</v>
      </c>
      <c r="E125" s="126">
        <v>3.4037E-4</v>
      </c>
      <c r="F125" s="126">
        <v>0</v>
      </c>
      <c r="G125" s="126">
        <v>0</v>
      </c>
      <c r="H125" s="126">
        <v>0</v>
      </c>
      <c r="I125" s="126">
        <v>5839.3187713899997</v>
      </c>
      <c r="J125" s="126">
        <v>60.242147379999999</v>
      </c>
      <c r="K125" s="126">
        <v>5779.0766240100002</v>
      </c>
      <c r="L125" s="126">
        <v>5383.1597428200002</v>
      </c>
      <c r="M125" s="126">
        <v>5350.5752521900004</v>
      </c>
      <c r="N125" s="126">
        <v>32.584490629999998</v>
      </c>
      <c r="O125" s="126">
        <v>0</v>
      </c>
      <c r="P125" s="126">
        <v>0.17360776</v>
      </c>
      <c r="Q125" s="126"/>
      <c r="R125" s="126"/>
      <c r="S125" s="126"/>
    </row>
    <row r="126" spans="1:19" hidden="1" outlineLevel="1">
      <c r="A126" s="8">
        <v>44044</v>
      </c>
      <c r="B126" s="126">
        <v>11187.201976550001</v>
      </c>
      <c r="C126" s="126">
        <v>3.7288000000000002E-4</v>
      </c>
      <c r="D126" s="126">
        <v>3.0000000000000001E-6</v>
      </c>
      <c r="E126" s="126">
        <v>3.6988E-4</v>
      </c>
      <c r="F126" s="126">
        <v>0</v>
      </c>
      <c r="G126" s="126">
        <v>0</v>
      </c>
      <c r="H126" s="126">
        <v>0</v>
      </c>
      <c r="I126" s="126">
        <v>5735.8624859499996</v>
      </c>
      <c r="J126" s="126">
        <v>66.213117929999996</v>
      </c>
      <c r="K126" s="126">
        <v>5669.6493680200001</v>
      </c>
      <c r="L126" s="126">
        <v>5451.3391177200001</v>
      </c>
      <c r="M126" s="126">
        <v>5418.5202959099997</v>
      </c>
      <c r="N126" s="126">
        <v>32.818821810000003</v>
      </c>
      <c r="O126" s="126">
        <v>0</v>
      </c>
      <c r="P126" s="126">
        <v>0.17412563</v>
      </c>
      <c r="Q126" s="126"/>
      <c r="R126" s="126"/>
      <c r="S126" s="126"/>
    </row>
    <row r="127" spans="1:19" hidden="1" outlineLevel="1">
      <c r="A127" s="8">
        <v>44075</v>
      </c>
      <c r="B127" s="126">
        <v>11674.740798880001</v>
      </c>
      <c r="C127" s="126">
        <v>6.4734000000000005E-4</v>
      </c>
      <c r="D127" s="126">
        <v>3.0000000000000001E-6</v>
      </c>
      <c r="E127" s="126">
        <v>6.4433999999999997E-4</v>
      </c>
      <c r="F127" s="126">
        <v>300.09930279999998</v>
      </c>
      <c r="G127" s="126">
        <v>0</v>
      </c>
      <c r="H127" s="126">
        <v>300.09930279999998</v>
      </c>
      <c r="I127" s="126">
        <v>5970.8019945699998</v>
      </c>
      <c r="J127" s="126">
        <v>73.29919022</v>
      </c>
      <c r="K127" s="126">
        <v>5897.5028043499997</v>
      </c>
      <c r="L127" s="126">
        <v>5403.8388541699996</v>
      </c>
      <c r="M127" s="126">
        <v>5372.5588606199999</v>
      </c>
      <c r="N127" s="126">
        <v>31.27999355</v>
      </c>
      <c r="O127" s="126">
        <v>0</v>
      </c>
      <c r="P127" s="126">
        <v>0.16960221</v>
      </c>
      <c r="Q127" s="126"/>
      <c r="R127" s="126"/>
      <c r="S127" s="126"/>
    </row>
    <row r="128" spans="1:19" hidden="1" outlineLevel="1">
      <c r="A128" s="8">
        <v>44105</v>
      </c>
      <c r="B128" s="126">
        <v>11252.11966531</v>
      </c>
      <c r="C128" s="126">
        <v>3.0201000000000002E-4</v>
      </c>
      <c r="D128" s="126">
        <v>3.0000000000000001E-6</v>
      </c>
      <c r="E128" s="126">
        <v>2.9901E-4</v>
      </c>
      <c r="F128" s="126">
        <v>303.09092168000001</v>
      </c>
      <c r="G128" s="126">
        <v>0</v>
      </c>
      <c r="H128" s="126">
        <v>303.09092168000001</v>
      </c>
      <c r="I128" s="126">
        <v>5711.7543881800002</v>
      </c>
      <c r="J128" s="126">
        <v>77.031452439999995</v>
      </c>
      <c r="K128" s="126">
        <v>5634.7229357400001</v>
      </c>
      <c r="L128" s="126">
        <v>5237.27405344</v>
      </c>
      <c r="M128" s="126">
        <v>5203.1659956100002</v>
      </c>
      <c r="N128" s="126">
        <v>34.10805783</v>
      </c>
      <c r="O128" s="126">
        <v>0</v>
      </c>
      <c r="P128" s="126">
        <v>8.3102709999999996E-2</v>
      </c>
      <c r="Q128" s="126"/>
      <c r="R128" s="126"/>
      <c r="S128" s="126"/>
    </row>
    <row r="129" spans="1:19" hidden="1" outlineLevel="1">
      <c r="A129" s="8">
        <v>44136</v>
      </c>
      <c r="B129" s="126">
        <v>11246.622110759999</v>
      </c>
      <c r="C129" s="126">
        <v>5.7735999999999996E-4</v>
      </c>
      <c r="D129" s="126">
        <v>0</v>
      </c>
      <c r="E129" s="126">
        <v>5.7735999999999996E-4</v>
      </c>
      <c r="F129" s="126">
        <v>282.68927009999999</v>
      </c>
      <c r="G129" s="126">
        <v>0</v>
      </c>
      <c r="H129" s="126">
        <v>282.68927009999999</v>
      </c>
      <c r="I129" s="126">
        <v>5760.6338164700001</v>
      </c>
      <c r="J129" s="126">
        <v>79.093780890000005</v>
      </c>
      <c r="K129" s="126">
        <v>5681.5400355800002</v>
      </c>
      <c r="L129" s="126">
        <v>5203.2984468300001</v>
      </c>
      <c r="M129" s="126">
        <v>5169.66181392</v>
      </c>
      <c r="N129" s="126">
        <v>33.636632910000003</v>
      </c>
      <c r="O129" s="126">
        <v>0</v>
      </c>
      <c r="P129" s="126">
        <v>8.2757609999999995E-2</v>
      </c>
      <c r="Q129" s="126"/>
      <c r="R129" s="126"/>
      <c r="S129" s="126"/>
    </row>
    <row r="130" spans="1:19" hidden="1" outlineLevel="1">
      <c r="A130" s="8">
        <v>44166</v>
      </c>
      <c r="B130" s="126">
        <v>11148.71554734</v>
      </c>
      <c r="C130" s="126">
        <v>8.0000000000000002E-8</v>
      </c>
      <c r="D130" s="126">
        <v>0</v>
      </c>
      <c r="E130" s="126">
        <v>8.0000000000000002E-8</v>
      </c>
      <c r="F130" s="126">
        <v>278.30444898000002</v>
      </c>
      <c r="G130" s="126">
        <v>0</v>
      </c>
      <c r="H130" s="126">
        <v>278.30444898000002</v>
      </c>
      <c r="I130" s="126">
        <v>5746.4426064500003</v>
      </c>
      <c r="J130" s="126">
        <v>57.569218990000003</v>
      </c>
      <c r="K130" s="126">
        <v>5688.8733874600002</v>
      </c>
      <c r="L130" s="126">
        <v>5123.9684918299999</v>
      </c>
      <c r="M130" s="126">
        <v>5092.3886799299999</v>
      </c>
      <c r="N130" s="126">
        <v>31.579811899999999</v>
      </c>
      <c r="O130" s="126">
        <v>0</v>
      </c>
      <c r="P130" s="126">
        <v>8.3335709999999993E-2</v>
      </c>
      <c r="Q130" s="126"/>
      <c r="R130" s="126"/>
      <c r="S130" s="126"/>
    </row>
    <row r="131" spans="1:19" hidden="1" outlineLevel="1">
      <c r="A131" s="8">
        <v>44197</v>
      </c>
      <c r="B131" s="126">
        <v>11099.539320620001</v>
      </c>
      <c r="C131" s="126">
        <v>0</v>
      </c>
      <c r="D131" s="126">
        <v>0</v>
      </c>
      <c r="E131" s="126">
        <v>0</v>
      </c>
      <c r="F131" s="126">
        <v>262.49509512999998</v>
      </c>
      <c r="G131" s="126">
        <v>0</v>
      </c>
      <c r="H131" s="126">
        <v>262.49509512999998</v>
      </c>
      <c r="I131" s="126">
        <v>5697.36997909</v>
      </c>
      <c r="J131" s="126">
        <v>47.186265550000002</v>
      </c>
      <c r="K131" s="126">
        <v>5650.1837135400001</v>
      </c>
      <c r="L131" s="126">
        <v>5139.6742463999999</v>
      </c>
      <c r="M131" s="126">
        <v>5107.7541283399996</v>
      </c>
      <c r="N131" s="126">
        <v>31.92011806</v>
      </c>
      <c r="O131" s="126">
        <v>0</v>
      </c>
      <c r="P131" s="126">
        <v>8.1921980000000005E-2</v>
      </c>
      <c r="Q131" s="126"/>
      <c r="R131" s="126"/>
      <c r="S131" s="126"/>
    </row>
    <row r="132" spans="1:19" hidden="1" outlineLevel="1">
      <c r="A132" s="8">
        <v>44228</v>
      </c>
      <c r="B132" s="126">
        <v>11229.27035037</v>
      </c>
      <c r="C132" s="126">
        <v>6.9500000000000004E-6</v>
      </c>
      <c r="D132" s="126">
        <v>0</v>
      </c>
      <c r="E132" s="126">
        <v>6.9500000000000004E-6</v>
      </c>
      <c r="F132" s="126">
        <v>259.19087480000002</v>
      </c>
      <c r="G132" s="126">
        <v>0</v>
      </c>
      <c r="H132" s="126">
        <v>259.19087480000002</v>
      </c>
      <c r="I132" s="126">
        <v>5801.5694102999996</v>
      </c>
      <c r="J132" s="126">
        <v>45.480645719999998</v>
      </c>
      <c r="K132" s="126">
        <v>5756.0887645800003</v>
      </c>
      <c r="L132" s="126">
        <v>5168.5100583200001</v>
      </c>
      <c r="M132" s="126">
        <v>5136.8080130799999</v>
      </c>
      <c r="N132" s="126">
        <v>31.70204524</v>
      </c>
      <c r="O132" s="126">
        <v>0</v>
      </c>
      <c r="P132" s="126">
        <v>6.1505600000000001E-2</v>
      </c>
      <c r="Q132" s="126"/>
      <c r="R132" s="126"/>
      <c r="S132" s="126"/>
    </row>
    <row r="133" spans="1:19" hidden="1" outlineLevel="1">
      <c r="A133" s="8">
        <v>44256</v>
      </c>
      <c r="B133" s="126">
        <v>11530.718826120001</v>
      </c>
      <c r="C133" s="126">
        <v>1.5593000000000001E-4</v>
      </c>
      <c r="D133" s="126">
        <v>0</v>
      </c>
      <c r="E133" s="126">
        <v>1.5593000000000001E-4</v>
      </c>
      <c r="F133" s="126">
        <v>259.44452651</v>
      </c>
      <c r="G133" s="126">
        <v>0</v>
      </c>
      <c r="H133" s="126">
        <v>259.44452651</v>
      </c>
      <c r="I133" s="126">
        <v>5977.9122640200003</v>
      </c>
      <c r="J133" s="126">
        <v>45.765563210000003</v>
      </c>
      <c r="K133" s="126">
        <v>5932.1467008099999</v>
      </c>
      <c r="L133" s="126">
        <v>5293.3618796600003</v>
      </c>
      <c r="M133" s="126">
        <v>5261.6166628000001</v>
      </c>
      <c r="N133" s="126">
        <v>31.745216859999999</v>
      </c>
      <c r="O133" s="126">
        <v>0</v>
      </c>
      <c r="P133" s="126">
        <v>5.6373550000000001E-2</v>
      </c>
      <c r="Q133" s="126"/>
      <c r="R133" s="126"/>
      <c r="S133" s="126"/>
    </row>
    <row r="134" spans="1:19" hidden="1" outlineLevel="1">
      <c r="A134" s="8">
        <v>44287</v>
      </c>
      <c r="B134" s="126">
        <v>12087.757557790001</v>
      </c>
      <c r="C134" s="126">
        <v>7.8060200000000003E-3</v>
      </c>
      <c r="D134" s="126">
        <v>0</v>
      </c>
      <c r="E134" s="126">
        <v>7.8060200000000003E-3</v>
      </c>
      <c r="F134" s="126">
        <v>242.79718453999999</v>
      </c>
      <c r="G134" s="126">
        <v>0</v>
      </c>
      <c r="H134" s="126">
        <v>242.79718453999999</v>
      </c>
      <c r="I134" s="126">
        <v>6487.9434369099999</v>
      </c>
      <c r="J134" s="126">
        <v>61.018652680000002</v>
      </c>
      <c r="K134" s="126">
        <v>6426.9247842300001</v>
      </c>
      <c r="L134" s="126">
        <v>5357.0091303199997</v>
      </c>
      <c r="M134" s="126">
        <v>5324.6992716000004</v>
      </c>
      <c r="N134" s="126">
        <v>32.309858720000001</v>
      </c>
      <c r="O134" s="126">
        <v>0</v>
      </c>
      <c r="P134" s="126">
        <v>0.17042033000000001</v>
      </c>
      <c r="Q134" s="126"/>
      <c r="R134" s="126"/>
      <c r="S134" s="126"/>
    </row>
    <row r="135" spans="1:19" hidden="1" outlineLevel="1">
      <c r="A135" s="8">
        <v>44317</v>
      </c>
      <c r="B135" s="126">
        <v>13044.59673221</v>
      </c>
      <c r="C135" s="126">
        <v>2.0884E-2</v>
      </c>
      <c r="D135" s="126">
        <v>0</v>
      </c>
      <c r="E135" s="126">
        <v>2.0884E-2</v>
      </c>
      <c r="F135" s="126">
        <v>226.41061644999999</v>
      </c>
      <c r="G135" s="126">
        <v>0</v>
      </c>
      <c r="H135" s="126">
        <v>226.41061644999999</v>
      </c>
      <c r="I135" s="126">
        <v>7325.8839285900003</v>
      </c>
      <c r="J135" s="126">
        <v>42.38921028</v>
      </c>
      <c r="K135" s="126">
        <v>7283.4947183100003</v>
      </c>
      <c r="L135" s="126">
        <v>5492.2813031699998</v>
      </c>
      <c r="M135" s="126">
        <v>5460.6366949900003</v>
      </c>
      <c r="N135" s="126">
        <v>31.644608179999999</v>
      </c>
      <c r="O135" s="126">
        <v>0</v>
      </c>
      <c r="P135" s="126">
        <v>7.5761239999999994E-2</v>
      </c>
      <c r="Q135" s="126"/>
      <c r="R135" s="126"/>
      <c r="S135" s="126"/>
    </row>
    <row r="136" spans="1:19" hidden="1" outlineLevel="1">
      <c r="A136" s="8">
        <v>44348</v>
      </c>
      <c r="B136" s="126">
        <v>13748.951052480001</v>
      </c>
      <c r="C136" s="126">
        <v>4.4983389999999998E-2</v>
      </c>
      <c r="D136" s="126">
        <v>0</v>
      </c>
      <c r="E136" s="126">
        <v>4.4983389999999998E-2</v>
      </c>
      <c r="F136" s="126">
        <v>209.75160338000001</v>
      </c>
      <c r="G136" s="126">
        <v>0</v>
      </c>
      <c r="H136" s="126">
        <v>209.75160338000001</v>
      </c>
      <c r="I136" s="126">
        <v>7941.1253200800002</v>
      </c>
      <c r="J136" s="126">
        <v>42.362089769999997</v>
      </c>
      <c r="K136" s="126">
        <v>7898.7632303099999</v>
      </c>
      <c r="L136" s="126">
        <v>5598.0291456300001</v>
      </c>
      <c r="M136" s="126">
        <v>5564.2154085100001</v>
      </c>
      <c r="N136" s="126">
        <v>33.813737119999999</v>
      </c>
      <c r="O136" s="126">
        <v>0</v>
      </c>
      <c r="P136" s="126">
        <v>7.3062550000000004E-2</v>
      </c>
      <c r="Q136" s="126"/>
      <c r="R136" s="126"/>
      <c r="S136" s="126"/>
    </row>
    <row r="137" spans="1:19" hidden="1" outlineLevel="1">
      <c r="A137" s="8">
        <v>44378</v>
      </c>
      <c r="B137" s="126">
        <v>13804.72805729</v>
      </c>
      <c r="C137" s="126">
        <v>5.2300999999999997E-4</v>
      </c>
      <c r="D137" s="126">
        <v>0</v>
      </c>
      <c r="E137" s="126">
        <v>5.2300999999999997E-4</v>
      </c>
      <c r="F137" s="126">
        <v>192.63409894</v>
      </c>
      <c r="G137" s="126">
        <v>0</v>
      </c>
      <c r="H137" s="126">
        <v>192.63409894</v>
      </c>
      <c r="I137" s="126">
        <v>7899.3159845099999</v>
      </c>
      <c r="J137" s="126">
        <v>44.142627689999998</v>
      </c>
      <c r="K137" s="126">
        <v>7855.1733568199998</v>
      </c>
      <c r="L137" s="126">
        <v>5712.7774508299999</v>
      </c>
      <c r="M137" s="126">
        <v>5679.3885393500004</v>
      </c>
      <c r="N137" s="126">
        <v>33.388911479999997</v>
      </c>
      <c r="O137" s="126">
        <v>0</v>
      </c>
      <c r="P137" s="126">
        <v>3.0845620000000001E-2</v>
      </c>
      <c r="Q137" s="126"/>
      <c r="R137" s="126"/>
      <c r="S137" s="126"/>
    </row>
    <row r="138" spans="1:19" hidden="1" outlineLevel="1">
      <c r="A138" s="8">
        <v>44409</v>
      </c>
      <c r="B138" s="126">
        <v>14068.6333987</v>
      </c>
      <c r="C138" s="126">
        <v>9.9434529999999993E-2</v>
      </c>
      <c r="D138" s="126">
        <v>0</v>
      </c>
      <c r="E138" s="126">
        <v>9.9434529999999993E-2</v>
      </c>
      <c r="F138" s="126">
        <v>335.77359115000002</v>
      </c>
      <c r="G138" s="126">
        <v>0</v>
      </c>
      <c r="H138" s="126">
        <v>335.77359115000002</v>
      </c>
      <c r="I138" s="126">
        <v>7840.5350952700001</v>
      </c>
      <c r="J138" s="126">
        <v>61.131686870000003</v>
      </c>
      <c r="K138" s="126">
        <v>7779.4034084000004</v>
      </c>
      <c r="L138" s="126">
        <v>5892.2252777499998</v>
      </c>
      <c r="M138" s="126">
        <v>5859.5549418199998</v>
      </c>
      <c r="N138" s="126">
        <v>32.67033593</v>
      </c>
      <c r="O138" s="126">
        <v>0</v>
      </c>
      <c r="P138" s="126">
        <v>0.65874759000000005</v>
      </c>
      <c r="Q138" s="126"/>
      <c r="R138" s="126"/>
      <c r="S138" s="126"/>
    </row>
    <row r="139" spans="1:19" hidden="1" outlineLevel="1">
      <c r="A139" s="8">
        <v>44440</v>
      </c>
      <c r="B139" s="126">
        <v>13719.207592680001</v>
      </c>
      <c r="C139" s="126">
        <v>3.2866520000000003E-2</v>
      </c>
      <c r="D139" s="126">
        <v>0</v>
      </c>
      <c r="E139" s="126">
        <v>3.2866520000000003E-2</v>
      </c>
      <c r="F139" s="126">
        <v>320.63687044</v>
      </c>
      <c r="G139" s="126">
        <v>0</v>
      </c>
      <c r="H139" s="126">
        <v>320.63687044</v>
      </c>
      <c r="I139" s="126">
        <v>7457.1736134000002</v>
      </c>
      <c r="J139" s="126">
        <v>44.04054721</v>
      </c>
      <c r="K139" s="126">
        <v>7413.1330661900001</v>
      </c>
      <c r="L139" s="126">
        <v>5941.3642423199999</v>
      </c>
      <c r="M139" s="126">
        <v>5908.0124946699998</v>
      </c>
      <c r="N139" s="126">
        <v>33.35174765</v>
      </c>
      <c r="O139" s="126">
        <v>0</v>
      </c>
      <c r="P139" s="126">
        <v>0.63673568000000003</v>
      </c>
      <c r="Q139" s="126"/>
      <c r="R139" s="126"/>
      <c r="S139" s="126"/>
    </row>
    <row r="140" spans="1:19" hidden="1" outlineLevel="1">
      <c r="A140" s="8">
        <v>44470</v>
      </c>
      <c r="B140" s="126">
        <v>14179.037050229999</v>
      </c>
      <c r="C140" s="126">
        <v>2.0473999999999999E-4</v>
      </c>
      <c r="D140" s="126">
        <v>0</v>
      </c>
      <c r="E140" s="126">
        <v>2.0473999999999999E-4</v>
      </c>
      <c r="F140" s="126">
        <v>271.4955736</v>
      </c>
      <c r="G140" s="126">
        <v>0</v>
      </c>
      <c r="H140" s="126">
        <v>271.4955736</v>
      </c>
      <c r="I140" s="126">
        <v>7958.1706585399997</v>
      </c>
      <c r="J140" s="126">
        <v>53.782397879999998</v>
      </c>
      <c r="K140" s="126">
        <v>7904.38826066</v>
      </c>
      <c r="L140" s="126">
        <v>5949.37061335</v>
      </c>
      <c r="M140" s="126">
        <v>5916.9102538099996</v>
      </c>
      <c r="N140" s="126">
        <v>32.460359539999999</v>
      </c>
      <c r="O140" s="126">
        <v>0</v>
      </c>
      <c r="P140" s="126">
        <v>0.27571316000000001</v>
      </c>
      <c r="Q140" s="126"/>
      <c r="R140" s="126"/>
      <c r="S140" s="126"/>
    </row>
    <row r="141" spans="1:19" hidden="1" outlineLevel="1">
      <c r="A141" s="8">
        <v>44501</v>
      </c>
      <c r="B141" s="126">
        <v>14794.25805644</v>
      </c>
      <c r="C141" s="126">
        <v>0</v>
      </c>
      <c r="D141" s="126">
        <v>0</v>
      </c>
      <c r="E141" s="126">
        <v>0</v>
      </c>
      <c r="F141" s="126">
        <v>374.46379433999999</v>
      </c>
      <c r="G141" s="126">
        <v>2.5396500000000001E-3</v>
      </c>
      <c r="H141" s="126">
        <v>374.46125468999998</v>
      </c>
      <c r="I141" s="126">
        <v>8360.7612090999992</v>
      </c>
      <c r="J141" s="126">
        <v>46.173497089999998</v>
      </c>
      <c r="K141" s="126">
        <v>8314.5877120099994</v>
      </c>
      <c r="L141" s="126">
        <v>6059.0330530000001</v>
      </c>
      <c r="M141" s="126">
        <v>6027.6888376999996</v>
      </c>
      <c r="N141" s="126">
        <v>31.344215299999998</v>
      </c>
      <c r="O141" s="126">
        <v>0</v>
      </c>
      <c r="P141" s="126">
        <v>0.63046338000000002</v>
      </c>
      <c r="Q141" s="126"/>
      <c r="R141" s="126"/>
      <c r="S141" s="126"/>
    </row>
    <row r="142" spans="1:19" hidden="1" outlineLevel="1">
      <c r="A142" s="8">
        <v>44531</v>
      </c>
      <c r="B142" s="126">
        <v>14349.016804659999</v>
      </c>
      <c r="C142" s="126">
        <v>0</v>
      </c>
      <c r="D142" s="126">
        <v>0</v>
      </c>
      <c r="E142" s="126">
        <v>0</v>
      </c>
      <c r="F142" s="126">
        <v>291.75629599000001</v>
      </c>
      <c r="G142" s="126">
        <v>0</v>
      </c>
      <c r="H142" s="126">
        <v>291.75629599000001</v>
      </c>
      <c r="I142" s="126">
        <v>8009.7415559299998</v>
      </c>
      <c r="J142" s="126">
        <v>40.112520359999998</v>
      </c>
      <c r="K142" s="126">
        <v>7969.6290355700003</v>
      </c>
      <c r="L142" s="126">
        <v>6047.5189527399998</v>
      </c>
      <c r="M142" s="126">
        <v>6014.9498703199997</v>
      </c>
      <c r="N142" s="126">
        <v>32.569082420000001</v>
      </c>
      <c r="O142" s="126">
        <v>0</v>
      </c>
      <c r="P142" s="126">
        <v>0.31595959000000001</v>
      </c>
      <c r="Q142" s="126"/>
      <c r="R142" s="126"/>
      <c r="S142" s="126"/>
    </row>
    <row r="143" spans="1:19" hidden="1" outlineLevel="1">
      <c r="A143" s="8">
        <v>44562</v>
      </c>
      <c r="B143" s="126">
        <v>14579.585994909999</v>
      </c>
      <c r="C143" s="126">
        <v>0</v>
      </c>
      <c r="D143" s="126">
        <v>0</v>
      </c>
      <c r="E143" s="126">
        <v>0</v>
      </c>
      <c r="F143" s="126">
        <v>291.17498792999999</v>
      </c>
      <c r="G143" s="126">
        <v>0</v>
      </c>
      <c r="H143" s="126">
        <v>291.17498792999999</v>
      </c>
      <c r="I143" s="126">
        <v>8061.4758252000001</v>
      </c>
      <c r="J143" s="126">
        <v>42.439959360000003</v>
      </c>
      <c r="K143" s="126">
        <v>8019.03586584</v>
      </c>
      <c r="L143" s="126">
        <v>6226.9351817799998</v>
      </c>
      <c r="M143" s="126">
        <v>6193.29845647</v>
      </c>
      <c r="N143" s="126">
        <v>33.636725310000003</v>
      </c>
      <c r="O143" s="126">
        <v>0</v>
      </c>
      <c r="P143" s="126">
        <v>0.33482374999999998</v>
      </c>
      <c r="Q143" s="126"/>
      <c r="R143" s="126"/>
      <c r="S143" s="126"/>
    </row>
    <row r="144" spans="1:19" hidden="1" outlineLevel="1">
      <c r="A144" s="8">
        <v>44593</v>
      </c>
      <c r="B144" s="126">
        <v>15079.422484930001</v>
      </c>
      <c r="C144" s="126">
        <v>3.120471E-2</v>
      </c>
      <c r="D144" s="126">
        <v>0</v>
      </c>
      <c r="E144" s="126">
        <v>3.120471E-2</v>
      </c>
      <c r="F144" s="126">
        <v>294.97034721</v>
      </c>
      <c r="G144" s="126">
        <v>0</v>
      </c>
      <c r="H144" s="126">
        <v>294.97034721</v>
      </c>
      <c r="I144" s="126">
        <v>8381.2535661900001</v>
      </c>
      <c r="J144" s="126">
        <v>44.069271649999997</v>
      </c>
      <c r="K144" s="126">
        <v>8337.1842945400003</v>
      </c>
      <c r="L144" s="126">
        <v>6403.1673668200001</v>
      </c>
      <c r="M144" s="126">
        <v>6369.0635394700003</v>
      </c>
      <c r="N144" s="126">
        <v>34.103827350000003</v>
      </c>
      <c r="O144" s="126">
        <v>0</v>
      </c>
      <c r="P144" s="126">
        <v>0.43614364</v>
      </c>
      <c r="Q144" s="126"/>
      <c r="R144" s="126"/>
      <c r="S144" s="126"/>
    </row>
    <row r="145" spans="1:19" hidden="1" outlineLevel="1">
      <c r="A145" s="8">
        <v>44621</v>
      </c>
      <c r="B145" s="126">
        <v>15164.577955029999</v>
      </c>
      <c r="C145" s="126">
        <v>3.1144359999999999E-2</v>
      </c>
      <c r="D145" s="126">
        <v>0</v>
      </c>
      <c r="E145" s="126">
        <v>3.1144359999999999E-2</v>
      </c>
      <c r="F145" s="126">
        <v>207.54053512999999</v>
      </c>
      <c r="G145" s="126">
        <v>0</v>
      </c>
      <c r="H145" s="126">
        <v>207.54053512999999</v>
      </c>
      <c r="I145" s="126">
        <v>8676.4850010400005</v>
      </c>
      <c r="J145" s="126">
        <v>52.116362299999999</v>
      </c>
      <c r="K145" s="126">
        <v>8624.3686387399994</v>
      </c>
      <c r="L145" s="126">
        <v>6280.5212744999999</v>
      </c>
      <c r="M145" s="126">
        <v>6246.5503798600002</v>
      </c>
      <c r="N145" s="126">
        <v>33.970894639999997</v>
      </c>
      <c r="O145" s="126">
        <v>0</v>
      </c>
      <c r="P145" s="126">
        <v>0.70953290000000002</v>
      </c>
      <c r="Q145" s="126"/>
      <c r="R145" s="126"/>
      <c r="S145" s="126"/>
    </row>
    <row r="146" spans="1:19" hidden="1" outlineLevel="1">
      <c r="A146" s="8">
        <v>44652</v>
      </c>
      <c r="B146" s="126">
        <v>15970.75578809</v>
      </c>
      <c r="C146" s="126">
        <v>3.5210869999999998E-2</v>
      </c>
      <c r="D146" s="126">
        <v>0</v>
      </c>
      <c r="E146" s="126">
        <v>3.5210869999999998E-2</v>
      </c>
      <c r="F146" s="126">
        <v>207.37623586999999</v>
      </c>
      <c r="G146" s="126">
        <v>0</v>
      </c>
      <c r="H146" s="126">
        <v>207.37623586999999</v>
      </c>
      <c r="I146" s="126">
        <v>9569.2053109499993</v>
      </c>
      <c r="J146" s="126">
        <v>51.723005290000003</v>
      </c>
      <c r="K146" s="126">
        <v>9517.4823056599998</v>
      </c>
      <c r="L146" s="126">
        <v>6194.1390303999997</v>
      </c>
      <c r="M146" s="126">
        <v>6160.1266632300003</v>
      </c>
      <c r="N146" s="126">
        <v>34.012367169999997</v>
      </c>
      <c r="O146" s="126">
        <v>0</v>
      </c>
      <c r="P146" s="126">
        <v>0.15417371999999999</v>
      </c>
      <c r="Q146" s="126"/>
      <c r="R146" s="126"/>
      <c r="S146" s="126"/>
    </row>
    <row r="147" spans="1:19" hidden="1" outlineLevel="1">
      <c r="A147" s="8">
        <v>44682</v>
      </c>
      <c r="B147" s="126">
        <v>16647.764201900001</v>
      </c>
      <c r="C147" s="126">
        <v>0</v>
      </c>
      <c r="D147" s="126">
        <v>0</v>
      </c>
      <c r="E147" s="126">
        <v>0</v>
      </c>
      <c r="F147" s="126">
        <v>207.50245602000001</v>
      </c>
      <c r="G147" s="126">
        <v>0</v>
      </c>
      <c r="H147" s="126">
        <v>207.50245602000001</v>
      </c>
      <c r="I147" s="126">
        <v>10284.67162832</v>
      </c>
      <c r="J147" s="126">
        <v>54.316031899999999</v>
      </c>
      <c r="K147" s="126">
        <v>10230.35559642</v>
      </c>
      <c r="L147" s="126">
        <v>6155.5901175600002</v>
      </c>
      <c r="M147" s="126">
        <v>6122.0946968600001</v>
      </c>
      <c r="N147" s="126">
        <v>33.495420699999997</v>
      </c>
      <c r="O147" s="126">
        <v>0</v>
      </c>
      <c r="P147" s="126">
        <v>0.15568952999999999</v>
      </c>
      <c r="Q147" s="126"/>
      <c r="R147" s="126"/>
      <c r="S147" s="126"/>
    </row>
    <row r="148" spans="1:19" hidden="1" outlineLevel="1">
      <c r="A148" s="8">
        <v>44713</v>
      </c>
      <c r="B148" s="126">
        <v>16438.017721259999</v>
      </c>
      <c r="C148" s="126">
        <v>0</v>
      </c>
      <c r="D148" s="126">
        <v>0</v>
      </c>
      <c r="E148" s="126">
        <v>0</v>
      </c>
      <c r="F148" s="126">
        <v>209.53662609</v>
      </c>
      <c r="G148" s="126">
        <v>0</v>
      </c>
      <c r="H148" s="126">
        <v>209.53662609</v>
      </c>
      <c r="I148" s="126">
        <v>10179.93454385</v>
      </c>
      <c r="J148" s="126">
        <v>52.48189</v>
      </c>
      <c r="K148" s="126">
        <v>10127.452653849999</v>
      </c>
      <c r="L148" s="126">
        <v>6048.5465513199997</v>
      </c>
      <c r="M148" s="126">
        <v>6015.8192710000003</v>
      </c>
      <c r="N148" s="126">
        <v>32.727280319999998</v>
      </c>
      <c r="O148" s="126">
        <v>0</v>
      </c>
      <c r="P148" s="126">
        <v>0.15440620999999999</v>
      </c>
      <c r="Q148" s="126"/>
      <c r="R148" s="126"/>
      <c r="S148" s="126"/>
    </row>
    <row r="149" spans="1:19" hidden="1" outlineLevel="1">
      <c r="A149" s="8">
        <v>44743</v>
      </c>
      <c r="B149" s="126">
        <v>16997.685363069999</v>
      </c>
      <c r="C149" s="126">
        <v>0</v>
      </c>
      <c r="D149" s="126">
        <v>0</v>
      </c>
      <c r="E149" s="126">
        <v>0</v>
      </c>
      <c r="F149" s="126">
        <v>210.19688729999999</v>
      </c>
      <c r="G149" s="126">
        <v>7.6000000000000003E-7</v>
      </c>
      <c r="H149" s="126">
        <v>210.19688654000001</v>
      </c>
      <c r="I149" s="126">
        <v>10811.88142116</v>
      </c>
      <c r="J149" s="126">
        <v>55.257518529999999</v>
      </c>
      <c r="K149" s="126">
        <v>10756.623902630001</v>
      </c>
      <c r="L149" s="126">
        <v>5975.60705461</v>
      </c>
      <c r="M149" s="126">
        <v>5943.3605373</v>
      </c>
      <c r="N149" s="126">
        <v>32.246517310000002</v>
      </c>
      <c r="O149" s="126">
        <v>0</v>
      </c>
      <c r="P149" s="126">
        <v>0.17055954000000001</v>
      </c>
      <c r="Q149" s="126"/>
      <c r="R149" s="126"/>
      <c r="S149" s="126"/>
    </row>
    <row r="150" spans="1:19" hidden="1" outlineLevel="1">
      <c r="A150" s="8">
        <v>44774</v>
      </c>
      <c r="B150" s="126">
        <v>16718.530912959999</v>
      </c>
      <c r="C150" s="126">
        <v>0</v>
      </c>
      <c r="D150" s="126">
        <v>0</v>
      </c>
      <c r="E150" s="126">
        <v>0</v>
      </c>
      <c r="F150" s="126">
        <v>212.33620517</v>
      </c>
      <c r="G150" s="126">
        <v>0</v>
      </c>
      <c r="H150" s="126">
        <v>212.33620517</v>
      </c>
      <c r="I150" s="126">
        <v>10608.076527679999</v>
      </c>
      <c r="J150" s="126">
        <v>55.406106440000002</v>
      </c>
      <c r="K150" s="126">
        <v>10552.67042124</v>
      </c>
      <c r="L150" s="126">
        <v>5898.1181801100001</v>
      </c>
      <c r="M150" s="126">
        <v>5866.5203922700002</v>
      </c>
      <c r="N150" s="126">
        <v>31.597787839999999</v>
      </c>
      <c r="O150" s="126">
        <v>0</v>
      </c>
      <c r="P150" s="126">
        <v>0.26063113999999998</v>
      </c>
      <c r="Q150" s="126"/>
      <c r="R150" s="126"/>
      <c r="S150" s="126"/>
    </row>
    <row r="151" spans="1:19" hidden="1" outlineLevel="1">
      <c r="A151" s="8">
        <v>44805</v>
      </c>
      <c r="B151" s="126">
        <v>16658.91507187</v>
      </c>
      <c r="C151" s="126">
        <v>0</v>
      </c>
      <c r="D151" s="126">
        <v>0</v>
      </c>
      <c r="E151" s="126">
        <v>0</v>
      </c>
      <c r="F151" s="126">
        <v>214.42819453000001</v>
      </c>
      <c r="G151" s="126">
        <v>7.6000000000000003E-7</v>
      </c>
      <c r="H151" s="126">
        <v>214.42819377000001</v>
      </c>
      <c r="I151" s="126">
        <v>10640.434510409999</v>
      </c>
      <c r="J151" s="126">
        <v>53.748382460000002</v>
      </c>
      <c r="K151" s="126">
        <v>10586.686127950001</v>
      </c>
      <c r="L151" s="126">
        <v>5804.0523669300001</v>
      </c>
      <c r="M151" s="126">
        <v>5772.9769053500004</v>
      </c>
      <c r="N151" s="126">
        <v>31.075461579999999</v>
      </c>
      <c r="O151" s="126">
        <v>0</v>
      </c>
      <c r="P151" s="126">
        <v>0.23395941000000001</v>
      </c>
      <c r="Q151" s="126"/>
      <c r="R151" s="126"/>
      <c r="S151" s="126"/>
    </row>
    <row r="152" spans="1:19" hidden="1" outlineLevel="1">
      <c r="A152" s="8">
        <v>44835</v>
      </c>
      <c r="B152" s="126">
        <v>15874.263151339999</v>
      </c>
      <c r="C152" s="126">
        <v>0</v>
      </c>
      <c r="D152" s="126">
        <v>0</v>
      </c>
      <c r="E152" s="126">
        <v>0</v>
      </c>
      <c r="F152" s="126">
        <v>215.20051906</v>
      </c>
      <c r="G152" s="126">
        <v>0</v>
      </c>
      <c r="H152" s="126">
        <v>215.20051906</v>
      </c>
      <c r="I152" s="126">
        <v>9985.23315129</v>
      </c>
      <c r="J152" s="126">
        <v>51.897439650000003</v>
      </c>
      <c r="K152" s="126">
        <v>9933.3357116400002</v>
      </c>
      <c r="L152" s="126">
        <v>5673.8294809899999</v>
      </c>
      <c r="M152" s="126">
        <v>5643.7937403699998</v>
      </c>
      <c r="N152" s="126">
        <v>30.035740619999999</v>
      </c>
      <c r="O152" s="126">
        <v>0</v>
      </c>
      <c r="P152" s="126">
        <v>0.26249082000000001</v>
      </c>
      <c r="Q152" s="126"/>
      <c r="R152" s="126"/>
      <c r="S152" s="126"/>
    </row>
    <row r="153" spans="1:19" hidden="1" outlineLevel="1">
      <c r="A153" s="8">
        <v>44866</v>
      </c>
      <c r="B153" s="126">
        <v>15510.20369285</v>
      </c>
      <c r="C153" s="126">
        <v>0</v>
      </c>
      <c r="D153" s="126">
        <v>0</v>
      </c>
      <c r="E153" s="126">
        <v>0</v>
      </c>
      <c r="F153" s="126">
        <v>204.95513134000001</v>
      </c>
      <c r="G153" s="126">
        <v>0</v>
      </c>
      <c r="H153" s="126">
        <v>204.95513134000001</v>
      </c>
      <c r="I153" s="126">
        <v>9686.8709562599997</v>
      </c>
      <c r="J153" s="126">
        <v>47.701301700000002</v>
      </c>
      <c r="K153" s="126">
        <v>9639.1696545600007</v>
      </c>
      <c r="L153" s="126">
        <v>5618.3776052499998</v>
      </c>
      <c r="M153" s="126">
        <v>5589.6390593699998</v>
      </c>
      <c r="N153" s="126">
        <v>28.73854588</v>
      </c>
      <c r="O153" s="126">
        <v>0</v>
      </c>
      <c r="P153" s="126">
        <v>0.29262522000000002</v>
      </c>
      <c r="Q153" s="126"/>
      <c r="R153" s="126"/>
      <c r="S153" s="126"/>
    </row>
    <row r="154" spans="1:19" hidden="1" outlineLevel="1">
      <c r="A154" s="8">
        <v>44896</v>
      </c>
      <c r="B154" s="126">
        <v>14143.00110279</v>
      </c>
      <c r="C154" s="126">
        <v>0</v>
      </c>
      <c r="D154" s="126">
        <v>0</v>
      </c>
      <c r="E154" s="126">
        <v>0</v>
      </c>
      <c r="F154" s="126">
        <v>75.490564090000007</v>
      </c>
      <c r="G154" s="126">
        <v>0</v>
      </c>
      <c r="H154" s="126">
        <v>75.490564090000007</v>
      </c>
      <c r="I154" s="126">
        <v>8856.3380255699994</v>
      </c>
      <c r="J154" s="126">
        <v>40.79186584</v>
      </c>
      <c r="K154" s="126">
        <v>8815.54615973</v>
      </c>
      <c r="L154" s="126">
        <v>5211.17251313</v>
      </c>
      <c r="M154" s="126">
        <v>5183.0881215199997</v>
      </c>
      <c r="N154" s="126">
        <v>28.084391610000001</v>
      </c>
      <c r="O154" s="126">
        <v>0</v>
      </c>
      <c r="P154" s="126">
        <v>0.18291695999999999</v>
      </c>
      <c r="Q154" s="126"/>
      <c r="R154" s="126"/>
      <c r="S154" s="126"/>
    </row>
    <row r="155" spans="1:19" hidden="1" outlineLevel="1">
      <c r="A155" s="8">
        <v>44927</v>
      </c>
      <c r="B155" s="126">
        <v>13983.0127113</v>
      </c>
      <c r="C155" s="126">
        <v>0</v>
      </c>
      <c r="D155" s="126">
        <v>0</v>
      </c>
      <c r="E155" s="126">
        <v>0</v>
      </c>
      <c r="F155" s="126">
        <v>7.5486939299999998</v>
      </c>
      <c r="G155" s="126">
        <v>0</v>
      </c>
      <c r="H155" s="126">
        <v>7.5486939299999998</v>
      </c>
      <c r="I155" s="126">
        <v>8749.3739622400008</v>
      </c>
      <c r="J155" s="126">
        <v>44.261802209999999</v>
      </c>
      <c r="K155" s="126">
        <v>8705.1121600299994</v>
      </c>
      <c r="L155" s="126">
        <v>5226.0900551300001</v>
      </c>
      <c r="M155" s="126">
        <v>5198.2479236299996</v>
      </c>
      <c r="N155" s="126">
        <v>27.842131500000001</v>
      </c>
      <c r="O155" s="126">
        <v>0</v>
      </c>
      <c r="P155" s="126">
        <v>7.6279369999999999E-2</v>
      </c>
      <c r="Q155" s="126"/>
      <c r="R155" s="126"/>
      <c r="S155" s="126"/>
    </row>
    <row r="156" spans="1:19" hidden="1" outlineLevel="1">
      <c r="A156" s="8">
        <v>44958</v>
      </c>
      <c r="B156" s="126">
        <v>13803.265836160001</v>
      </c>
      <c r="C156" s="126">
        <v>0</v>
      </c>
      <c r="D156" s="126">
        <v>0</v>
      </c>
      <c r="E156" s="126">
        <v>0</v>
      </c>
      <c r="F156" s="126">
        <v>5.4562370299999996</v>
      </c>
      <c r="G156" s="126">
        <v>0</v>
      </c>
      <c r="H156" s="126">
        <v>5.4562370299999996</v>
      </c>
      <c r="I156" s="126">
        <v>8601.0270414000006</v>
      </c>
      <c r="J156" s="126">
        <v>42.623861320000003</v>
      </c>
      <c r="K156" s="126">
        <v>8558.4031800800003</v>
      </c>
      <c r="L156" s="126">
        <v>5196.78255773</v>
      </c>
      <c r="M156" s="126">
        <v>5170.2697398999999</v>
      </c>
      <c r="N156" s="126">
        <v>26.512817829999999</v>
      </c>
      <c r="O156" s="126">
        <v>0</v>
      </c>
      <c r="P156" s="126">
        <v>0.18147046999999999</v>
      </c>
      <c r="Q156" s="126"/>
      <c r="R156" s="126"/>
      <c r="S156" s="126"/>
    </row>
    <row r="157" spans="1:19" hidden="1" outlineLevel="1">
      <c r="A157" s="8">
        <v>44986</v>
      </c>
      <c r="B157" s="126">
        <v>13576.042842270001</v>
      </c>
      <c r="C157" s="126">
        <v>0</v>
      </c>
      <c r="D157" s="126">
        <v>0</v>
      </c>
      <c r="E157" s="126">
        <v>0</v>
      </c>
      <c r="F157" s="126">
        <v>5.4619956399999996</v>
      </c>
      <c r="G157" s="126">
        <v>0</v>
      </c>
      <c r="H157" s="126">
        <v>5.4619956399999996</v>
      </c>
      <c r="I157" s="126">
        <v>8311.1318215800002</v>
      </c>
      <c r="J157" s="126">
        <v>41.218417430000002</v>
      </c>
      <c r="K157" s="126">
        <v>8269.9134041500001</v>
      </c>
      <c r="L157" s="126">
        <v>5259.4490250500003</v>
      </c>
      <c r="M157" s="126">
        <v>5233.3815285299997</v>
      </c>
      <c r="N157" s="126">
        <v>26.067496519999999</v>
      </c>
      <c r="O157" s="126">
        <v>0</v>
      </c>
      <c r="P157" s="126">
        <v>0.17633614</v>
      </c>
      <c r="Q157" s="126"/>
      <c r="R157" s="126"/>
      <c r="S157" s="126"/>
    </row>
    <row r="158" spans="1:19" hidden="1" outlineLevel="1">
      <c r="A158" s="8">
        <v>45017</v>
      </c>
      <c r="B158" s="126">
        <v>13630.08815046</v>
      </c>
      <c r="C158" s="126">
        <v>0</v>
      </c>
      <c r="D158" s="126">
        <v>0</v>
      </c>
      <c r="E158" s="126">
        <v>0</v>
      </c>
      <c r="F158" s="126">
        <v>4.0495276200000001</v>
      </c>
      <c r="G158" s="126">
        <v>0</v>
      </c>
      <c r="H158" s="126">
        <v>4.0495276200000001</v>
      </c>
      <c r="I158" s="126">
        <v>8343.4699269499997</v>
      </c>
      <c r="J158" s="126">
        <v>44.453275570000002</v>
      </c>
      <c r="K158" s="126">
        <v>8299.0166513799995</v>
      </c>
      <c r="L158" s="126">
        <v>5282.5686958899996</v>
      </c>
      <c r="M158" s="126">
        <v>5256.2039387499999</v>
      </c>
      <c r="N158" s="126">
        <v>26.364757139999998</v>
      </c>
      <c r="O158" s="126">
        <v>0</v>
      </c>
      <c r="P158" s="126">
        <v>0.11949369999999999</v>
      </c>
      <c r="Q158" s="126"/>
      <c r="R158" s="126"/>
      <c r="S158" s="126"/>
    </row>
    <row r="159" spans="1:19" hidden="1" outlineLevel="1">
      <c r="A159" s="8">
        <v>45047</v>
      </c>
      <c r="B159" s="126">
        <v>13834.312842200001</v>
      </c>
      <c r="C159" s="126">
        <v>0</v>
      </c>
      <c r="D159" s="126">
        <v>0</v>
      </c>
      <c r="E159" s="126">
        <v>0</v>
      </c>
      <c r="F159" s="126">
        <v>4.0444545400000003</v>
      </c>
      <c r="G159" s="126">
        <v>0</v>
      </c>
      <c r="H159" s="126">
        <v>4.0444545400000003</v>
      </c>
      <c r="I159" s="126">
        <v>8420.9649007600001</v>
      </c>
      <c r="J159" s="126">
        <v>46.937204850000001</v>
      </c>
      <c r="K159" s="126">
        <v>8374.0276959099992</v>
      </c>
      <c r="L159" s="126">
        <v>5409.3034869000003</v>
      </c>
      <c r="M159" s="126">
        <v>5383.4867745299998</v>
      </c>
      <c r="N159" s="126">
        <v>25.816712370000001</v>
      </c>
      <c r="O159" s="126">
        <v>0</v>
      </c>
      <c r="P159" s="126">
        <v>0.12881049</v>
      </c>
      <c r="Q159" s="126"/>
      <c r="R159" s="126"/>
      <c r="S159" s="126"/>
    </row>
    <row r="160" spans="1:19" hidden="1" outlineLevel="1">
      <c r="A160" s="8">
        <v>45078</v>
      </c>
      <c r="B160" s="126">
        <v>14023.983067609999</v>
      </c>
      <c r="C160" s="126">
        <v>0</v>
      </c>
      <c r="D160" s="126">
        <v>0</v>
      </c>
      <c r="E160" s="126">
        <v>0</v>
      </c>
      <c r="F160" s="126">
        <v>4.04301479</v>
      </c>
      <c r="G160" s="126">
        <v>0</v>
      </c>
      <c r="H160" s="126">
        <v>4.04301479</v>
      </c>
      <c r="I160" s="126">
        <v>8614.1153277400008</v>
      </c>
      <c r="J160" s="126">
        <v>51.902527970000001</v>
      </c>
      <c r="K160" s="126">
        <v>8562.2127997700009</v>
      </c>
      <c r="L160" s="126">
        <v>5405.8247250799996</v>
      </c>
      <c r="M160" s="126">
        <v>5377.8711620100003</v>
      </c>
      <c r="N160" s="126">
        <v>27.953563070000001</v>
      </c>
      <c r="O160" s="126">
        <v>0</v>
      </c>
      <c r="P160" s="126">
        <v>0.10924021</v>
      </c>
      <c r="Q160" s="126"/>
      <c r="R160" s="126"/>
      <c r="S160" s="126"/>
    </row>
    <row r="161" spans="1:19" hidden="1" outlineLevel="1">
      <c r="A161" s="8">
        <v>45108</v>
      </c>
      <c r="B161" s="126">
        <v>14362.52084831</v>
      </c>
      <c r="C161" s="126">
        <v>0</v>
      </c>
      <c r="D161" s="126">
        <v>0</v>
      </c>
      <c r="E161" s="126">
        <v>0</v>
      </c>
      <c r="F161" s="126">
        <v>2.6402761699999999</v>
      </c>
      <c r="G161" s="126">
        <v>0</v>
      </c>
      <c r="H161" s="126">
        <v>2.6402761699999999</v>
      </c>
      <c r="I161" s="126">
        <v>8850.8436527400008</v>
      </c>
      <c r="J161" s="126">
        <v>51.662732929999997</v>
      </c>
      <c r="K161" s="126">
        <v>8799.18091981</v>
      </c>
      <c r="L161" s="126">
        <v>5509.0369194000004</v>
      </c>
      <c r="M161" s="126">
        <v>5481.7807055800004</v>
      </c>
      <c r="N161" s="126">
        <v>27.256213819999999</v>
      </c>
      <c r="O161" s="126">
        <v>0</v>
      </c>
      <c r="P161" s="126">
        <v>0.13138715000000001</v>
      </c>
      <c r="Q161" s="126"/>
      <c r="R161" s="126"/>
      <c r="S161" s="126"/>
    </row>
    <row r="162" spans="1:19" hidden="1" outlineLevel="1">
      <c r="A162" s="8">
        <v>45139</v>
      </c>
      <c r="B162" s="126">
        <v>15004.611909630001</v>
      </c>
      <c r="C162" s="126">
        <v>0</v>
      </c>
      <c r="D162" s="126">
        <v>0</v>
      </c>
      <c r="E162" s="126">
        <v>0</v>
      </c>
      <c r="F162" s="126">
        <v>2.64086694</v>
      </c>
      <c r="G162" s="126">
        <v>0</v>
      </c>
      <c r="H162" s="126">
        <v>2.64086694</v>
      </c>
      <c r="I162" s="126">
        <v>9293.5535771300001</v>
      </c>
      <c r="J162" s="126">
        <v>44.478038079999997</v>
      </c>
      <c r="K162" s="126">
        <v>9249.0755390499999</v>
      </c>
      <c r="L162" s="126">
        <v>5708.41746556</v>
      </c>
      <c r="M162" s="126">
        <v>5681.4853267500002</v>
      </c>
      <c r="N162" s="126">
        <v>26.932138810000001</v>
      </c>
      <c r="O162" s="126">
        <v>0</v>
      </c>
      <c r="P162" s="126">
        <v>6.0169090000000001E-2</v>
      </c>
      <c r="Q162" s="126"/>
      <c r="R162" s="126"/>
      <c r="S162" s="126"/>
    </row>
    <row r="163" spans="1:19" hidden="1" outlineLevel="1">
      <c r="A163" s="8">
        <v>45170</v>
      </c>
      <c r="B163" s="126">
        <v>15315.38420432</v>
      </c>
      <c r="C163" s="126">
        <v>0</v>
      </c>
      <c r="D163" s="126">
        <v>0</v>
      </c>
      <c r="E163" s="126">
        <v>0</v>
      </c>
      <c r="F163" s="126">
        <v>2.6393836300000002</v>
      </c>
      <c r="G163" s="126">
        <v>0</v>
      </c>
      <c r="H163" s="126">
        <v>2.6393836300000002</v>
      </c>
      <c r="I163" s="126">
        <v>9545.8329679199996</v>
      </c>
      <c r="J163" s="126">
        <v>42.199388659999997</v>
      </c>
      <c r="K163" s="126">
        <v>9503.6335792600003</v>
      </c>
      <c r="L163" s="126">
        <v>5766.9118527700002</v>
      </c>
      <c r="M163" s="126">
        <v>5741.1678303199997</v>
      </c>
      <c r="N163" s="126">
        <v>25.744022449999999</v>
      </c>
      <c r="O163" s="126">
        <v>0</v>
      </c>
      <c r="P163" s="126">
        <v>6.2119210000000001E-2</v>
      </c>
      <c r="Q163" s="126"/>
      <c r="R163" s="126"/>
      <c r="S163" s="126"/>
    </row>
    <row r="164" spans="1:19" hidden="1" outlineLevel="1">
      <c r="A164" s="8">
        <v>45200</v>
      </c>
      <c r="B164" s="126">
        <v>15836.963675049999</v>
      </c>
      <c r="C164" s="126">
        <v>0</v>
      </c>
      <c r="D164" s="126">
        <v>0</v>
      </c>
      <c r="E164" s="126">
        <v>0</v>
      </c>
      <c r="F164" s="126">
        <v>1.2238546800000001</v>
      </c>
      <c r="G164" s="126">
        <v>0</v>
      </c>
      <c r="H164" s="126">
        <v>1.2238546800000001</v>
      </c>
      <c r="I164" s="126">
        <v>9996.9605599299994</v>
      </c>
      <c r="J164" s="126">
        <v>40.74495752</v>
      </c>
      <c r="K164" s="126">
        <v>9956.2156024100004</v>
      </c>
      <c r="L164" s="126">
        <v>5838.7792604400001</v>
      </c>
      <c r="M164" s="126">
        <v>5813.4031207999997</v>
      </c>
      <c r="N164" s="126">
        <v>25.376139640000002</v>
      </c>
      <c r="O164" s="126">
        <v>0</v>
      </c>
      <c r="P164" s="126">
        <v>6.0422289999999997E-2</v>
      </c>
      <c r="Q164" s="126"/>
      <c r="R164" s="126"/>
      <c r="S164" s="126"/>
    </row>
    <row r="165" spans="1:19" hidden="1" outlineLevel="1">
      <c r="A165" s="8">
        <v>45231</v>
      </c>
      <c r="B165" s="126">
        <v>16017.4706013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10056.25216598</v>
      </c>
      <c r="J165" s="126">
        <v>35.979947150000001</v>
      </c>
      <c r="K165" s="126">
        <v>10020.272218829999</v>
      </c>
      <c r="L165" s="126">
        <v>5961.21843532</v>
      </c>
      <c r="M165" s="126">
        <v>5936.4226178199997</v>
      </c>
      <c r="N165" s="126">
        <v>24.795817499999998</v>
      </c>
      <c r="O165" s="126">
        <v>0</v>
      </c>
      <c r="P165" s="126">
        <v>6.6534209999999996E-2</v>
      </c>
      <c r="Q165" s="126"/>
      <c r="R165" s="126"/>
      <c r="S165" s="126"/>
    </row>
    <row r="166" spans="1:19" hidden="1" outlineLevel="1">
      <c r="A166" s="8">
        <v>45261</v>
      </c>
      <c r="B166" s="126">
        <v>14709.260618079999</v>
      </c>
      <c r="C166" s="126">
        <v>0</v>
      </c>
      <c r="D166" s="126">
        <v>0</v>
      </c>
      <c r="E166" s="126">
        <v>0</v>
      </c>
      <c r="F166" s="126">
        <v>0</v>
      </c>
      <c r="G166" s="126">
        <v>0</v>
      </c>
      <c r="H166" s="126">
        <v>0</v>
      </c>
      <c r="I166" s="126">
        <v>8841.2315512700006</v>
      </c>
      <c r="J166" s="126">
        <v>31.53791374</v>
      </c>
      <c r="K166" s="126">
        <v>8809.6936375299993</v>
      </c>
      <c r="L166" s="126">
        <v>5868.0290668099997</v>
      </c>
      <c r="M166" s="126">
        <v>5844.5780134300003</v>
      </c>
      <c r="N166" s="126">
        <v>23.451053380000001</v>
      </c>
      <c r="O166" s="126">
        <v>0</v>
      </c>
      <c r="P166" s="126">
        <v>6.0917499999999999E-2</v>
      </c>
      <c r="Q166" s="126"/>
      <c r="R166" s="126"/>
      <c r="S166" s="126"/>
    </row>
    <row r="167" spans="1:19" hidden="1" outlineLevel="1">
      <c r="A167" s="8">
        <v>45292</v>
      </c>
      <c r="B167" s="126">
        <v>14657.401903690001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6">
        <v>0</v>
      </c>
      <c r="I167" s="126">
        <v>8694.9776740199995</v>
      </c>
      <c r="J167" s="126">
        <v>27.789871550000001</v>
      </c>
      <c r="K167" s="126">
        <v>8667.18780247</v>
      </c>
      <c r="L167" s="126">
        <v>5962.4242296700004</v>
      </c>
      <c r="M167" s="126">
        <v>5938.3141304199999</v>
      </c>
      <c r="N167" s="126">
        <v>24.110099250000001</v>
      </c>
      <c r="O167" s="126">
        <v>0</v>
      </c>
      <c r="P167" s="126">
        <v>5.3673350000000002E-2</v>
      </c>
      <c r="Q167" s="126"/>
      <c r="R167" s="126"/>
      <c r="S167" s="126"/>
    </row>
    <row r="168" spans="1:19" hidden="1" outlineLevel="1">
      <c r="A168" s="8">
        <v>45323</v>
      </c>
      <c r="B168" s="126">
        <v>14222.36872667</v>
      </c>
      <c r="C168" s="126">
        <v>0</v>
      </c>
      <c r="D168" s="126">
        <v>0</v>
      </c>
      <c r="E168" s="126">
        <v>0</v>
      </c>
      <c r="F168" s="126">
        <v>0</v>
      </c>
      <c r="G168" s="126">
        <v>0</v>
      </c>
      <c r="H168" s="126">
        <v>0</v>
      </c>
      <c r="I168" s="126">
        <v>8167.6338567100001</v>
      </c>
      <c r="J168" s="126">
        <v>22.045302929999998</v>
      </c>
      <c r="K168" s="126">
        <v>8145.5885537800004</v>
      </c>
      <c r="L168" s="126">
        <v>6054.7348699599997</v>
      </c>
      <c r="M168" s="126">
        <v>6031.6050858500003</v>
      </c>
      <c r="N168" s="126">
        <v>23.129784109999999</v>
      </c>
      <c r="O168" s="126">
        <v>0</v>
      </c>
      <c r="P168" s="126">
        <v>6.1006640000000001E-2</v>
      </c>
      <c r="Q168" s="126"/>
      <c r="R168" s="126"/>
      <c r="S168" s="126"/>
    </row>
    <row r="169" spans="1:19">
      <c r="A169" s="8">
        <v>45352</v>
      </c>
      <c r="B169" s="126">
        <v>14433.713702859999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6">
        <v>0</v>
      </c>
      <c r="I169" s="126">
        <v>8254.0793148600005</v>
      </c>
      <c r="J169" s="126">
        <v>19.61679505</v>
      </c>
      <c r="K169" s="126">
        <v>8234.4625198100002</v>
      </c>
      <c r="L169" s="126">
        <v>6179.6343880000004</v>
      </c>
      <c r="M169" s="126">
        <v>6157.00876324</v>
      </c>
      <c r="N169" s="126">
        <v>22.625624760000001</v>
      </c>
      <c r="O169" s="126">
        <v>0</v>
      </c>
      <c r="P169" s="126">
        <v>5.3208320000000003E-2</v>
      </c>
      <c r="Q169" s="126"/>
      <c r="R169" s="126"/>
      <c r="S169" s="126"/>
    </row>
    <row r="170" spans="1:19">
      <c r="A170" s="8">
        <v>45383</v>
      </c>
      <c r="B170" s="126">
        <v>14727.998822129999</v>
      </c>
      <c r="C170" s="126"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8411.2200516899993</v>
      </c>
      <c r="J170" s="126">
        <v>17.9748555</v>
      </c>
      <c r="K170" s="126">
        <v>8393.2451961900006</v>
      </c>
      <c r="L170" s="126">
        <v>6316.7787704399998</v>
      </c>
      <c r="M170" s="126">
        <v>6293.6053350800003</v>
      </c>
      <c r="N170" s="126">
        <v>23.173435359999999</v>
      </c>
      <c r="O170" s="126">
        <v>0</v>
      </c>
      <c r="P170" s="126">
        <v>0.18124809</v>
      </c>
      <c r="Q170" s="126"/>
      <c r="R170" s="126"/>
      <c r="S170" s="126"/>
    </row>
    <row r="171" spans="1:19">
      <c r="A171" s="8">
        <v>45413</v>
      </c>
      <c r="B171" s="126">
        <v>14893.137930479999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8426.1514775699998</v>
      </c>
      <c r="J171" s="126">
        <v>19.853485259999999</v>
      </c>
      <c r="K171" s="126">
        <v>8406.2979923099992</v>
      </c>
      <c r="L171" s="126">
        <v>6466.9864529099996</v>
      </c>
      <c r="M171" s="126">
        <v>6443.2953624900001</v>
      </c>
      <c r="N171" s="126">
        <v>23.691090419999998</v>
      </c>
      <c r="O171" s="126">
        <v>0</v>
      </c>
      <c r="P171" s="126">
        <v>6.1495599999999997E-2</v>
      </c>
      <c r="Q171" s="126"/>
      <c r="R171" s="126"/>
      <c r="S171" s="126"/>
    </row>
    <row r="172" spans="1:19">
      <c r="A172" s="8">
        <v>45444</v>
      </c>
      <c r="B172" s="126">
        <v>15073.554945010001</v>
      </c>
      <c r="C172" s="126">
        <v>0</v>
      </c>
      <c r="D172" s="126">
        <v>0</v>
      </c>
      <c r="E172" s="126">
        <v>0</v>
      </c>
      <c r="F172" s="126">
        <v>0</v>
      </c>
      <c r="G172" s="126">
        <v>0</v>
      </c>
      <c r="H172" s="126">
        <v>0</v>
      </c>
      <c r="I172" s="126">
        <v>8499.4353365999996</v>
      </c>
      <c r="J172" s="126">
        <v>12.64107587</v>
      </c>
      <c r="K172" s="126">
        <v>8486.7942607299992</v>
      </c>
      <c r="L172" s="126">
        <v>6574.1196084100002</v>
      </c>
      <c r="M172" s="126">
        <v>6550.7072342900001</v>
      </c>
      <c r="N172" s="126">
        <v>23.412374119999999</v>
      </c>
      <c r="O172" s="126">
        <v>0</v>
      </c>
      <c r="P172" s="126">
        <v>0.15669009</v>
      </c>
      <c r="Q172" s="126"/>
      <c r="R172" s="126"/>
      <c r="S172" s="126"/>
    </row>
    <row r="173" spans="1:19">
      <c r="A173" s="8">
        <v>45474</v>
      </c>
      <c r="B173" s="126">
        <v>15580.945205649999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6">
        <v>0</v>
      </c>
      <c r="I173" s="126">
        <v>8818.5616737300006</v>
      </c>
      <c r="J173" s="126">
        <v>12.90605141</v>
      </c>
      <c r="K173" s="126">
        <v>8805.6556223200005</v>
      </c>
      <c r="L173" s="126">
        <v>6762.3835319199998</v>
      </c>
      <c r="M173" s="126">
        <v>6739.4813143000001</v>
      </c>
      <c r="N173" s="126">
        <v>22.902217619999998</v>
      </c>
      <c r="O173" s="126">
        <v>0</v>
      </c>
      <c r="P173" s="126">
        <v>0.22408740999999999</v>
      </c>
      <c r="Q173" s="126"/>
      <c r="R173" s="126"/>
      <c r="S173" s="126"/>
    </row>
    <row r="174" spans="1:19">
      <c r="A174" s="8">
        <v>45505</v>
      </c>
      <c r="B174" s="126">
        <v>16349.09178393</v>
      </c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9399.2739834099993</v>
      </c>
      <c r="J174" s="126">
        <v>10.91494825</v>
      </c>
      <c r="K174" s="126">
        <v>9388.3590351599996</v>
      </c>
      <c r="L174" s="126">
        <v>6949.8178005199998</v>
      </c>
      <c r="M174" s="126">
        <v>6926.1158405799997</v>
      </c>
      <c r="N174" s="126">
        <v>23.701959939999998</v>
      </c>
      <c r="O174" s="126">
        <v>0</v>
      </c>
      <c r="P174" s="126">
        <v>0.15766247999999999</v>
      </c>
      <c r="Q174" s="126"/>
      <c r="R174" s="126"/>
      <c r="S174" s="126"/>
    </row>
    <row r="175" spans="1:19">
      <c r="A175" s="8">
        <v>45536</v>
      </c>
      <c r="B175" s="126">
        <v>16280.23804049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9282.1441316399996</v>
      </c>
      <c r="J175" s="126">
        <v>9.7512919700000005</v>
      </c>
      <c r="K175" s="126">
        <v>9272.3928396699994</v>
      </c>
      <c r="L175" s="126">
        <v>6998.0939088499999</v>
      </c>
      <c r="M175" s="126">
        <v>6970.0762083299996</v>
      </c>
      <c r="N175" s="126">
        <v>28.017700520000002</v>
      </c>
      <c r="O175" s="126">
        <v>0</v>
      </c>
      <c r="P175" s="126">
        <v>0.16113621</v>
      </c>
      <c r="Q175" s="126"/>
      <c r="R175" s="126"/>
      <c r="S175" s="126"/>
    </row>
    <row r="176" spans="1:19">
      <c r="A176" s="8">
        <v>45566</v>
      </c>
      <c r="B176" s="126">
        <v>16387.911178800001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9321.6639813199999</v>
      </c>
      <c r="J176" s="126">
        <v>38.080092800000003</v>
      </c>
      <c r="K176" s="126">
        <v>9283.5838885199992</v>
      </c>
      <c r="L176" s="126">
        <v>7066.2471974800001</v>
      </c>
      <c r="M176" s="126">
        <v>7039.1950904699997</v>
      </c>
      <c r="N176" s="126">
        <v>27.05210701</v>
      </c>
      <c r="O176" s="126">
        <v>0</v>
      </c>
      <c r="P176" s="126">
        <v>0.15924780999999999</v>
      </c>
      <c r="Q176" s="126"/>
      <c r="R176" s="126"/>
      <c r="S176" s="126"/>
    </row>
    <row r="177" spans="1:19">
      <c r="A177" s="8">
        <v>45597</v>
      </c>
      <c r="B177" s="126">
        <v>16636.053327130001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9455.4508330900007</v>
      </c>
      <c r="J177" s="126">
        <v>39.08609869</v>
      </c>
      <c r="K177" s="126">
        <v>9416.3647344000001</v>
      </c>
      <c r="L177" s="126">
        <v>7180.6024940400002</v>
      </c>
      <c r="M177" s="126">
        <v>7152.6612573399998</v>
      </c>
      <c r="N177" s="126">
        <v>27.941236700000001</v>
      </c>
      <c r="O177" s="126">
        <v>0</v>
      </c>
      <c r="P177" s="126">
        <v>0.16574383000000001</v>
      </c>
      <c r="Q177" s="126"/>
      <c r="R177" s="126"/>
      <c r="S177" s="126"/>
    </row>
    <row r="178" spans="1:19">
      <c r="A178" s="8">
        <v>45627</v>
      </c>
      <c r="B178" s="126">
        <v>16836.953525500001</v>
      </c>
      <c r="C178" s="126">
        <v>0</v>
      </c>
      <c r="D178" s="126">
        <v>0</v>
      </c>
      <c r="E178" s="126">
        <v>0</v>
      </c>
      <c r="F178" s="126">
        <v>0</v>
      </c>
      <c r="G178" s="126">
        <v>0</v>
      </c>
      <c r="H178" s="126">
        <v>0</v>
      </c>
      <c r="I178" s="126">
        <v>9632.3300760599996</v>
      </c>
      <c r="J178" s="126">
        <v>37.819229919999998</v>
      </c>
      <c r="K178" s="126">
        <v>9594.5108461399996</v>
      </c>
      <c r="L178" s="126">
        <v>7204.6234494399996</v>
      </c>
      <c r="M178" s="126">
        <v>7179.2883949200004</v>
      </c>
      <c r="N178" s="126">
        <v>25.33505452</v>
      </c>
      <c r="O178" s="126">
        <v>0</v>
      </c>
      <c r="P178" s="126">
        <v>0.18966231</v>
      </c>
      <c r="Q178" s="126"/>
      <c r="R178" s="126"/>
      <c r="S178" s="126"/>
    </row>
    <row r="179" spans="1:19">
      <c r="A179" s="8">
        <v>45658</v>
      </c>
      <c r="B179" s="126">
        <v>16850.84065192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6">
        <v>0</v>
      </c>
      <c r="I179" s="126">
        <v>9534.3209313700008</v>
      </c>
      <c r="J179" s="126">
        <v>39.515655459999998</v>
      </c>
      <c r="K179" s="126">
        <v>9494.8052759099992</v>
      </c>
      <c r="L179" s="126">
        <v>7316.5197205499999</v>
      </c>
      <c r="M179" s="126">
        <v>7290.6950290499999</v>
      </c>
      <c r="N179" s="126">
        <v>25.8246915</v>
      </c>
      <c r="O179" s="126">
        <v>0</v>
      </c>
      <c r="P179" s="126">
        <v>0.19470661</v>
      </c>
      <c r="Q179" s="126"/>
      <c r="R179" s="126"/>
      <c r="S179" s="126"/>
    </row>
    <row r="180" spans="1:19">
      <c r="A180" s="8">
        <v>45689</v>
      </c>
      <c r="B180" s="126">
        <v>16770.138804120001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9414.4296193999999</v>
      </c>
      <c r="J180" s="126">
        <v>40.11863219</v>
      </c>
      <c r="K180" s="126">
        <v>9374.3109872099994</v>
      </c>
      <c r="L180" s="126">
        <v>7355.7091847199999</v>
      </c>
      <c r="M180" s="126">
        <v>7331.9023866699999</v>
      </c>
      <c r="N180" s="126">
        <v>23.806798050000001</v>
      </c>
      <c r="O180" s="126">
        <v>0</v>
      </c>
      <c r="P180" s="126">
        <v>0.19511849000000001</v>
      </c>
      <c r="Q180" s="126"/>
      <c r="R180" s="126"/>
      <c r="S180" s="126"/>
    </row>
    <row r="181" spans="1:19">
      <c r="A181" s="8">
        <v>45717</v>
      </c>
      <c r="B181" s="126">
        <v>17607.406742800002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10035.6707293</v>
      </c>
      <c r="J181" s="126">
        <v>38.522664450000001</v>
      </c>
      <c r="K181" s="126">
        <v>9997.1480648500001</v>
      </c>
      <c r="L181" s="126">
        <v>7571.7360134999999</v>
      </c>
      <c r="M181" s="126">
        <v>7547.8773342799996</v>
      </c>
      <c r="N181" s="126">
        <v>23.858679219999999</v>
      </c>
      <c r="O181" s="126">
        <v>0</v>
      </c>
      <c r="P181" s="126">
        <v>0.19591402999999999</v>
      </c>
      <c r="Q181" s="126"/>
      <c r="R181" s="126"/>
      <c r="S181" s="126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7" t="s">
        <v>78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89" t="s">
        <v>0</v>
      </c>
      <c r="B6" s="178" t="s">
        <v>64</v>
      </c>
      <c r="C6" s="192" t="s">
        <v>7</v>
      </c>
      <c r="D6" s="192"/>
      <c r="E6" s="192"/>
      <c r="F6" s="192" t="s">
        <v>2</v>
      </c>
      <c r="G6" s="192"/>
      <c r="H6" s="192"/>
      <c r="I6" s="192"/>
      <c r="J6" s="192"/>
      <c r="K6" s="192"/>
      <c r="L6" s="192"/>
      <c r="M6" s="192"/>
    </row>
    <row r="7" spans="1:17" s="20" customFormat="1" ht="16.5" customHeight="1">
      <c r="A7" s="190"/>
      <c r="B7" s="178"/>
      <c r="C7" s="192"/>
      <c r="D7" s="192"/>
      <c r="E7" s="192"/>
      <c r="F7" s="192" t="s">
        <v>17</v>
      </c>
      <c r="G7" s="193"/>
      <c r="H7" s="193"/>
      <c r="I7" s="193"/>
      <c r="J7" s="192" t="s">
        <v>9</v>
      </c>
      <c r="K7" s="193"/>
      <c r="L7" s="193"/>
      <c r="M7" s="193"/>
    </row>
    <row r="8" spans="1:17" s="20" customFormat="1" ht="82.5" customHeight="1">
      <c r="A8" s="191"/>
      <c r="B8" s="17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3"/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7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4587.4011741499999</v>
      </c>
      <c r="C11" s="43">
        <f>G11+K11</f>
        <v>1851.7083214299998</v>
      </c>
      <c r="D11" s="43">
        <f t="shared" ref="D11:E11" si="0">H11+L11</f>
        <v>2124.1749134400002</v>
      </c>
      <c r="E11" s="43">
        <f t="shared" si="0"/>
        <v>611.51793928000006</v>
      </c>
      <c r="F11" s="43">
        <v>3284.0568026599999</v>
      </c>
      <c r="G11" s="43">
        <v>1668.2035550999999</v>
      </c>
      <c r="H11" s="43">
        <v>1338.1086021900001</v>
      </c>
      <c r="I11" s="43">
        <v>277.74464537</v>
      </c>
      <c r="J11" s="43">
        <v>1303.34437149</v>
      </c>
      <c r="K11" s="43">
        <v>183.50476633</v>
      </c>
      <c r="L11" s="43">
        <v>786.06631125000001</v>
      </c>
      <c r="M11" s="43">
        <v>333.77329391000001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4597.4689052900003</v>
      </c>
      <c r="C12" s="43">
        <f t="shared" ref="C12:C67" si="1">G12+K12</f>
        <v>1838.0709911399999</v>
      </c>
      <c r="D12" s="43">
        <f t="shared" ref="D12:D67" si="2">H12+L12</f>
        <v>2114.6603994399998</v>
      </c>
      <c r="E12" s="43">
        <f t="shared" ref="E12:E67" si="3">I12+M12</f>
        <v>644.73751471000003</v>
      </c>
      <c r="F12" s="43">
        <v>3316.4537244500002</v>
      </c>
      <c r="G12" s="43">
        <v>1674.5638582399999</v>
      </c>
      <c r="H12" s="43">
        <v>1332.5476339899999</v>
      </c>
      <c r="I12" s="43">
        <v>309.34223222000003</v>
      </c>
      <c r="J12" s="43">
        <v>1281.0151808400001</v>
      </c>
      <c r="K12" s="43">
        <v>163.50713289999999</v>
      </c>
      <c r="L12" s="43">
        <v>782.11276544999998</v>
      </c>
      <c r="M12" s="43">
        <v>335.39528249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4793.5010347300004</v>
      </c>
      <c r="C13" s="43">
        <f t="shared" si="1"/>
        <v>1934.6843489299999</v>
      </c>
      <c r="D13" s="43">
        <f t="shared" si="2"/>
        <v>2203.7840169199999</v>
      </c>
      <c r="E13" s="43">
        <f t="shared" si="3"/>
        <v>655.03266887999996</v>
      </c>
      <c r="F13" s="43">
        <v>3513.43541056</v>
      </c>
      <c r="G13" s="43">
        <v>1769.4248814800001</v>
      </c>
      <c r="H13" s="43">
        <v>1427.5356158300001</v>
      </c>
      <c r="I13" s="43">
        <v>316.47491324999999</v>
      </c>
      <c r="J13" s="43">
        <v>1280.0656241700001</v>
      </c>
      <c r="K13" s="43">
        <v>165.25946744999999</v>
      </c>
      <c r="L13" s="43">
        <v>776.24840109000002</v>
      </c>
      <c r="M13" s="43">
        <v>338.55775562999997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4782.0195533300002</v>
      </c>
      <c r="C14" s="43">
        <f t="shared" si="1"/>
        <v>1843.4165767599998</v>
      </c>
      <c r="D14" s="43">
        <f t="shared" si="2"/>
        <v>2287.7235333399999</v>
      </c>
      <c r="E14" s="43">
        <f t="shared" si="3"/>
        <v>650.87944322999999</v>
      </c>
      <c r="F14" s="43">
        <v>3543.8845231</v>
      </c>
      <c r="G14" s="43">
        <v>1685.3084942999999</v>
      </c>
      <c r="H14" s="43">
        <v>1535.59459627</v>
      </c>
      <c r="I14" s="43">
        <v>322.98143253000001</v>
      </c>
      <c r="J14" s="43">
        <v>1238.13503023</v>
      </c>
      <c r="K14" s="43">
        <v>158.10808245999999</v>
      </c>
      <c r="L14" s="43">
        <v>752.12893707000001</v>
      </c>
      <c r="M14" s="43">
        <v>327.89801069999999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4904.3626353199998</v>
      </c>
      <c r="C15" s="43">
        <f t="shared" si="1"/>
        <v>1803.19079371</v>
      </c>
      <c r="D15" s="43">
        <f t="shared" si="2"/>
        <v>2434.1214950799999</v>
      </c>
      <c r="E15" s="43">
        <f t="shared" si="3"/>
        <v>667.05034653000007</v>
      </c>
      <c r="F15" s="43">
        <v>3652.30147149</v>
      </c>
      <c r="G15" s="43">
        <v>1641.59577238</v>
      </c>
      <c r="H15" s="43">
        <v>1687.62970931</v>
      </c>
      <c r="I15" s="43">
        <v>323.0759898</v>
      </c>
      <c r="J15" s="43">
        <v>1252.0611638299999</v>
      </c>
      <c r="K15" s="43">
        <v>161.59502133000001</v>
      </c>
      <c r="L15" s="43">
        <v>746.49178576999998</v>
      </c>
      <c r="M15" s="43">
        <v>343.97435673000001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4443.6170274100004</v>
      </c>
      <c r="C16" s="43">
        <f t="shared" si="1"/>
        <v>1682.1997206799999</v>
      </c>
      <c r="D16" s="43">
        <f t="shared" si="2"/>
        <v>2078.45452011</v>
      </c>
      <c r="E16" s="43">
        <f t="shared" si="3"/>
        <v>682.96278661999997</v>
      </c>
      <c r="F16" s="43">
        <v>3542.8286643800002</v>
      </c>
      <c r="G16" s="43">
        <v>1569.45393971</v>
      </c>
      <c r="H16" s="43">
        <v>1646.75127518</v>
      </c>
      <c r="I16" s="43">
        <v>326.62344948999998</v>
      </c>
      <c r="J16" s="43">
        <v>900.78836303000003</v>
      </c>
      <c r="K16" s="43">
        <v>112.74578097</v>
      </c>
      <c r="L16" s="43">
        <v>431.70324492999998</v>
      </c>
      <c r="M16" s="43">
        <v>356.33933712999999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4642.7414210699999</v>
      </c>
      <c r="C17" s="43">
        <f t="shared" si="1"/>
        <v>1818.84358481</v>
      </c>
      <c r="D17" s="43">
        <f t="shared" si="2"/>
        <v>2134.60007877</v>
      </c>
      <c r="E17" s="43">
        <f t="shared" si="3"/>
        <v>689.29775748999998</v>
      </c>
      <c r="F17" s="43">
        <v>3704.6398471799998</v>
      </c>
      <c r="G17" s="43">
        <v>1669.2098643500001</v>
      </c>
      <c r="H17" s="43">
        <v>1712.3980498400001</v>
      </c>
      <c r="I17" s="43">
        <v>323.03193298999997</v>
      </c>
      <c r="J17" s="43">
        <v>938.10157389000005</v>
      </c>
      <c r="K17" s="43">
        <v>149.63372046000001</v>
      </c>
      <c r="L17" s="43">
        <v>422.20202892999998</v>
      </c>
      <c r="M17" s="43">
        <v>366.26582450000001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4550.8920417299996</v>
      </c>
      <c r="C18" s="43">
        <f t="shared" si="1"/>
        <v>1744.19993361</v>
      </c>
      <c r="D18" s="43">
        <f t="shared" si="2"/>
        <v>2167.0307810099998</v>
      </c>
      <c r="E18" s="43">
        <f t="shared" si="3"/>
        <v>639.66132711</v>
      </c>
      <c r="F18" s="43">
        <v>3672.89034249</v>
      </c>
      <c r="G18" s="43">
        <v>1588.6091374299999</v>
      </c>
      <c r="H18" s="43">
        <v>1757.6303694799999</v>
      </c>
      <c r="I18" s="43">
        <v>326.65083557999998</v>
      </c>
      <c r="J18" s="43">
        <v>878.00169923999999</v>
      </c>
      <c r="K18" s="43">
        <v>155.59079618000001</v>
      </c>
      <c r="L18" s="43">
        <v>409.40041152999999</v>
      </c>
      <c r="M18" s="43">
        <v>313.01049153000002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4597.1254348000002</v>
      </c>
      <c r="C19" s="43">
        <f t="shared" si="1"/>
        <v>1868.01632122</v>
      </c>
      <c r="D19" s="43">
        <f t="shared" si="2"/>
        <v>2081.7407775900001</v>
      </c>
      <c r="E19" s="43">
        <f t="shared" si="3"/>
        <v>647.36833598999999</v>
      </c>
      <c r="F19" s="43">
        <v>3778.28551032</v>
      </c>
      <c r="G19" s="43">
        <v>1762.50793404</v>
      </c>
      <c r="H19" s="43">
        <v>1691.8203710600001</v>
      </c>
      <c r="I19" s="43">
        <v>323.95720521999999</v>
      </c>
      <c r="J19" s="43">
        <v>818.83992448000004</v>
      </c>
      <c r="K19" s="43">
        <v>105.50838718</v>
      </c>
      <c r="L19" s="43">
        <v>389.92040652999998</v>
      </c>
      <c r="M19" s="43">
        <v>323.41113077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4392.14970533</v>
      </c>
      <c r="C20" s="43">
        <f t="shared" si="1"/>
        <v>1772.0758575</v>
      </c>
      <c r="D20" s="43">
        <f t="shared" si="2"/>
        <v>2044.4621852099999</v>
      </c>
      <c r="E20" s="43">
        <f t="shared" si="3"/>
        <v>575.61166261999995</v>
      </c>
      <c r="F20" s="43">
        <v>3696.6381181500001</v>
      </c>
      <c r="G20" s="43">
        <v>1678.1271353</v>
      </c>
      <c r="H20" s="43">
        <v>1688.74459417</v>
      </c>
      <c r="I20" s="43">
        <v>329.76638867999998</v>
      </c>
      <c r="J20" s="43">
        <v>695.51158717999999</v>
      </c>
      <c r="K20" s="43">
        <v>93.948722200000006</v>
      </c>
      <c r="L20" s="43">
        <v>355.71759104</v>
      </c>
      <c r="M20" s="43">
        <v>245.84527394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4399.4799381499997</v>
      </c>
      <c r="C21" s="43">
        <f t="shared" si="1"/>
        <v>1781.47199146</v>
      </c>
      <c r="D21" s="43">
        <f t="shared" si="2"/>
        <v>2025.4192317099998</v>
      </c>
      <c r="E21" s="43">
        <f t="shared" si="3"/>
        <v>592.58871498000008</v>
      </c>
      <c r="F21" s="43">
        <v>3667.5122598900002</v>
      </c>
      <c r="G21" s="43">
        <v>1662.42094112</v>
      </c>
      <c r="H21" s="43">
        <v>1672.2321665899999</v>
      </c>
      <c r="I21" s="43">
        <v>332.85915218000002</v>
      </c>
      <c r="J21" s="43">
        <v>731.96767825999996</v>
      </c>
      <c r="K21" s="43">
        <v>119.05105034</v>
      </c>
      <c r="L21" s="43">
        <v>353.18706512</v>
      </c>
      <c r="M21" s="43">
        <v>259.7295628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4426.9265099000004</v>
      </c>
      <c r="C22" s="43">
        <f t="shared" si="1"/>
        <v>1743.12539094</v>
      </c>
      <c r="D22" s="43">
        <f t="shared" si="2"/>
        <v>2096.3249719199998</v>
      </c>
      <c r="E22" s="43">
        <f t="shared" si="3"/>
        <v>587.47614704</v>
      </c>
      <c r="F22" s="43">
        <v>3628.5350455100001</v>
      </c>
      <c r="G22" s="43">
        <v>1575.8364466200001</v>
      </c>
      <c r="H22" s="43">
        <v>1728.77054183</v>
      </c>
      <c r="I22" s="43">
        <v>323.92805706000001</v>
      </c>
      <c r="J22" s="43">
        <v>798.39146439000001</v>
      </c>
      <c r="K22" s="43">
        <v>167.28894432000001</v>
      </c>
      <c r="L22" s="43">
        <v>367.55443008999998</v>
      </c>
      <c r="M22" s="43">
        <v>263.54808997999999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4344.9821424299998</v>
      </c>
      <c r="C23" s="43">
        <f t="shared" si="1"/>
        <v>1682.3396868300001</v>
      </c>
      <c r="D23" s="43">
        <f t="shared" si="2"/>
        <v>2063.2216721499999</v>
      </c>
      <c r="E23" s="43">
        <f t="shared" si="3"/>
        <v>599.42078345000004</v>
      </c>
      <c r="F23" s="43">
        <v>3556.0400391399999</v>
      </c>
      <c r="G23" s="43">
        <v>1534.0834064200001</v>
      </c>
      <c r="H23" s="43">
        <v>1698.7564512199999</v>
      </c>
      <c r="I23" s="43">
        <v>323.20018149999999</v>
      </c>
      <c r="J23" s="43">
        <v>788.94210328999998</v>
      </c>
      <c r="K23" s="43">
        <v>148.25628040999999</v>
      </c>
      <c r="L23" s="43">
        <v>364.46522092999999</v>
      </c>
      <c r="M23" s="43">
        <v>276.22060195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4321.95161001</v>
      </c>
      <c r="C24" s="43">
        <f t="shared" si="1"/>
        <v>1633.9079473800002</v>
      </c>
      <c r="D24" s="43">
        <f t="shared" si="2"/>
        <v>2079.7485942899998</v>
      </c>
      <c r="E24" s="43">
        <f t="shared" si="3"/>
        <v>608.29506833999994</v>
      </c>
      <c r="F24" s="43">
        <v>3525.9080122700002</v>
      </c>
      <c r="G24" s="43">
        <v>1485.0482444700001</v>
      </c>
      <c r="H24" s="43">
        <v>1719.42435843</v>
      </c>
      <c r="I24" s="43">
        <v>321.43540937</v>
      </c>
      <c r="J24" s="43">
        <v>796.04359774</v>
      </c>
      <c r="K24" s="43">
        <v>148.85970291000001</v>
      </c>
      <c r="L24" s="43">
        <v>360.32423585999999</v>
      </c>
      <c r="M24" s="43">
        <v>286.85965897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4453.6960670999997</v>
      </c>
      <c r="C25" s="43">
        <f t="shared" si="1"/>
        <v>1805.5718717999998</v>
      </c>
      <c r="D25" s="43">
        <f t="shared" si="2"/>
        <v>2053.9666134399999</v>
      </c>
      <c r="E25" s="43">
        <f t="shared" si="3"/>
        <v>594.15758185999994</v>
      </c>
      <c r="F25" s="43">
        <v>3553.6034714500001</v>
      </c>
      <c r="G25" s="43">
        <v>1546.4493364099999</v>
      </c>
      <c r="H25" s="43">
        <v>1699.82206679</v>
      </c>
      <c r="I25" s="43">
        <v>307.33206825000002</v>
      </c>
      <c r="J25" s="43">
        <v>900.09259565000002</v>
      </c>
      <c r="K25" s="43">
        <v>259.12253539</v>
      </c>
      <c r="L25" s="43">
        <v>354.14454665</v>
      </c>
      <c r="M25" s="43">
        <v>286.82551360999997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4487.8225442100002</v>
      </c>
      <c r="C26" s="43">
        <f t="shared" si="1"/>
        <v>1785.4949222999999</v>
      </c>
      <c r="D26" s="43">
        <f t="shared" si="2"/>
        <v>2099.4649512199999</v>
      </c>
      <c r="E26" s="43">
        <f t="shared" si="3"/>
        <v>602.86267068999996</v>
      </c>
      <c r="F26" s="43">
        <v>3651.8704208600002</v>
      </c>
      <c r="G26" s="43">
        <v>1541.1774044399999</v>
      </c>
      <c r="H26" s="43">
        <v>1800.6295522400001</v>
      </c>
      <c r="I26" s="43">
        <v>310.06346417999998</v>
      </c>
      <c r="J26" s="43">
        <v>835.95212334999997</v>
      </c>
      <c r="K26" s="43">
        <v>244.31751786000001</v>
      </c>
      <c r="L26" s="43">
        <v>298.83539897999998</v>
      </c>
      <c r="M26" s="43">
        <v>292.79920650999998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4385.0815880199998</v>
      </c>
      <c r="C27" s="43">
        <f t="shared" si="1"/>
        <v>1756.9848629000001</v>
      </c>
      <c r="D27" s="43">
        <f t="shared" si="2"/>
        <v>2037.7864701600001</v>
      </c>
      <c r="E27" s="43">
        <f t="shared" si="3"/>
        <v>590.31025496000007</v>
      </c>
      <c r="F27" s="43">
        <v>3568.70690229</v>
      </c>
      <c r="G27" s="43">
        <v>1511.17830439</v>
      </c>
      <c r="H27" s="43">
        <v>1753.7092213200001</v>
      </c>
      <c r="I27" s="43">
        <v>303.81937657999998</v>
      </c>
      <c r="J27" s="43">
        <v>816.37468573000001</v>
      </c>
      <c r="K27" s="43">
        <v>245.80655851</v>
      </c>
      <c r="L27" s="43">
        <v>284.07724883999998</v>
      </c>
      <c r="M27" s="43">
        <v>286.49087838000003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4517.9021660400003</v>
      </c>
      <c r="C28" s="43">
        <f t="shared" si="1"/>
        <v>1744.58721829</v>
      </c>
      <c r="D28" s="43">
        <f t="shared" si="2"/>
        <v>2185.5214919599998</v>
      </c>
      <c r="E28" s="43">
        <f t="shared" si="3"/>
        <v>587.79345579000005</v>
      </c>
      <c r="F28" s="43">
        <v>3679.9597695399998</v>
      </c>
      <c r="G28" s="43">
        <v>1476.55520738</v>
      </c>
      <c r="H28" s="43">
        <v>1899.67331481</v>
      </c>
      <c r="I28" s="43">
        <v>303.73124734999999</v>
      </c>
      <c r="J28" s="43">
        <v>837.94239649999997</v>
      </c>
      <c r="K28" s="43">
        <v>268.03201091</v>
      </c>
      <c r="L28" s="43">
        <v>285.84817715000003</v>
      </c>
      <c r="M28" s="43">
        <v>284.06220844000001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4457.3425775100004</v>
      </c>
      <c r="C29" s="43">
        <f t="shared" si="1"/>
        <v>1696.7334549700001</v>
      </c>
      <c r="D29" s="43">
        <f t="shared" si="2"/>
        <v>2169.6509195899998</v>
      </c>
      <c r="E29" s="43">
        <f t="shared" si="3"/>
        <v>590.95820294999999</v>
      </c>
      <c r="F29" s="43">
        <v>3649.5950560000001</v>
      </c>
      <c r="G29" s="43">
        <v>1459.4920017300001</v>
      </c>
      <c r="H29" s="43">
        <v>1884.76531479</v>
      </c>
      <c r="I29" s="43">
        <v>305.33773947999998</v>
      </c>
      <c r="J29" s="43">
        <v>807.74752150999996</v>
      </c>
      <c r="K29" s="43">
        <v>237.24145324</v>
      </c>
      <c r="L29" s="43">
        <v>284.88560480000001</v>
      </c>
      <c r="M29" s="43">
        <v>285.62046347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4396.6781258399997</v>
      </c>
      <c r="C30" s="43">
        <f t="shared" si="1"/>
        <v>1563.3688657800001</v>
      </c>
      <c r="D30" s="43">
        <f t="shared" si="2"/>
        <v>2263.3970134299998</v>
      </c>
      <c r="E30" s="43">
        <f t="shared" si="3"/>
        <v>569.91224663000003</v>
      </c>
      <c r="F30" s="43">
        <v>3613.51118073</v>
      </c>
      <c r="G30" s="43">
        <v>1344.2234977200001</v>
      </c>
      <c r="H30" s="43">
        <v>1962.07810731</v>
      </c>
      <c r="I30" s="43">
        <v>307.20957570000002</v>
      </c>
      <c r="J30" s="43">
        <v>783.16694511000003</v>
      </c>
      <c r="K30" s="43">
        <v>219.14536806000001</v>
      </c>
      <c r="L30" s="43">
        <v>301.31890612000001</v>
      </c>
      <c r="M30" s="43">
        <v>262.70267093000001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4441.35832734</v>
      </c>
      <c r="C31" s="43">
        <f t="shared" si="1"/>
        <v>1595.56520589</v>
      </c>
      <c r="D31" s="43">
        <f t="shared" si="2"/>
        <v>2624.5057975499999</v>
      </c>
      <c r="E31" s="43">
        <f t="shared" si="3"/>
        <v>221.28732389999999</v>
      </c>
      <c r="F31" s="43">
        <v>3666.7191175500002</v>
      </c>
      <c r="G31" s="43">
        <v>1382.81314223</v>
      </c>
      <c r="H31" s="43">
        <v>2191.3992914599999</v>
      </c>
      <c r="I31" s="43">
        <v>92.506683859999995</v>
      </c>
      <c r="J31" s="43">
        <v>774.63920979</v>
      </c>
      <c r="K31" s="43">
        <v>212.75206366</v>
      </c>
      <c r="L31" s="43">
        <v>433.10650608999998</v>
      </c>
      <c r="M31" s="43">
        <v>128.78064004000001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4386.4060061399996</v>
      </c>
      <c r="C32" s="43">
        <f t="shared" si="1"/>
        <v>1513.1674236700001</v>
      </c>
      <c r="D32" s="43">
        <f t="shared" si="2"/>
        <v>2680.7839653400001</v>
      </c>
      <c r="E32" s="43">
        <f t="shared" si="3"/>
        <v>192.45461712999997</v>
      </c>
      <c r="F32" s="43">
        <v>3611.2084811</v>
      </c>
      <c r="G32" s="43">
        <v>1295.2096618099999</v>
      </c>
      <c r="H32" s="43">
        <v>2248.77650266</v>
      </c>
      <c r="I32" s="43">
        <v>67.222316629999995</v>
      </c>
      <c r="J32" s="43">
        <v>775.19752503999996</v>
      </c>
      <c r="K32" s="43">
        <v>217.95776186000001</v>
      </c>
      <c r="L32" s="43">
        <v>432.00746268</v>
      </c>
      <c r="M32" s="43">
        <v>125.23230049999999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4528.5989961400001</v>
      </c>
      <c r="C33" s="43">
        <f t="shared" si="1"/>
        <v>1673.8169614000001</v>
      </c>
      <c r="D33" s="43">
        <f t="shared" si="2"/>
        <v>2668.9041702699997</v>
      </c>
      <c r="E33" s="43">
        <f t="shared" si="3"/>
        <v>185.87786447000002</v>
      </c>
      <c r="F33" s="43">
        <v>3595.45633056</v>
      </c>
      <c r="G33" s="43">
        <v>1297.5829822000001</v>
      </c>
      <c r="H33" s="43">
        <v>2236.5380900999999</v>
      </c>
      <c r="I33" s="43">
        <v>61.335258260000003</v>
      </c>
      <c r="J33" s="43">
        <v>933.14266557999997</v>
      </c>
      <c r="K33" s="43">
        <v>376.23397920000002</v>
      </c>
      <c r="L33" s="43">
        <v>432.36608016999998</v>
      </c>
      <c r="M33" s="43">
        <v>124.54260621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4735.9834996199997</v>
      </c>
      <c r="C34" s="43">
        <f t="shared" si="1"/>
        <v>1873.9617984699998</v>
      </c>
      <c r="D34" s="43">
        <f t="shared" si="2"/>
        <v>2674.81485625</v>
      </c>
      <c r="E34" s="43">
        <f t="shared" si="3"/>
        <v>187.20684489999999</v>
      </c>
      <c r="F34" s="43">
        <v>3782.3428270600002</v>
      </c>
      <c r="G34" s="43">
        <v>1486.5799617499999</v>
      </c>
      <c r="H34" s="43">
        <v>2233.7573460499998</v>
      </c>
      <c r="I34" s="43">
        <v>62.00551926</v>
      </c>
      <c r="J34" s="43">
        <v>953.64067255999998</v>
      </c>
      <c r="K34" s="43">
        <v>387.38183672000002</v>
      </c>
      <c r="L34" s="43">
        <v>441.05751020000002</v>
      </c>
      <c r="M34" s="43">
        <v>125.20132563999999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4674.5788638000004</v>
      </c>
      <c r="C35" s="43">
        <f t="shared" si="1"/>
        <v>1800.8799027800001</v>
      </c>
      <c r="D35" s="43">
        <f t="shared" si="2"/>
        <v>2684.6979677100003</v>
      </c>
      <c r="E35" s="43">
        <f t="shared" si="3"/>
        <v>189.00099331000001</v>
      </c>
      <c r="F35" s="43">
        <v>3656.24848664</v>
      </c>
      <c r="G35" s="43">
        <v>1390.5897552399999</v>
      </c>
      <c r="H35" s="43">
        <v>2201.6967404400002</v>
      </c>
      <c r="I35" s="43">
        <v>63.961990960000001</v>
      </c>
      <c r="J35" s="43">
        <v>1018.33037716</v>
      </c>
      <c r="K35" s="43">
        <v>410.29014754000002</v>
      </c>
      <c r="L35" s="43">
        <v>483.00122727000002</v>
      </c>
      <c r="M35" s="43">
        <v>125.03900235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4553.1830723399999</v>
      </c>
      <c r="C36" s="43">
        <f t="shared" si="1"/>
        <v>1672.141357</v>
      </c>
      <c r="D36" s="43">
        <f t="shared" si="2"/>
        <v>2700.0062810099998</v>
      </c>
      <c r="E36" s="43">
        <f t="shared" si="3"/>
        <v>181.03543432999999</v>
      </c>
      <c r="F36" s="43">
        <v>3529.8210926900001</v>
      </c>
      <c r="G36" s="43">
        <v>1356.5205516599999</v>
      </c>
      <c r="H36" s="43">
        <v>2113.9827061400001</v>
      </c>
      <c r="I36" s="43">
        <v>59.31783489</v>
      </c>
      <c r="J36" s="43">
        <v>1023.36197965</v>
      </c>
      <c r="K36" s="43">
        <v>315.62080534</v>
      </c>
      <c r="L36" s="43">
        <v>586.02357486999995</v>
      </c>
      <c r="M36" s="43">
        <v>121.71759944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4554.4224461900003</v>
      </c>
      <c r="C37" s="43">
        <f t="shared" si="1"/>
        <v>1722.6041439800001</v>
      </c>
      <c r="D37" s="43">
        <f t="shared" si="2"/>
        <v>2647.4463426799998</v>
      </c>
      <c r="E37" s="43">
        <f t="shared" si="3"/>
        <v>184.37195953</v>
      </c>
      <c r="F37" s="43">
        <v>3422.0259273400002</v>
      </c>
      <c r="G37" s="43">
        <v>1394.1812921600001</v>
      </c>
      <c r="H37" s="43">
        <v>1961.3071218099999</v>
      </c>
      <c r="I37" s="43">
        <v>66.537513369999999</v>
      </c>
      <c r="J37" s="43">
        <v>1132.3965188499999</v>
      </c>
      <c r="K37" s="43">
        <v>328.42285182000001</v>
      </c>
      <c r="L37" s="43">
        <v>686.13922087000003</v>
      </c>
      <c r="M37" s="43">
        <v>117.83444616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4348.4688509300004</v>
      </c>
      <c r="C38" s="43">
        <f t="shared" si="1"/>
        <v>1831.88349281</v>
      </c>
      <c r="D38" s="43">
        <f t="shared" si="2"/>
        <v>2337.7901869799998</v>
      </c>
      <c r="E38" s="43">
        <f t="shared" si="3"/>
        <v>178.79517114000001</v>
      </c>
      <c r="F38" s="43">
        <v>3206.6638020400001</v>
      </c>
      <c r="G38" s="43">
        <v>1486.7957579599999</v>
      </c>
      <c r="H38" s="43">
        <v>1656.0883248800001</v>
      </c>
      <c r="I38" s="43">
        <v>63.779719200000002</v>
      </c>
      <c r="J38" s="43">
        <v>1141.8050488900001</v>
      </c>
      <c r="K38" s="43">
        <v>345.08773485</v>
      </c>
      <c r="L38" s="43">
        <v>681.70186209999997</v>
      </c>
      <c r="M38" s="43">
        <v>115.01545194000001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4311.4798133800005</v>
      </c>
      <c r="C39" s="43">
        <f t="shared" si="1"/>
        <v>1691.2167638199999</v>
      </c>
      <c r="D39" s="43">
        <f t="shared" si="2"/>
        <v>2444.9319411699998</v>
      </c>
      <c r="E39" s="43">
        <f t="shared" si="3"/>
        <v>175.33110839</v>
      </c>
      <c r="F39" s="43">
        <v>3173.51868474</v>
      </c>
      <c r="G39" s="43">
        <v>1343.9776914199999</v>
      </c>
      <c r="H39" s="43">
        <v>1766.3987732799999</v>
      </c>
      <c r="I39" s="43">
        <v>63.142220039999998</v>
      </c>
      <c r="J39" s="43">
        <v>1137.96112864</v>
      </c>
      <c r="K39" s="43">
        <v>347.2390724</v>
      </c>
      <c r="L39" s="43">
        <v>678.53316788999996</v>
      </c>
      <c r="M39" s="43">
        <v>112.18888835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4461.2583019100002</v>
      </c>
      <c r="C40" s="43">
        <f t="shared" si="1"/>
        <v>1823.5174389700001</v>
      </c>
      <c r="D40" s="43">
        <f t="shared" si="2"/>
        <v>2467.2822875500001</v>
      </c>
      <c r="E40" s="43">
        <f t="shared" si="3"/>
        <v>170.45857538999999</v>
      </c>
      <c r="F40" s="43">
        <v>3347.9834064699999</v>
      </c>
      <c r="G40" s="43">
        <v>1456.6879667200001</v>
      </c>
      <c r="H40" s="43">
        <v>1827.9943635300001</v>
      </c>
      <c r="I40" s="43">
        <v>63.301076219999999</v>
      </c>
      <c r="J40" s="43">
        <v>1113.2748954399999</v>
      </c>
      <c r="K40" s="43">
        <v>366.82947224999998</v>
      </c>
      <c r="L40" s="43">
        <v>639.28792401999999</v>
      </c>
      <c r="M40" s="43">
        <v>107.15749916999999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4420.2948908300004</v>
      </c>
      <c r="C41" s="43">
        <f t="shared" si="1"/>
        <v>1764.36818264</v>
      </c>
      <c r="D41" s="43">
        <f t="shared" si="2"/>
        <v>2479.6583364899998</v>
      </c>
      <c r="E41" s="43">
        <f t="shared" si="3"/>
        <v>176.26837169999999</v>
      </c>
      <c r="F41" s="43">
        <v>3360.0457598399998</v>
      </c>
      <c r="G41" s="43">
        <v>1442.65766734</v>
      </c>
      <c r="H41" s="43">
        <v>1841.9508242100001</v>
      </c>
      <c r="I41" s="43">
        <v>75.437268290000006</v>
      </c>
      <c r="J41" s="43">
        <v>1060.2491309899999</v>
      </c>
      <c r="K41" s="43">
        <v>321.7105153</v>
      </c>
      <c r="L41" s="43">
        <v>637.70751227999995</v>
      </c>
      <c r="M41" s="43">
        <v>100.83110341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4546.9751489399996</v>
      </c>
      <c r="C42" s="43">
        <f t="shared" si="1"/>
        <v>1914.1973625700002</v>
      </c>
      <c r="D42" s="43">
        <f t="shared" si="2"/>
        <v>2441.3430520699999</v>
      </c>
      <c r="E42" s="43">
        <f t="shared" si="3"/>
        <v>191.4347343</v>
      </c>
      <c r="F42" s="43">
        <v>3494.92641933</v>
      </c>
      <c r="G42" s="43">
        <v>1599.6997916800001</v>
      </c>
      <c r="H42" s="43">
        <v>1826.2107098199999</v>
      </c>
      <c r="I42" s="43">
        <v>69.015917830000006</v>
      </c>
      <c r="J42" s="43">
        <v>1052.04872961</v>
      </c>
      <c r="K42" s="43">
        <v>314.49757089000002</v>
      </c>
      <c r="L42" s="43">
        <v>615.13234224999997</v>
      </c>
      <c r="M42" s="43">
        <v>122.41881647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4066.5081699799998</v>
      </c>
      <c r="C43" s="43">
        <f t="shared" si="1"/>
        <v>1822.0643459399998</v>
      </c>
      <c r="D43" s="43">
        <f t="shared" si="2"/>
        <v>2065.23546876</v>
      </c>
      <c r="E43" s="43">
        <f t="shared" si="3"/>
        <v>179.20835527999998</v>
      </c>
      <c r="F43" s="43">
        <v>3181.63228076</v>
      </c>
      <c r="G43" s="43">
        <v>1508.7786211099999</v>
      </c>
      <c r="H43" s="43">
        <v>1604.38464632</v>
      </c>
      <c r="I43" s="43">
        <v>68.469013329999996</v>
      </c>
      <c r="J43" s="43">
        <v>884.87588921999998</v>
      </c>
      <c r="K43" s="43">
        <v>313.28572482999999</v>
      </c>
      <c r="L43" s="43">
        <v>460.85082244</v>
      </c>
      <c r="M43" s="43">
        <v>110.73934195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4224.2617256499998</v>
      </c>
      <c r="C44" s="43">
        <f t="shared" si="1"/>
        <v>1995.8215990199999</v>
      </c>
      <c r="D44" s="43">
        <f t="shared" si="2"/>
        <v>2035.9942501199998</v>
      </c>
      <c r="E44" s="43">
        <f t="shared" si="3"/>
        <v>192.44587651000001</v>
      </c>
      <c r="F44" s="43">
        <v>3307.7954277899998</v>
      </c>
      <c r="G44" s="43">
        <v>1663.65847457</v>
      </c>
      <c r="H44" s="43">
        <v>1563.18688757</v>
      </c>
      <c r="I44" s="43">
        <v>80.950065649999999</v>
      </c>
      <c r="J44" s="43">
        <v>916.46629786000005</v>
      </c>
      <c r="K44" s="43">
        <v>332.16312445</v>
      </c>
      <c r="L44" s="43">
        <v>472.80736254999999</v>
      </c>
      <c r="M44" s="43">
        <v>111.49581086000001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4207.2141697300003</v>
      </c>
      <c r="C45" s="43">
        <f t="shared" si="1"/>
        <v>1996.6060625600001</v>
      </c>
      <c r="D45" s="43">
        <f t="shared" si="2"/>
        <v>2030.2740850999999</v>
      </c>
      <c r="E45" s="43">
        <f t="shared" si="3"/>
        <v>180.33402207</v>
      </c>
      <c r="F45" s="43">
        <v>3265.3748010899999</v>
      </c>
      <c r="G45" s="43">
        <v>1597.6300013800001</v>
      </c>
      <c r="H45" s="43">
        <v>1589.1086442799999</v>
      </c>
      <c r="I45" s="43">
        <v>78.636155430000002</v>
      </c>
      <c r="J45" s="43">
        <v>941.83936863999998</v>
      </c>
      <c r="K45" s="43">
        <v>398.97606117999999</v>
      </c>
      <c r="L45" s="43">
        <v>441.16544082000001</v>
      </c>
      <c r="M45" s="43">
        <v>101.69786664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4181.0580339799999</v>
      </c>
      <c r="C46" s="43">
        <f t="shared" si="1"/>
        <v>2028.53587945</v>
      </c>
      <c r="D46" s="43">
        <f t="shared" si="2"/>
        <v>1964.4836809999999</v>
      </c>
      <c r="E46" s="43">
        <f t="shared" si="3"/>
        <v>188.03847353</v>
      </c>
      <c r="F46" s="43">
        <v>3109.2768617500001</v>
      </c>
      <c r="G46" s="43">
        <v>1500.04475813</v>
      </c>
      <c r="H46" s="43">
        <v>1523.3287134</v>
      </c>
      <c r="I46" s="43">
        <v>85.903390220000006</v>
      </c>
      <c r="J46" s="43">
        <v>1071.78117223</v>
      </c>
      <c r="K46" s="43">
        <v>528.49112132000005</v>
      </c>
      <c r="L46" s="43">
        <v>441.15496760000002</v>
      </c>
      <c r="M46" s="43">
        <v>102.13508331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4140.5278643199999</v>
      </c>
      <c r="C47" s="43">
        <f t="shared" si="1"/>
        <v>1961.59966098</v>
      </c>
      <c r="D47" s="43">
        <f t="shared" si="2"/>
        <v>1998.62766121</v>
      </c>
      <c r="E47" s="43">
        <f t="shared" si="3"/>
        <v>180.30054213</v>
      </c>
      <c r="F47" s="43">
        <v>3079.09959024</v>
      </c>
      <c r="G47" s="43">
        <v>1435.3484614399999</v>
      </c>
      <c r="H47" s="43">
        <v>1558.6675442600001</v>
      </c>
      <c r="I47" s="43">
        <v>85.083584540000004</v>
      </c>
      <c r="J47" s="43">
        <v>1061.4282740799999</v>
      </c>
      <c r="K47" s="43">
        <v>526.25119954000002</v>
      </c>
      <c r="L47" s="43">
        <v>439.96011694999999</v>
      </c>
      <c r="M47" s="43">
        <v>95.216957590000007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4260.8704685900002</v>
      </c>
      <c r="C48" s="43">
        <f t="shared" si="1"/>
        <v>1946.4179521000001</v>
      </c>
      <c r="D48" s="43">
        <f t="shared" si="2"/>
        <v>2120.5160472400003</v>
      </c>
      <c r="E48" s="43">
        <f t="shared" si="3"/>
        <v>193.93646925000002</v>
      </c>
      <c r="F48" s="43">
        <v>2927.9618311600002</v>
      </c>
      <c r="G48" s="43">
        <v>1269.8837189400001</v>
      </c>
      <c r="H48" s="43">
        <v>1572.7724602200001</v>
      </c>
      <c r="I48" s="43">
        <v>85.305651999999995</v>
      </c>
      <c r="J48" s="43">
        <v>1332.90863743</v>
      </c>
      <c r="K48" s="43">
        <v>676.53423315999999</v>
      </c>
      <c r="L48" s="43">
        <v>547.74358701999995</v>
      </c>
      <c r="M48" s="43">
        <v>108.63081725000001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4434.4631571500004</v>
      </c>
      <c r="C49" s="43">
        <f t="shared" si="1"/>
        <v>2067.8711796000002</v>
      </c>
      <c r="D49" s="43">
        <f t="shared" si="2"/>
        <v>2162.1918140099997</v>
      </c>
      <c r="E49" s="43">
        <f t="shared" si="3"/>
        <v>204.40016353999999</v>
      </c>
      <c r="F49" s="43">
        <v>2990.2609530099999</v>
      </c>
      <c r="G49" s="43">
        <v>1334.1782258200001</v>
      </c>
      <c r="H49" s="43">
        <v>1570.3487537799999</v>
      </c>
      <c r="I49" s="43">
        <v>85.733973410000004</v>
      </c>
      <c r="J49" s="43">
        <v>1444.20220414</v>
      </c>
      <c r="K49" s="43">
        <v>733.69295378000004</v>
      </c>
      <c r="L49" s="43">
        <v>591.84306022999999</v>
      </c>
      <c r="M49" s="43">
        <v>118.66619013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4505.1739752200001</v>
      </c>
      <c r="C50" s="43">
        <f t="shared" si="1"/>
        <v>2113.3803979899999</v>
      </c>
      <c r="D50" s="43">
        <f t="shared" si="2"/>
        <v>2174.3587102000001</v>
      </c>
      <c r="E50" s="43">
        <f t="shared" si="3"/>
        <v>217.43486703000002</v>
      </c>
      <c r="F50" s="43">
        <v>3011.6194668500002</v>
      </c>
      <c r="G50" s="43">
        <v>1361.49985032</v>
      </c>
      <c r="H50" s="43">
        <v>1553.5228506200001</v>
      </c>
      <c r="I50" s="43">
        <v>96.596765910000002</v>
      </c>
      <c r="J50" s="43">
        <v>1493.5545083699999</v>
      </c>
      <c r="K50" s="43">
        <v>751.88054767000006</v>
      </c>
      <c r="L50" s="43">
        <v>620.83585958000003</v>
      </c>
      <c r="M50" s="43">
        <v>120.83810112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4649.5661110700003</v>
      </c>
      <c r="C51" s="43">
        <f t="shared" si="1"/>
        <v>2229.4196767499998</v>
      </c>
      <c r="D51" s="43">
        <f t="shared" si="2"/>
        <v>2199.06684898</v>
      </c>
      <c r="E51" s="43">
        <f t="shared" si="3"/>
        <v>221.07958533999999</v>
      </c>
      <c r="F51" s="43">
        <v>3123.2202791</v>
      </c>
      <c r="G51" s="43">
        <v>1462.09088724</v>
      </c>
      <c r="H51" s="43">
        <v>1563.9824777399999</v>
      </c>
      <c r="I51" s="43">
        <v>97.146914120000005</v>
      </c>
      <c r="J51" s="43">
        <v>1526.3458319700001</v>
      </c>
      <c r="K51" s="43">
        <v>767.32878950999998</v>
      </c>
      <c r="L51" s="43">
        <v>635.08437124</v>
      </c>
      <c r="M51" s="43">
        <v>123.93267122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4539.7730151400001</v>
      </c>
      <c r="C52" s="43">
        <f t="shared" si="1"/>
        <v>2217.4358306300001</v>
      </c>
      <c r="D52" s="43">
        <f t="shared" si="2"/>
        <v>2060.74704462</v>
      </c>
      <c r="E52" s="43">
        <f t="shared" si="3"/>
        <v>261.59013988999999</v>
      </c>
      <c r="F52" s="43">
        <v>3078.7985687199998</v>
      </c>
      <c r="G52" s="43">
        <v>1512.00969341</v>
      </c>
      <c r="H52" s="43">
        <v>1429.56802358</v>
      </c>
      <c r="I52" s="43">
        <v>137.22085172999999</v>
      </c>
      <c r="J52" s="43">
        <v>1460.97444642</v>
      </c>
      <c r="K52" s="43">
        <v>705.42613721999999</v>
      </c>
      <c r="L52" s="43">
        <v>631.17902103999995</v>
      </c>
      <c r="M52" s="43">
        <v>124.36928816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4712.9380679699998</v>
      </c>
      <c r="C53" s="43">
        <f t="shared" si="1"/>
        <v>2327.84489244</v>
      </c>
      <c r="D53" s="43">
        <f t="shared" si="2"/>
        <v>2134.1161070400003</v>
      </c>
      <c r="E53" s="43">
        <f t="shared" si="3"/>
        <v>250.97706848999999</v>
      </c>
      <c r="F53" s="43">
        <v>3274.1867273900002</v>
      </c>
      <c r="G53" s="43">
        <v>1660.45337965</v>
      </c>
      <c r="H53" s="43">
        <v>1481.3323298400001</v>
      </c>
      <c r="I53" s="43">
        <v>132.4010179</v>
      </c>
      <c r="J53" s="43">
        <v>1438.75134058</v>
      </c>
      <c r="K53" s="43">
        <v>667.39151278999998</v>
      </c>
      <c r="L53" s="43">
        <v>652.78377720000003</v>
      </c>
      <c r="M53" s="43">
        <v>118.57605058999999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4557.93117781</v>
      </c>
      <c r="C54" s="43">
        <f t="shared" si="1"/>
        <v>2192.5778187299998</v>
      </c>
      <c r="D54" s="43">
        <f t="shared" si="2"/>
        <v>2165.5411153</v>
      </c>
      <c r="E54" s="43">
        <f t="shared" si="3"/>
        <v>199.81224378000002</v>
      </c>
      <c r="F54" s="43">
        <v>3114.5394922800001</v>
      </c>
      <c r="G54" s="43">
        <v>1545.1181763899999</v>
      </c>
      <c r="H54" s="43">
        <v>1439.46437206</v>
      </c>
      <c r="I54" s="43">
        <v>129.95694383</v>
      </c>
      <c r="J54" s="43">
        <v>1443.3916855299999</v>
      </c>
      <c r="K54" s="43">
        <v>647.45964233999996</v>
      </c>
      <c r="L54" s="43">
        <v>726.07674324000004</v>
      </c>
      <c r="M54" s="43">
        <v>69.855299950000003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4700.3141656600001</v>
      </c>
      <c r="C55" s="43">
        <f t="shared" si="1"/>
        <v>2371.5708114099998</v>
      </c>
      <c r="D55" s="43">
        <f t="shared" si="2"/>
        <v>2172.95464236</v>
      </c>
      <c r="E55" s="43">
        <f t="shared" si="3"/>
        <v>155.78871189</v>
      </c>
      <c r="F55" s="43">
        <v>3437.6489118300001</v>
      </c>
      <c r="G55" s="43">
        <v>1808.48963972</v>
      </c>
      <c r="H55" s="43">
        <v>1500.6725506600001</v>
      </c>
      <c r="I55" s="43">
        <v>128.48672145</v>
      </c>
      <c r="J55" s="43">
        <v>1262.66525383</v>
      </c>
      <c r="K55" s="43">
        <v>563.08117169000002</v>
      </c>
      <c r="L55" s="43">
        <v>672.28209170000002</v>
      </c>
      <c r="M55" s="43">
        <v>27.301990440000001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4451.3170318100001</v>
      </c>
      <c r="C56" s="43">
        <f t="shared" si="1"/>
        <v>2336.8946891000001</v>
      </c>
      <c r="D56" s="43">
        <f t="shared" si="2"/>
        <v>1962.69520543</v>
      </c>
      <c r="E56" s="43">
        <f t="shared" si="3"/>
        <v>151.72713727999999</v>
      </c>
      <c r="F56" s="43">
        <v>3519.1969597699999</v>
      </c>
      <c r="G56" s="43">
        <v>1882.33608394</v>
      </c>
      <c r="H56" s="43">
        <v>1508.47145817</v>
      </c>
      <c r="I56" s="43">
        <v>128.38941765999999</v>
      </c>
      <c r="J56" s="43">
        <v>932.12007203999997</v>
      </c>
      <c r="K56" s="43">
        <v>454.55860516000001</v>
      </c>
      <c r="L56" s="43">
        <v>454.22374725999998</v>
      </c>
      <c r="M56" s="43">
        <v>23.337719620000001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4549.4328944099998</v>
      </c>
      <c r="C57" s="43">
        <f t="shared" si="1"/>
        <v>2381.6125532000001</v>
      </c>
      <c r="D57" s="43">
        <f t="shared" si="2"/>
        <v>2015.7328835899998</v>
      </c>
      <c r="E57" s="43">
        <f t="shared" si="3"/>
        <v>152.08745762000001</v>
      </c>
      <c r="F57" s="43">
        <v>3485.4492463400002</v>
      </c>
      <c r="G57" s="43">
        <v>1871.4475002900001</v>
      </c>
      <c r="H57" s="43">
        <v>1486.5392661599999</v>
      </c>
      <c r="I57" s="43">
        <v>127.46247989</v>
      </c>
      <c r="J57" s="43">
        <v>1063.9836480700001</v>
      </c>
      <c r="K57" s="43">
        <v>510.16505290999999</v>
      </c>
      <c r="L57" s="43">
        <v>529.19361743000002</v>
      </c>
      <c r="M57" s="43">
        <v>24.624977730000001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4484.78369183</v>
      </c>
      <c r="C58" s="43">
        <f t="shared" si="1"/>
        <v>2244.8488275499999</v>
      </c>
      <c r="D58" s="43">
        <f t="shared" si="2"/>
        <v>2083.4305503800001</v>
      </c>
      <c r="E58" s="43">
        <f t="shared" si="3"/>
        <v>156.5043139</v>
      </c>
      <c r="F58" s="43">
        <v>3385.3727487800002</v>
      </c>
      <c r="G58" s="43">
        <v>1732.11000885</v>
      </c>
      <c r="H58" s="43">
        <v>1522.35110889</v>
      </c>
      <c r="I58" s="43">
        <v>130.91163104</v>
      </c>
      <c r="J58" s="43">
        <v>1099.41094305</v>
      </c>
      <c r="K58" s="43">
        <v>512.73881870000002</v>
      </c>
      <c r="L58" s="43">
        <v>561.07944149000002</v>
      </c>
      <c r="M58" s="43">
        <v>25.59268286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4497.6665346</v>
      </c>
      <c r="C59" s="43">
        <f t="shared" si="1"/>
        <v>2233.11276628</v>
      </c>
      <c r="D59" s="43">
        <f t="shared" si="2"/>
        <v>2104.1965407299999</v>
      </c>
      <c r="E59" s="43">
        <f t="shared" si="3"/>
        <v>160.35722759000001</v>
      </c>
      <c r="F59" s="43">
        <v>3388.0472192299999</v>
      </c>
      <c r="G59" s="43">
        <v>1709.82803401</v>
      </c>
      <c r="H59" s="43">
        <v>1542.97246913</v>
      </c>
      <c r="I59" s="43">
        <v>135.24671609000001</v>
      </c>
      <c r="J59" s="43">
        <v>1109.6193153700001</v>
      </c>
      <c r="K59" s="43">
        <v>523.28473226999995</v>
      </c>
      <c r="L59" s="43">
        <v>561.2240716</v>
      </c>
      <c r="M59" s="43">
        <v>25.110511500000001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5299.0745938999999</v>
      </c>
      <c r="C60" s="43">
        <f t="shared" si="1"/>
        <v>2635.8795546000001</v>
      </c>
      <c r="D60" s="43">
        <f t="shared" si="2"/>
        <v>2478.9592273100002</v>
      </c>
      <c r="E60" s="43">
        <f t="shared" si="3"/>
        <v>184.23581199</v>
      </c>
      <c r="F60" s="43">
        <v>3452.1112574799999</v>
      </c>
      <c r="G60" s="43">
        <v>1778.0430621800001</v>
      </c>
      <c r="H60" s="43">
        <v>1531.91234626</v>
      </c>
      <c r="I60" s="43">
        <v>142.15584903999999</v>
      </c>
      <c r="J60" s="43">
        <v>1846.9633364199999</v>
      </c>
      <c r="K60" s="43">
        <v>857.83649242000001</v>
      </c>
      <c r="L60" s="43">
        <v>947.04688105000002</v>
      </c>
      <c r="M60" s="43">
        <v>42.079962950000002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5010.6271495399997</v>
      </c>
      <c r="C61" s="43">
        <f t="shared" si="1"/>
        <v>2449.36761918</v>
      </c>
      <c r="D61" s="43">
        <f t="shared" si="2"/>
        <v>2383.86402967</v>
      </c>
      <c r="E61" s="43">
        <f t="shared" si="3"/>
        <v>177.39550069000001</v>
      </c>
      <c r="F61" s="43">
        <v>3469.2129759200002</v>
      </c>
      <c r="G61" s="43">
        <v>1739.14324564</v>
      </c>
      <c r="H61" s="43">
        <v>1587.4725561600001</v>
      </c>
      <c r="I61" s="43">
        <v>142.59717412000001</v>
      </c>
      <c r="J61" s="43">
        <v>1541.4141736199999</v>
      </c>
      <c r="K61" s="43">
        <v>710.22437353999999</v>
      </c>
      <c r="L61" s="43">
        <v>796.39147350999997</v>
      </c>
      <c r="M61" s="43">
        <v>34.79832657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4844.3929110999998</v>
      </c>
      <c r="C62" s="43">
        <f t="shared" si="1"/>
        <v>2435.6913542699999</v>
      </c>
      <c r="D62" s="43">
        <f t="shared" si="2"/>
        <v>2215.9991136799999</v>
      </c>
      <c r="E62" s="43">
        <f t="shared" si="3"/>
        <v>192.70244314999999</v>
      </c>
      <c r="F62" s="43">
        <v>3486.7983640900002</v>
      </c>
      <c r="G62" s="43">
        <v>1805.9454716400001</v>
      </c>
      <c r="H62" s="43">
        <v>1518.98662001</v>
      </c>
      <c r="I62" s="43">
        <v>161.86627243999999</v>
      </c>
      <c r="J62" s="43">
        <v>1357.59454701</v>
      </c>
      <c r="K62" s="43">
        <v>629.74588262999998</v>
      </c>
      <c r="L62" s="43">
        <v>697.01249367000003</v>
      </c>
      <c r="M62" s="43">
        <v>30.836170710000001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4663.9884250300001</v>
      </c>
      <c r="C63" s="43">
        <f t="shared" si="1"/>
        <v>2396.64321896</v>
      </c>
      <c r="D63" s="43">
        <f t="shared" si="2"/>
        <v>2091.4005931000002</v>
      </c>
      <c r="E63" s="43">
        <f t="shared" si="3"/>
        <v>175.94461296999998</v>
      </c>
      <c r="F63" s="43">
        <v>3452.6722867499998</v>
      </c>
      <c r="G63" s="43">
        <v>1768.10329301</v>
      </c>
      <c r="H63" s="43">
        <v>1539.0885323099999</v>
      </c>
      <c r="I63" s="43">
        <v>145.48046142999999</v>
      </c>
      <c r="J63" s="43">
        <v>1211.3161382799999</v>
      </c>
      <c r="K63" s="43">
        <v>628.53992595</v>
      </c>
      <c r="L63" s="43">
        <v>552.31206079000003</v>
      </c>
      <c r="M63" s="43">
        <v>30.46415154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4486.9481845199998</v>
      </c>
      <c r="C64" s="43">
        <f t="shared" si="1"/>
        <v>2158.6289412900001</v>
      </c>
      <c r="D64" s="43">
        <f t="shared" si="2"/>
        <v>2165.6797348</v>
      </c>
      <c r="E64" s="43">
        <f t="shared" si="3"/>
        <v>162.63950842999998</v>
      </c>
      <c r="F64" s="43">
        <v>3301.7713900899998</v>
      </c>
      <c r="G64" s="43">
        <v>1568.8964526300001</v>
      </c>
      <c r="H64" s="43">
        <v>1599.39175486</v>
      </c>
      <c r="I64" s="43">
        <v>133.48318259999999</v>
      </c>
      <c r="J64" s="43">
        <v>1185.17679443</v>
      </c>
      <c r="K64" s="43">
        <v>589.73248865999994</v>
      </c>
      <c r="L64" s="43">
        <v>566.28797994000001</v>
      </c>
      <c r="M64" s="43">
        <v>29.15632583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4632.9242342099997</v>
      </c>
      <c r="C65" s="43">
        <f t="shared" si="1"/>
        <v>2251.17631755</v>
      </c>
      <c r="D65" s="43">
        <f t="shared" si="2"/>
        <v>2222.1325692</v>
      </c>
      <c r="E65" s="43">
        <f t="shared" si="3"/>
        <v>159.61534746000001</v>
      </c>
      <c r="F65" s="43">
        <v>3407.1357436600001</v>
      </c>
      <c r="G65" s="43">
        <v>1640.8301121699999</v>
      </c>
      <c r="H65" s="43">
        <v>1634.86049602</v>
      </c>
      <c r="I65" s="43">
        <v>131.44513547</v>
      </c>
      <c r="J65" s="43">
        <v>1225.78849055</v>
      </c>
      <c r="K65" s="43">
        <v>610.34620538000001</v>
      </c>
      <c r="L65" s="43">
        <v>587.27207318000001</v>
      </c>
      <c r="M65" s="43">
        <v>28.170211989999999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4734.8953566700002</v>
      </c>
      <c r="C66" s="43">
        <f t="shared" si="1"/>
        <v>2364.1493713199998</v>
      </c>
      <c r="D66" s="43">
        <f t="shared" si="2"/>
        <v>2204.6590225</v>
      </c>
      <c r="E66" s="43">
        <f t="shared" si="3"/>
        <v>166.08696285000002</v>
      </c>
      <c r="F66" s="43">
        <v>3542.7584477199998</v>
      </c>
      <c r="G66" s="43">
        <v>1771.0582034399999</v>
      </c>
      <c r="H66" s="43">
        <v>1639.66800506</v>
      </c>
      <c r="I66" s="43">
        <v>132.03223922000001</v>
      </c>
      <c r="J66" s="43">
        <v>1192.1369089499999</v>
      </c>
      <c r="K66" s="43">
        <v>593.09116787999994</v>
      </c>
      <c r="L66" s="43">
        <v>564.99101743999995</v>
      </c>
      <c r="M66" s="43">
        <v>34.054723629999998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4652.1746862399996</v>
      </c>
      <c r="C67" s="43">
        <f t="shared" si="1"/>
        <v>2208.9269681300002</v>
      </c>
      <c r="D67" s="43">
        <f t="shared" si="2"/>
        <v>2268.2884734700001</v>
      </c>
      <c r="E67" s="43">
        <f t="shared" si="3"/>
        <v>174.95924464000001</v>
      </c>
      <c r="F67" s="43">
        <v>3538.80885244</v>
      </c>
      <c r="G67" s="43">
        <v>1712.51991361</v>
      </c>
      <c r="H67" s="43">
        <v>1694.34120261</v>
      </c>
      <c r="I67" s="43">
        <v>131.94773622</v>
      </c>
      <c r="J67" s="43">
        <v>1113.3658338</v>
      </c>
      <c r="K67" s="43">
        <v>496.40705451999997</v>
      </c>
      <c r="L67" s="43">
        <v>573.94727086</v>
      </c>
      <c r="M67" s="43">
        <v>43.011508419999998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4829.61290938</v>
      </c>
      <c r="C68" s="43">
        <f t="shared" ref="C68" si="4">G68+K68</f>
        <v>2339.7131219100002</v>
      </c>
      <c r="D68" s="43">
        <f t="shared" ref="D68" si="5">H68+L68</f>
        <v>2318.4655337899999</v>
      </c>
      <c r="E68" s="43">
        <f t="shared" ref="E68" si="6">I68+M68</f>
        <v>171.43425368000001</v>
      </c>
      <c r="F68" s="43">
        <v>3690.7529419900002</v>
      </c>
      <c r="G68" s="43">
        <v>1845.23002004</v>
      </c>
      <c r="H68" s="43">
        <v>1713.1443435199999</v>
      </c>
      <c r="I68" s="43">
        <v>132.37857843</v>
      </c>
      <c r="J68" s="43">
        <v>1138.8599673900001</v>
      </c>
      <c r="K68" s="43">
        <v>494.48310186999998</v>
      </c>
      <c r="L68" s="43">
        <v>605.32119026999999</v>
      </c>
      <c r="M68" s="43">
        <v>39.05567525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4915.3184901900004</v>
      </c>
      <c r="C69" s="43">
        <f t="shared" ref="C69" si="7">G69+K69</f>
        <v>2410.7253329999999</v>
      </c>
      <c r="D69" s="43">
        <f t="shared" ref="D69" si="8">H69+L69</f>
        <v>2344.9851654599997</v>
      </c>
      <c r="E69" s="43">
        <f t="shared" ref="E69" si="9">I69+M69</f>
        <v>159.60799172999998</v>
      </c>
      <c r="F69" s="43">
        <v>3848.82573688</v>
      </c>
      <c r="G69" s="43">
        <v>2008.2701689099999</v>
      </c>
      <c r="H69" s="43">
        <v>1719.7848021499999</v>
      </c>
      <c r="I69" s="43">
        <v>120.77076581999999</v>
      </c>
      <c r="J69" s="43">
        <v>1066.4927533099999</v>
      </c>
      <c r="K69" s="43">
        <v>402.45516408999998</v>
      </c>
      <c r="L69" s="43">
        <v>625.20036330999994</v>
      </c>
      <c r="M69" s="43">
        <v>38.837225910000001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4763.0472103900001</v>
      </c>
      <c r="C70" s="43">
        <f t="shared" ref="C70" si="10">G70+K70</f>
        <v>2258.71156625</v>
      </c>
      <c r="D70" s="43">
        <f t="shared" ref="D70" si="11">H70+L70</f>
        <v>2323.2977502799999</v>
      </c>
      <c r="E70" s="43">
        <f t="shared" ref="E70" si="12">I70+M70</f>
        <v>181.03789386</v>
      </c>
      <c r="F70" s="43">
        <v>3773.9504919599999</v>
      </c>
      <c r="G70" s="43">
        <v>1942.8168084500001</v>
      </c>
      <c r="H70" s="43">
        <v>1685.59375105</v>
      </c>
      <c r="I70" s="43">
        <v>145.53993245999999</v>
      </c>
      <c r="J70" s="43">
        <v>989.09671843000001</v>
      </c>
      <c r="K70" s="43">
        <v>315.89475779999998</v>
      </c>
      <c r="L70" s="43">
        <v>637.70399923000002</v>
      </c>
      <c r="M70" s="43">
        <v>35.497961400000001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4630.4866841599996</v>
      </c>
      <c r="C71" s="43">
        <f t="shared" ref="C71" si="13">G71+K71</f>
        <v>2026.0576577700001</v>
      </c>
      <c r="D71" s="43">
        <f t="shared" ref="D71" si="14">H71+L71</f>
        <v>2422.5776617800002</v>
      </c>
      <c r="E71" s="43">
        <f t="shared" ref="E71" si="15">I71+M71</f>
        <v>181.85136460999999</v>
      </c>
      <c r="F71" s="43">
        <v>3672.41589587</v>
      </c>
      <c r="G71" s="43">
        <v>1771.3157097000001</v>
      </c>
      <c r="H71" s="43">
        <v>1755.99430484</v>
      </c>
      <c r="I71" s="43">
        <v>145.10588132999999</v>
      </c>
      <c r="J71" s="43">
        <v>958.07078829</v>
      </c>
      <c r="K71" s="43">
        <v>254.74194807000001</v>
      </c>
      <c r="L71" s="43">
        <v>666.58335694000004</v>
      </c>
      <c r="M71" s="43">
        <v>36.745483280000002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4516.4400245799998</v>
      </c>
      <c r="C72" s="43">
        <f t="shared" ref="C72" si="16">G72+K72</f>
        <v>1907.6915880899999</v>
      </c>
      <c r="D72" s="43">
        <f t="shared" ref="D72" si="17">H72+L72</f>
        <v>2417.0653154900001</v>
      </c>
      <c r="E72" s="43">
        <f t="shared" ref="E72" si="18">I72+M72</f>
        <v>191.683121</v>
      </c>
      <c r="F72" s="43">
        <v>3483.48489032</v>
      </c>
      <c r="G72" s="43">
        <v>1636.9422531099999</v>
      </c>
      <c r="H72" s="43">
        <v>1701.2229471799999</v>
      </c>
      <c r="I72" s="43">
        <v>145.31969003</v>
      </c>
      <c r="J72" s="43">
        <v>1032.95513426</v>
      </c>
      <c r="K72" s="43">
        <v>270.74933498000001</v>
      </c>
      <c r="L72" s="43">
        <v>715.84236830999998</v>
      </c>
      <c r="M72" s="43">
        <v>46.363430970000003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4021.3066000200001</v>
      </c>
      <c r="C73" s="43">
        <f t="shared" ref="C73" si="19">G73+K73</f>
        <v>2030.0910690000001</v>
      </c>
      <c r="D73" s="43">
        <f t="shared" ref="D73" si="20">H73+L73</f>
        <v>1818.3800289799999</v>
      </c>
      <c r="E73" s="43">
        <f t="shared" ref="E73" si="21">I73+M73</f>
        <v>172.83550203999999</v>
      </c>
      <c r="F73" s="43">
        <v>3067.8845082500002</v>
      </c>
      <c r="G73" s="43">
        <v>1756.9430307499999</v>
      </c>
      <c r="H73" s="43">
        <v>1183.7085303599999</v>
      </c>
      <c r="I73" s="43">
        <v>127.23294713999999</v>
      </c>
      <c r="J73" s="43">
        <v>953.42209176999995</v>
      </c>
      <c r="K73" s="43">
        <v>273.14803825000001</v>
      </c>
      <c r="L73" s="43">
        <v>634.67149861999997</v>
      </c>
      <c r="M73" s="43">
        <v>45.602554900000001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4057.7726046600001</v>
      </c>
      <c r="C74" s="43">
        <f t="shared" ref="C74" si="22">G74+K74</f>
        <v>2183.8995639100003</v>
      </c>
      <c r="D74" s="43">
        <f t="shared" ref="D74" si="23">H74+L74</f>
        <v>1694.4227391999998</v>
      </c>
      <c r="E74" s="43">
        <f t="shared" ref="E74" si="24">I74+M74</f>
        <v>179.45030155000001</v>
      </c>
      <c r="F74" s="43">
        <v>3144.7517787299998</v>
      </c>
      <c r="G74" s="43">
        <v>1921.7764314200001</v>
      </c>
      <c r="H74" s="43">
        <v>1086.1735668399999</v>
      </c>
      <c r="I74" s="43">
        <v>136.80178047000001</v>
      </c>
      <c r="J74" s="43">
        <v>913.02082593</v>
      </c>
      <c r="K74" s="43">
        <v>262.12313248999999</v>
      </c>
      <c r="L74" s="43">
        <v>608.24917235999999</v>
      </c>
      <c r="M74" s="43">
        <v>42.648521080000002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4129.5902739800003</v>
      </c>
      <c r="C75" s="43">
        <f t="shared" ref="C75" si="25">G75+K75</f>
        <v>2266.7120000499999</v>
      </c>
      <c r="D75" s="43">
        <f t="shared" ref="D75" si="26">H75+L75</f>
        <v>1680.2578423800001</v>
      </c>
      <c r="E75" s="43">
        <f t="shared" ref="E75" si="27">I75+M75</f>
        <v>182.62043155000001</v>
      </c>
      <c r="F75" s="43">
        <v>3221.7400074100001</v>
      </c>
      <c r="G75" s="43">
        <v>2002.98885776</v>
      </c>
      <c r="H75" s="43">
        <v>1077.7410598500001</v>
      </c>
      <c r="I75" s="43">
        <v>141.0100898</v>
      </c>
      <c r="J75" s="43">
        <v>907.85026657000003</v>
      </c>
      <c r="K75" s="43">
        <v>263.72314229</v>
      </c>
      <c r="L75" s="43">
        <v>602.51678253</v>
      </c>
      <c r="M75" s="43">
        <v>41.610341750000003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3980.0645249600002</v>
      </c>
      <c r="C76" s="43">
        <f t="shared" ref="C76" si="28">G76+K76</f>
        <v>2126.5599523400001</v>
      </c>
      <c r="D76" s="43">
        <f t="shared" ref="D76" si="29">H76+L76</f>
        <v>1674.0271047800002</v>
      </c>
      <c r="E76" s="43">
        <f t="shared" ref="E76" si="30">I76+M76</f>
        <v>179.47746784000003</v>
      </c>
      <c r="F76" s="43">
        <v>3160.0099075399999</v>
      </c>
      <c r="G76" s="43">
        <v>1937.8412926799999</v>
      </c>
      <c r="H76" s="43">
        <v>1080.1071195300001</v>
      </c>
      <c r="I76" s="43">
        <v>142.06149533000001</v>
      </c>
      <c r="J76" s="43">
        <v>820.05461742</v>
      </c>
      <c r="K76" s="43">
        <v>188.71865965999999</v>
      </c>
      <c r="L76" s="43">
        <v>593.91998524999997</v>
      </c>
      <c r="M76" s="43">
        <v>37.415972510000003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4041.8397139499998</v>
      </c>
      <c r="C77" s="43">
        <f t="shared" ref="C77" si="31">G77+K77</f>
        <v>2186.6850037200002</v>
      </c>
      <c r="D77" s="43">
        <f t="shared" ref="D77" si="32">H77+L77</f>
        <v>1649.42071201</v>
      </c>
      <c r="E77" s="43">
        <f t="shared" ref="E77" si="33">I77+M77</f>
        <v>205.73399821999999</v>
      </c>
      <c r="F77" s="43">
        <v>3218.5234872999999</v>
      </c>
      <c r="G77" s="43">
        <v>1991.99401911</v>
      </c>
      <c r="H77" s="43">
        <v>1057.9004731499999</v>
      </c>
      <c r="I77" s="43">
        <v>168.62899504000001</v>
      </c>
      <c r="J77" s="43">
        <v>823.31622664999998</v>
      </c>
      <c r="K77" s="43">
        <v>194.69098460999999</v>
      </c>
      <c r="L77" s="43">
        <v>591.52023885999995</v>
      </c>
      <c r="M77" s="43">
        <v>37.105003179999997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4321.8036989100001</v>
      </c>
      <c r="C78" s="43">
        <f t="shared" ref="C78" si="34">G78+K78</f>
        <v>2442.5207131700004</v>
      </c>
      <c r="D78" s="43">
        <f t="shared" ref="D78" si="35">H78+L78</f>
        <v>1643.8298280399999</v>
      </c>
      <c r="E78" s="43">
        <f t="shared" ref="E78" si="36">I78+M78</f>
        <v>235.45315769999999</v>
      </c>
      <c r="F78" s="43">
        <v>3468.2303595399999</v>
      </c>
      <c r="G78" s="43">
        <v>2242.0075353000002</v>
      </c>
      <c r="H78" s="43">
        <v>1029.24165391</v>
      </c>
      <c r="I78" s="43">
        <v>196.98117033</v>
      </c>
      <c r="J78" s="43">
        <v>853.57333936999999</v>
      </c>
      <c r="K78" s="43">
        <v>200.51317786999999</v>
      </c>
      <c r="L78" s="43">
        <v>614.58817412999997</v>
      </c>
      <c r="M78" s="43">
        <v>38.471987370000001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4302.87945872</v>
      </c>
      <c r="C79" s="43">
        <f t="shared" ref="C79" si="37">G79+K79</f>
        <v>2705.4197579500001</v>
      </c>
      <c r="D79" s="43">
        <f t="shared" ref="D79" si="38">H79+L79</f>
        <v>1361.6366093499998</v>
      </c>
      <c r="E79" s="43">
        <f t="shared" ref="E79" si="39">I79+M79</f>
        <v>235.82309142</v>
      </c>
      <c r="F79" s="43">
        <v>3727.8072166400002</v>
      </c>
      <c r="G79" s="43">
        <v>2484.8089433700002</v>
      </c>
      <c r="H79" s="43">
        <v>1046.1234002399999</v>
      </c>
      <c r="I79" s="43">
        <v>196.87487303</v>
      </c>
      <c r="J79" s="43">
        <v>575.07224208000002</v>
      </c>
      <c r="K79" s="43">
        <v>220.61081458000001</v>
      </c>
      <c r="L79" s="43">
        <v>315.51320910999999</v>
      </c>
      <c r="M79" s="43">
        <v>38.948218390000001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4248.8275281200004</v>
      </c>
      <c r="C80" s="43">
        <f t="shared" ref="C80" si="40">G80+K80</f>
        <v>2766.4894272699999</v>
      </c>
      <c r="D80" s="43">
        <f t="shared" ref="D80" si="41">H80+L80</f>
        <v>1235.25191296</v>
      </c>
      <c r="E80" s="43">
        <f t="shared" ref="E80" si="42">I80+M80</f>
        <v>247.08618789000002</v>
      </c>
      <c r="F80" s="43">
        <v>3788.60559711</v>
      </c>
      <c r="G80" s="43">
        <v>2556.2722780499998</v>
      </c>
      <c r="H80" s="43">
        <v>1022.73479895</v>
      </c>
      <c r="I80" s="43">
        <v>209.59852011000001</v>
      </c>
      <c r="J80" s="43">
        <v>460.22193100999999</v>
      </c>
      <c r="K80" s="43">
        <v>210.21714922000001</v>
      </c>
      <c r="L80" s="43">
        <v>212.51711401</v>
      </c>
      <c r="M80" s="43">
        <v>37.487667780000002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4465.56058304</v>
      </c>
      <c r="C81" s="43">
        <f t="shared" ref="C81" si="43">G81+K81</f>
        <v>2954.4498709199997</v>
      </c>
      <c r="D81" s="43">
        <f t="shared" ref="D81" si="44">H81+L81</f>
        <v>1269.0075449999999</v>
      </c>
      <c r="E81" s="43">
        <f t="shared" ref="E81" si="45">I81+M81</f>
        <v>242.10316712000002</v>
      </c>
      <c r="F81" s="43">
        <v>4011.37139093</v>
      </c>
      <c r="G81" s="43">
        <v>2758.28952807</v>
      </c>
      <c r="H81" s="43">
        <v>1047.80121676</v>
      </c>
      <c r="I81" s="43">
        <v>205.28064610000001</v>
      </c>
      <c r="J81" s="43">
        <v>454.18919211000002</v>
      </c>
      <c r="K81" s="43">
        <v>196.16034285000001</v>
      </c>
      <c r="L81" s="43">
        <v>221.20632824</v>
      </c>
      <c r="M81" s="43">
        <v>36.822521020000003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4303.8966225599997</v>
      </c>
      <c r="C82" s="43">
        <f t="shared" ref="C82" si="46">G82+K82</f>
        <v>2793.0012431</v>
      </c>
      <c r="D82" s="43">
        <f t="shared" ref="D82" si="47">H82+L82</f>
        <v>1270.1185225200002</v>
      </c>
      <c r="E82" s="43">
        <f t="shared" ref="E82" si="48">I82+M82</f>
        <v>240.77685693999999</v>
      </c>
      <c r="F82" s="43">
        <v>3841.9491842000002</v>
      </c>
      <c r="G82" s="43">
        <v>2606.8647399900001</v>
      </c>
      <c r="H82" s="43">
        <v>1033.1161505600001</v>
      </c>
      <c r="I82" s="43">
        <v>201.96829364999999</v>
      </c>
      <c r="J82" s="43">
        <v>461.94743835999998</v>
      </c>
      <c r="K82" s="43">
        <v>186.13650311000001</v>
      </c>
      <c r="L82" s="43">
        <v>237.00237196</v>
      </c>
      <c r="M82" s="43">
        <v>38.808563290000002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4008.2346014599998</v>
      </c>
      <c r="C83" s="43">
        <f t="shared" ref="C83" si="49">G83+K83</f>
        <v>2482.3693171899999</v>
      </c>
      <c r="D83" s="43">
        <f t="shared" ref="D83" si="50">H83+L83</f>
        <v>1279.96189583</v>
      </c>
      <c r="E83" s="43">
        <f t="shared" ref="E83" si="51">I83+M83</f>
        <v>245.90338844000001</v>
      </c>
      <c r="F83" s="43">
        <v>3584.9495255699999</v>
      </c>
      <c r="G83" s="43">
        <v>2334.6386769699998</v>
      </c>
      <c r="H83" s="43">
        <v>1043.82512133</v>
      </c>
      <c r="I83" s="43">
        <v>206.48572727000001</v>
      </c>
      <c r="J83" s="43">
        <v>423.28507588999997</v>
      </c>
      <c r="K83" s="43">
        <v>147.73064022</v>
      </c>
      <c r="L83" s="43">
        <v>236.1367745</v>
      </c>
      <c r="M83" s="43">
        <v>39.417661170000002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3396.96676867</v>
      </c>
      <c r="C84" s="43">
        <f t="shared" ref="C84" si="52">G84+K84</f>
        <v>1851.6402949199999</v>
      </c>
      <c r="D84" s="43">
        <f t="shared" ref="D84" si="53">H84+L84</f>
        <v>1286.4378683800001</v>
      </c>
      <c r="E84" s="43">
        <f t="shared" ref="E84" si="54">I84+M84</f>
        <v>258.88860536999999</v>
      </c>
      <c r="F84" s="43">
        <v>2996.88608092</v>
      </c>
      <c r="G84" s="43">
        <v>1723.2080607099999</v>
      </c>
      <c r="H84" s="43">
        <v>1054.1904588699999</v>
      </c>
      <c r="I84" s="43">
        <v>219.48756134000001</v>
      </c>
      <c r="J84" s="43">
        <v>400.08068774999998</v>
      </c>
      <c r="K84" s="43">
        <v>128.43223420999999</v>
      </c>
      <c r="L84" s="43">
        <v>232.24740951000001</v>
      </c>
      <c r="M84" s="43">
        <v>39.401044030000001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3601.8169162200002</v>
      </c>
      <c r="C85" s="43">
        <f t="shared" ref="C85" si="55">G85+K85</f>
        <v>2045.45058006</v>
      </c>
      <c r="D85" s="43">
        <f t="shared" ref="D85" si="56">H85+L85</f>
        <v>1286.3488181500002</v>
      </c>
      <c r="E85" s="43">
        <f t="shared" ref="E85" si="57">I85+M85</f>
        <v>270.01751801</v>
      </c>
      <c r="F85" s="43">
        <v>3240.5520594300001</v>
      </c>
      <c r="G85" s="43">
        <v>1951.61036855</v>
      </c>
      <c r="H85" s="43">
        <v>1058.8443593100001</v>
      </c>
      <c r="I85" s="43">
        <v>230.09733156999999</v>
      </c>
      <c r="J85" s="43">
        <v>361.26485679000001</v>
      </c>
      <c r="K85" s="43">
        <v>93.840211510000003</v>
      </c>
      <c r="L85" s="43">
        <v>227.50445884000001</v>
      </c>
      <c r="M85" s="43">
        <v>39.920186440000002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3729.8231720399999</v>
      </c>
      <c r="C86" s="43">
        <f t="shared" ref="C86" si="58">G86+K86</f>
        <v>1902.3445191200001</v>
      </c>
      <c r="D86" s="43">
        <f t="shared" ref="D86" si="59">H86+L86</f>
        <v>1531.2723564999999</v>
      </c>
      <c r="E86" s="43">
        <f t="shared" ref="E86" si="60">I86+M86</f>
        <v>296.20629642</v>
      </c>
      <c r="F86" s="43">
        <v>3335.4367501699999</v>
      </c>
      <c r="G86" s="43">
        <v>1782.12240075</v>
      </c>
      <c r="H86" s="43">
        <v>1297.0040441799999</v>
      </c>
      <c r="I86" s="43">
        <v>256.31030523999999</v>
      </c>
      <c r="J86" s="43">
        <v>394.38642186999999</v>
      </c>
      <c r="K86" s="43">
        <v>120.22211837</v>
      </c>
      <c r="L86" s="43">
        <v>234.26831232000001</v>
      </c>
      <c r="M86" s="43">
        <v>39.895991180000003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3793.43620143</v>
      </c>
      <c r="C87" s="43">
        <f t="shared" ref="C87" si="61">G87+K87</f>
        <v>2006.61564402</v>
      </c>
      <c r="D87" s="43">
        <f t="shared" ref="D87" si="62">H87+L87</f>
        <v>1530.4007007300002</v>
      </c>
      <c r="E87" s="43">
        <f t="shared" ref="E87" si="63">I87+M87</f>
        <v>256.41985668000001</v>
      </c>
      <c r="F87" s="43">
        <v>3265.8475646900001</v>
      </c>
      <c r="G87" s="43">
        <v>1770.4773650699999</v>
      </c>
      <c r="H87" s="43">
        <v>1279.5910701400001</v>
      </c>
      <c r="I87" s="43">
        <v>215.77912947999999</v>
      </c>
      <c r="J87" s="43">
        <v>527.58863673999997</v>
      </c>
      <c r="K87" s="43">
        <v>236.13827895</v>
      </c>
      <c r="L87" s="43">
        <v>250.80963059000001</v>
      </c>
      <c r="M87" s="43">
        <v>40.640727200000001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3828.9374610700002</v>
      </c>
      <c r="C88" s="43">
        <f t="shared" ref="C88" si="64">G88+K88</f>
        <v>1981.3757500900001</v>
      </c>
      <c r="D88" s="43">
        <f t="shared" ref="D88" si="65">H88+L88</f>
        <v>1599.69835889</v>
      </c>
      <c r="E88" s="43">
        <f t="shared" ref="E88" si="66">I88+M88</f>
        <v>247.86335208999998</v>
      </c>
      <c r="F88" s="43">
        <v>3239.7376930099999</v>
      </c>
      <c r="G88" s="43">
        <v>1748.5195438400001</v>
      </c>
      <c r="H88" s="43">
        <v>1284.45055626</v>
      </c>
      <c r="I88" s="43">
        <v>206.76759290999999</v>
      </c>
      <c r="J88" s="43">
        <v>589.19976806</v>
      </c>
      <c r="K88" s="43">
        <v>232.85620625000001</v>
      </c>
      <c r="L88" s="43">
        <v>315.24780263000002</v>
      </c>
      <c r="M88" s="43">
        <v>41.095759180000002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4596.6630894299997</v>
      </c>
      <c r="C89" s="43">
        <f t="shared" ref="C89" si="67">G89+K89</f>
        <v>2573.3892246799996</v>
      </c>
      <c r="D89" s="43">
        <f t="shared" ref="D89" si="68">H89+L89</f>
        <v>1724.1012705800001</v>
      </c>
      <c r="E89" s="43">
        <f t="shared" ref="E89" si="69">I89+M89</f>
        <v>299.17259417000002</v>
      </c>
      <c r="F89" s="43">
        <v>3717.09270857</v>
      </c>
      <c r="G89" s="43">
        <v>2048.3254632899998</v>
      </c>
      <c r="H89" s="43">
        <v>1411.4931610000001</v>
      </c>
      <c r="I89" s="43">
        <v>257.27408428000001</v>
      </c>
      <c r="J89" s="43">
        <v>879.57038086</v>
      </c>
      <c r="K89" s="43">
        <v>525.06376138999997</v>
      </c>
      <c r="L89" s="43">
        <v>312.60810958000002</v>
      </c>
      <c r="M89" s="43">
        <v>41.89850989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4960.1466247500002</v>
      </c>
      <c r="C90" s="43">
        <f t="shared" ref="C90" si="70">G90+K90</f>
        <v>2862.7691493299999</v>
      </c>
      <c r="D90" s="43">
        <f t="shared" ref="D90" si="71">H90+L90</f>
        <v>1799.55260774</v>
      </c>
      <c r="E90" s="43">
        <f t="shared" ref="E90" si="72">I90+M90</f>
        <v>297.82486768000001</v>
      </c>
      <c r="F90" s="43">
        <v>4201.7224298800002</v>
      </c>
      <c r="G90" s="43">
        <v>2467.12598501</v>
      </c>
      <c r="H90" s="43">
        <v>1480.89736866</v>
      </c>
      <c r="I90" s="43">
        <v>253.69907620999999</v>
      </c>
      <c r="J90" s="43">
        <v>758.42419486999995</v>
      </c>
      <c r="K90" s="43">
        <v>395.64316431999998</v>
      </c>
      <c r="L90" s="43">
        <v>318.65523908</v>
      </c>
      <c r="M90" s="43">
        <v>44.125791470000003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5364.6365634499998</v>
      </c>
      <c r="C91" s="43">
        <f t="shared" ref="C91" si="73">G91+K91</f>
        <v>3032.84014802</v>
      </c>
      <c r="D91" s="43">
        <f t="shared" ref="D91" si="74">H91+L91</f>
        <v>2027.6586694800001</v>
      </c>
      <c r="E91" s="43">
        <f t="shared" ref="E91" si="75">I91+M91</f>
        <v>304.13774595000001</v>
      </c>
      <c r="F91" s="43">
        <v>4450.8875428800002</v>
      </c>
      <c r="G91" s="43">
        <v>2506.8344992000002</v>
      </c>
      <c r="H91" s="43">
        <v>1685.3756700700001</v>
      </c>
      <c r="I91" s="43">
        <v>258.67737361000002</v>
      </c>
      <c r="J91" s="43">
        <v>913.74902056999997</v>
      </c>
      <c r="K91" s="43">
        <v>526.00564882000003</v>
      </c>
      <c r="L91" s="43">
        <v>342.28299941</v>
      </c>
      <c r="M91" s="43">
        <v>45.460372339999999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5410.65876364</v>
      </c>
      <c r="C92" s="43">
        <f t="shared" ref="C92" si="76">G92+K92</f>
        <v>3016.4420327999997</v>
      </c>
      <c r="D92" s="43">
        <f t="shared" ref="D92" si="77">H92+L92</f>
        <v>2081.7651264800002</v>
      </c>
      <c r="E92" s="43">
        <f t="shared" ref="E92" si="78">I92+M92</f>
        <v>312.45160435999998</v>
      </c>
      <c r="F92" s="43">
        <v>4476.0488469000002</v>
      </c>
      <c r="G92" s="43">
        <v>2498.0040690699998</v>
      </c>
      <c r="H92" s="43">
        <v>1711.1993651400001</v>
      </c>
      <c r="I92" s="43">
        <v>266.84541268999999</v>
      </c>
      <c r="J92" s="43">
        <v>934.60991674000002</v>
      </c>
      <c r="K92" s="43">
        <v>518.43796372999998</v>
      </c>
      <c r="L92" s="43">
        <v>370.56576133999999</v>
      </c>
      <c r="M92" s="43">
        <v>45.606191670000001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5587.1303798899999</v>
      </c>
      <c r="C93" s="43">
        <f t="shared" ref="C93" si="79">G93+K93</f>
        <v>3127.2475500700002</v>
      </c>
      <c r="D93" s="43">
        <f t="shared" ref="D93" si="80">H93+L93</f>
        <v>2147.2543828799999</v>
      </c>
      <c r="E93" s="43">
        <f t="shared" ref="E93" si="81">I93+M93</f>
        <v>312.62844694</v>
      </c>
      <c r="F93" s="43">
        <v>4620.59665047</v>
      </c>
      <c r="G93" s="43">
        <v>2604.0740623900001</v>
      </c>
      <c r="H93" s="43">
        <v>1750.6024938600001</v>
      </c>
      <c r="I93" s="43">
        <v>265.92009422000001</v>
      </c>
      <c r="J93" s="43">
        <v>966.53372941999999</v>
      </c>
      <c r="K93" s="43">
        <v>523.17348767999999</v>
      </c>
      <c r="L93" s="43">
        <v>396.65188902</v>
      </c>
      <c r="M93" s="43">
        <v>46.708352720000001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5395.6481623899999</v>
      </c>
      <c r="C94" s="43">
        <f t="shared" ref="C94" si="82">G94+K94</f>
        <v>3070.06916576</v>
      </c>
      <c r="D94" s="43">
        <f t="shared" ref="D94" si="83">H94+L94</f>
        <v>1985.4480046200001</v>
      </c>
      <c r="E94" s="43">
        <f t="shared" ref="E94" si="84">I94+M94</f>
        <v>340.13099201</v>
      </c>
      <c r="F94" s="43">
        <v>4410.4165784999996</v>
      </c>
      <c r="G94" s="43">
        <v>2551.6378737300001</v>
      </c>
      <c r="H94" s="43">
        <v>1592.2658107100001</v>
      </c>
      <c r="I94" s="43">
        <v>266.51289406000001</v>
      </c>
      <c r="J94" s="43">
        <v>985.23158389000002</v>
      </c>
      <c r="K94" s="43">
        <v>518.43129203000001</v>
      </c>
      <c r="L94" s="43">
        <v>393.18219391000002</v>
      </c>
      <c r="M94" s="43">
        <v>73.618097950000006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5414.9319328499996</v>
      </c>
      <c r="C95" s="43">
        <f t="shared" ref="C95" si="85">G95+K95</f>
        <v>3016.6753600799998</v>
      </c>
      <c r="D95" s="43">
        <f t="shared" ref="D95" si="86">H95+L95</f>
        <v>1949.4806385500001</v>
      </c>
      <c r="E95" s="43">
        <f t="shared" ref="E95" si="87">I95+M95</f>
        <v>448.77593422000001</v>
      </c>
      <c r="F95" s="43">
        <v>4311.3667888099999</v>
      </c>
      <c r="G95" s="43">
        <v>2469.8788388399998</v>
      </c>
      <c r="H95" s="43">
        <v>1467.57028625</v>
      </c>
      <c r="I95" s="43">
        <v>373.91766372000001</v>
      </c>
      <c r="J95" s="43">
        <v>1103.56514404</v>
      </c>
      <c r="K95" s="43">
        <v>546.79652123999995</v>
      </c>
      <c r="L95" s="43">
        <v>481.9103523</v>
      </c>
      <c r="M95" s="43">
        <v>74.858270500000003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5282.0724979699999</v>
      </c>
      <c r="C96" s="43">
        <f t="shared" ref="C96" si="88">G96+K96</f>
        <v>2865.8800272399999</v>
      </c>
      <c r="D96" s="43">
        <f t="shared" ref="D96" si="89">H96+L96</f>
        <v>1973.1400720699999</v>
      </c>
      <c r="E96" s="43">
        <f t="shared" ref="E96" si="90">I96+M96</f>
        <v>443.05239865999999</v>
      </c>
      <c r="F96" s="43">
        <v>4208.9954318399996</v>
      </c>
      <c r="G96" s="43">
        <v>2363.2487335999999</v>
      </c>
      <c r="H96" s="43">
        <v>1472.5809451299999</v>
      </c>
      <c r="I96" s="43">
        <v>373.16575311000003</v>
      </c>
      <c r="J96" s="43">
        <v>1073.07706613</v>
      </c>
      <c r="K96" s="43">
        <v>502.63129364000002</v>
      </c>
      <c r="L96" s="43">
        <v>500.55912694</v>
      </c>
      <c r="M96" s="43">
        <v>69.886645549999997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5652.8910589400002</v>
      </c>
      <c r="C97" s="43">
        <f t="shared" ref="C97" si="91">G97+K97</f>
        <v>3038.4943991</v>
      </c>
      <c r="D97" s="43">
        <f t="shared" ref="D97" si="92">H97+L97</f>
        <v>2163.9245888800001</v>
      </c>
      <c r="E97" s="43">
        <f t="shared" ref="E97" si="93">I97+M97</f>
        <v>450.47207096</v>
      </c>
      <c r="F97" s="43">
        <v>4289.0648658600003</v>
      </c>
      <c r="G97" s="43">
        <v>2340.03210971</v>
      </c>
      <c r="H97" s="43">
        <v>1563.9635210500001</v>
      </c>
      <c r="I97" s="43">
        <v>385.06923510000001</v>
      </c>
      <c r="J97" s="43">
        <v>1363.8261930799999</v>
      </c>
      <c r="K97" s="43">
        <v>698.46228939000002</v>
      </c>
      <c r="L97" s="43">
        <v>599.96106783000005</v>
      </c>
      <c r="M97" s="43">
        <v>65.402835859999996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5768.4100224800004</v>
      </c>
      <c r="C98" s="43">
        <f t="shared" ref="C98" si="94">G98+K98</f>
        <v>3035.0789402099999</v>
      </c>
      <c r="D98" s="43">
        <f t="shared" ref="D98" si="95">H98+L98</f>
        <v>2268.1368374900003</v>
      </c>
      <c r="E98" s="43">
        <f t="shared" ref="E98" si="96">I98+M98</f>
        <v>465.19424477999996</v>
      </c>
      <c r="F98" s="43">
        <v>4400.90098803</v>
      </c>
      <c r="G98" s="43">
        <v>2364.5651702800001</v>
      </c>
      <c r="H98" s="43">
        <v>1635.5152488700001</v>
      </c>
      <c r="I98" s="43">
        <v>400.82056888</v>
      </c>
      <c r="J98" s="43">
        <v>1367.5090344499999</v>
      </c>
      <c r="K98" s="43">
        <v>670.51376992999997</v>
      </c>
      <c r="L98" s="43">
        <v>632.62158862000001</v>
      </c>
      <c r="M98" s="43">
        <v>64.373675899999995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5800.4549483399996</v>
      </c>
      <c r="C99" s="43">
        <f t="shared" ref="C99" si="97">G99+K99</f>
        <v>3098.1988428300001</v>
      </c>
      <c r="D99" s="43">
        <f t="shared" ref="D99" si="98">H99+L99</f>
        <v>2328.77158801</v>
      </c>
      <c r="E99" s="43">
        <f t="shared" ref="E99" si="99">I99+M99</f>
        <v>373.48451749999998</v>
      </c>
      <c r="F99" s="43">
        <v>4496.5571163000004</v>
      </c>
      <c r="G99" s="43">
        <v>2498.0251931299999</v>
      </c>
      <c r="H99" s="43">
        <v>1687.7510520400001</v>
      </c>
      <c r="I99" s="43">
        <v>310.78087112999998</v>
      </c>
      <c r="J99" s="43">
        <v>1303.8978320399999</v>
      </c>
      <c r="K99" s="43">
        <v>600.17364970000006</v>
      </c>
      <c r="L99" s="43">
        <v>641.02053596999997</v>
      </c>
      <c r="M99" s="43">
        <v>62.703646370000001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5973.3627762300002</v>
      </c>
      <c r="C100" s="43">
        <f t="shared" ref="C100" si="100">G100+K100</f>
        <v>3235.9377050500002</v>
      </c>
      <c r="D100" s="43">
        <f t="shared" ref="D100" si="101">H100+L100</f>
        <v>2383.2882627899999</v>
      </c>
      <c r="E100" s="43">
        <f t="shared" ref="E100" si="102">I100+M100</f>
        <v>354.13680839</v>
      </c>
      <c r="F100" s="43">
        <v>4620.32170821</v>
      </c>
      <c r="G100" s="43">
        <v>2581.55205879</v>
      </c>
      <c r="H100" s="43">
        <v>1742.02891529</v>
      </c>
      <c r="I100" s="43">
        <v>296.74073413000002</v>
      </c>
      <c r="J100" s="43">
        <v>1353.04106802</v>
      </c>
      <c r="K100" s="43">
        <v>654.38564626000004</v>
      </c>
      <c r="L100" s="43">
        <v>641.25934749999999</v>
      </c>
      <c r="M100" s="43">
        <v>57.396074259999999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6001.4260658200001</v>
      </c>
      <c r="C101" s="43">
        <f t="shared" ref="C101" si="103">G101+K101</f>
        <v>3221.3388895000003</v>
      </c>
      <c r="D101" s="43">
        <f t="shared" ref="D101" si="104">H101+L101</f>
        <v>2428.83331404</v>
      </c>
      <c r="E101" s="43">
        <f t="shared" ref="E101" si="105">I101+M101</f>
        <v>351.25386228000002</v>
      </c>
      <c r="F101" s="43">
        <v>4762.1419432000002</v>
      </c>
      <c r="G101" s="43">
        <v>2680.2025373800002</v>
      </c>
      <c r="H101" s="43">
        <v>1789.5778169299999</v>
      </c>
      <c r="I101" s="43">
        <v>292.36158889000001</v>
      </c>
      <c r="J101" s="43">
        <v>1239.2841226200001</v>
      </c>
      <c r="K101" s="43">
        <v>541.13635211999997</v>
      </c>
      <c r="L101" s="43">
        <v>639.25549710999996</v>
      </c>
      <c r="M101" s="43">
        <v>58.89227339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6483.2778822299997</v>
      </c>
      <c r="C102" s="43">
        <f t="shared" ref="C102" si="106">G102+K102</f>
        <v>3610.8325180400002</v>
      </c>
      <c r="D102" s="43">
        <f t="shared" ref="D102" si="107">H102+L102</f>
        <v>2514.0853390900002</v>
      </c>
      <c r="E102" s="43">
        <f t="shared" ref="E102" si="108">I102+M102</f>
        <v>358.36002509999997</v>
      </c>
      <c r="F102" s="43">
        <v>5066.7905115699996</v>
      </c>
      <c r="G102" s="43">
        <v>2935.1025347300001</v>
      </c>
      <c r="H102" s="43">
        <v>1835.8367292800001</v>
      </c>
      <c r="I102" s="43">
        <v>295.85124755999999</v>
      </c>
      <c r="J102" s="43">
        <v>1416.4873706599999</v>
      </c>
      <c r="K102" s="43">
        <v>675.72998330999997</v>
      </c>
      <c r="L102" s="43">
        <v>678.24860980999995</v>
      </c>
      <c r="M102" s="43">
        <v>62.508777539999997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6507.2983852099997</v>
      </c>
      <c r="C103" s="43">
        <f t="shared" ref="C103" si="109">G103+K103</f>
        <v>3596.98067971</v>
      </c>
      <c r="D103" s="43">
        <f t="shared" ref="D103" si="110">H103+L103</f>
        <v>2559.4658163499998</v>
      </c>
      <c r="E103" s="43">
        <f t="shared" ref="E103" si="111">I103+M103</f>
        <v>350.85188915000003</v>
      </c>
      <c r="F103" s="43">
        <v>5107.4199581299999</v>
      </c>
      <c r="G103" s="43">
        <v>2936.5875987700001</v>
      </c>
      <c r="H103" s="43">
        <v>1884.92984404</v>
      </c>
      <c r="I103" s="43">
        <v>285.90251532000002</v>
      </c>
      <c r="J103" s="43">
        <v>1399.8784270799999</v>
      </c>
      <c r="K103" s="43">
        <v>660.39308094</v>
      </c>
      <c r="L103" s="43">
        <v>674.53597231000003</v>
      </c>
      <c r="M103" s="43">
        <v>64.949373829999999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6313.0198016900003</v>
      </c>
      <c r="C104" s="43">
        <f t="shared" ref="C104" si="112">G104+K104</f>
        <v>3678.8838170600002</v>
      </c>
      <c r="D104" s="43">
        <f t="shared" ref="D104" si="113">H104+L104</f>
        <v>2308.8419544600001</v>
      </c>
      <c r="E104" s="43">
        <f t="shared" ref="E104" si="114">I104+M104</f>
        <v>325.29403016999998</v>
      </c>
      <c r="F104" s="43">
        <v>4883.1973564899999</v>
      </c>
      <c r="G104" s="43">
        <v>2915.4106079500002</v>
      </c>
      <c r="H104" s="43">
        <v>1706.2052853299999</v>
      </c>
      <c r="I104" s="43">
        <v>261.58146320999998</v>
      </c>
      <c r="J104" s="43">
        <v>1429.8224451999999</v>
      </c>
      <c r="K104" s="43">
        <v>763.47320910999997</v>
      </c>
      <c r="L104" s="43">
        <v>602.63666912999997</v>
      </c>
      <c r="M104" s="43">
        <v>63.712566959999997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6526.7422297599996</v>
      </c>
      <c r="C105" s="43">
        <f t="shared" ref="C105" si="115">G105+K105</f>
        <v>3921.2091846899998</v>
      </c>
      <c r="D105" s="43">
        <f t="shared" ref="D105" si="116">H105+L105</f>
        <v>2305.8459704500001</v>
      </c>
      <c r="E105" s="43">
        <f t="shared" ref="E105" si="117">I105+M105</f>
        <v>299.68707461999998</v>
      </c>
      <c r="F105" s="43">
        <v>5073.4723309399997</v>
      </c>
      <c r="G105" s="43">
        <v>3121.39064573</v>
      </c>
      <c r="H105" s="43">
        <v>1677.1911441300001</v>
      </c>
      <c r="I105" s="43">
        <v>274.89054107999999</v>
      </c>
      <c r="J105" s="43">
        <v>1453.26989882</v>
      </c>
      <c r="K105" s="43">
        <v>799.81853895999996</v>
      </c>
      <c r="L105" s="43">
        <v>628.65482631999998</v>
      </c>
      <c r="M105" s="43">
        <v>24.796533539999999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5996.2522703300001</v>
      </c>
      <c r="C106" s="43">
        <f t="shared" ref="C106" si="118">G106+K106</f>
        <v>3500.4382676699997</v>
      </c>
      <c r="D106" s="43">
        <f t="shared" ref="D106" si="119">H106+L106</f>
        <v>2164.5444734000002</v>
      </c>
      <c r="E106" s="43">
        <f t="shared" ref="E106" si="120">I106+M106</f>
        <v>331.26952925999996</v>
      </c>
      <c r="F106" s="43">
        <v>4569.7472448799999</v>
      </c>
      <c r="G106" s="43">
        <v>2706.5744024099999</v>
      </c>
      <c r="H106" s="43">
        <v>1574.31959379</v>
      </c>
      <c r="I106" s="43">
        <v>288.85324867999998</v>
      </c>
      <c r="J106" s="43">
        <v>1426.5050254499999</v>
      </c>
      <c r="K106" s="43">
        <v>793.86386526000001</v>
      </c>
      <c r="L106" s="43">
        <v>590.22487961000002</v>
      </c>
      <c r="M106" s="43">
        <v>42.416280579999999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6029.9959754800002</v>
      </c>
      <c r="C107" s="43">
        <f t="shared" ref="C107" si="121">G107+K107</f>
        <v>3596.0675380000002</v>
      </c>
      <c r="D107" s="43">
        <f t="shared" ref="D107" si="122">H107+L107</f>
        <v>2104.59680067</v>
      </c>
      <c r="E107" s="43">
        <f t="shared" ref="E107" si="123">I107+M107</f>
        <v>329.33163680999996</v>
      </c>
      <c r="F107" s="43">
        <v>4474.5614831399998</v>
      </c>
      <c r="G107" s="43">
        <v>2662.75834652</v>
      </c>
      <c r="H107" s="43">
        <v>1524.9947689600001</v>
      </c>
      <c r="I107" s="43">
        <v>286.80836765999999</v>
      </c>
      <c r="J107" s="43">
        <v>1555.4344923399999</v>
      </c>
      <c r="K107" s="43">
        <v>933.30919147999998</v>
      </c>
      <c r="L107" s="43">
        <v>579.60203171000001</v>
      </c>
      <c r="M107" s="43">
        <v>42.523269149999997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6117.9913242800003</v>
      </c>
      <c r="C108" s="43">
        <f t="shared" ref="C108" si="124">G108+K108</f>
        <v>3838.7247091300001</v>
      </c>
      <c r="D108" s="43">
        <f t="shared" ref="D108" si="125">H108+L108</f>
        <v>1921.2718270300002</v>
      </c>
      <c r="E108" s="43">
        <f t="shared" ref="E108" si="126">I108+M108</f>
        <v>357.99478812000001</v>
      </c>
      <c r="F108" s="43">
        <v>4584.8082939699998</v>
      </c>
      <c r="G108" s="43">
        <v>2903.0145629200001</v>
      </c>
      <c r="H108" s="43">
        <v>1363.0982508500001</v>
      </c>
      <c r="I108" s="43">
        <v>318.69548020000002</v>
      </c>
      <c r="J108" s="43">
        <v>1533.18303031</v>
      </c>
      <c r="K108" s="43">
        <v>935.71014620999995</v>
      </c>
      <c r="L108" s="43">
        <v>558.17357618000005</v>
      </c>
      <c r="M108" s="43">
        <v>39.299307919999997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6283.0607388600001</v>
      </c>
      <c r="C109" s="43">
        <f t="shared" ref="C109" si="127">G109+K109</f>
        <v>4016.9106432600001</v>
      </c>
      <c r="D109" s="43">
        <f t="shared" ref="D109" si="128">H109+L109</f>
        <v>1928.10312114</v>
      </c>
      <c r="E109" s="43">
        <f t="shared" ref="E109" si="129">I109+M109</f>
        <v>338.04697446</v>
      </c>
      <c r="F109" s="43">
        <v>4778.4150427000004</v>
      </c>
      <c r="G109" s="43">
        <v>3101.3238959800001</v>
      </c>
      <c r="H109" s="43">
        <v>1376.4496977700001</v>
      </c>
      <c r="I109" s="43">
        <v>300.64144894999998</v>
      </c>
      <c r="J109" s="43">
        <v>1504.6456961599999</v>
      </c>
      <c r="K109" s="43">
        <v>915.58674728000005</v>
      </c>
      <c r="L109" s="43">
        <v>551.65342337000004</v>
      </c>
      <c r="M109" s="43">
        <v>37.405525509999997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6379.9259349499998</v>
      </c>
      <c r="C110" s="43">
        <f t="shared" ref="C110" si="130">G110+K110</f>
        <v>4114.2708911499994</v>
      </c>
      <c r="D110" s="43">
        <f t="shared" ref="D110" si="131">H110+L110</f>
        <v>1960.1044109899999</v>
      </c>
      <c r="E110" s="43">
        <f t="shared" ref="E110" si="132">I110+M110</f>
        <v>305.55063281000002</v>
      </c>
      <c r="F110" s="43">
        <v>4975.0120078899999</v>
      </c>
      <c r="G110" s="43">
        <v>3247.1253143899999</v>
      </c>
      <c r="H110" s="43">
        <v>1441.50138537</v>
      </c>
      <c r="I110" s="43">
        <v>286.38530813</v>
      </c>
      <c r="J110" s="43">
        <v>1404.9139270600001</v>
      </c>
      <c r="K110" s="43">
        <v>867.14557676000004</v>
      </c>
      <c r="L110" s="43">
        <v>518.60302562000004</v>
      </c>
      <c r="M110" s="43">
        <v>19.165324680000001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6115.1856365399999</v>
      </c>
      <c r="C111" s="43">
        <f t="shared" ref="C111" si="133">G111+K111</f>
        <v>3877.4939979399996</v>
      </c>
      <c r="D111" s="43">
        <f t="shared" ref="D111" si="134">H111+L111</f>
        <v>1916.04862654</v>
      </c>
      <c r="E111" s="43">
        <f t="shared" ref="E111" si="135">I111+M111</f>
        <v>321.64301205999999</v>
      </c>
      <c r="F111" s="43">
        <v>4737.4257838499998</v>
      </c>
      <c r="G111" s="43">
        <v>3042.6543532699998</v>
      </c>
      <c r="H111" s="43">
        <v>1392.45648226</v>
      </c>
      <c r="I111" s="43">
        <v>302.31494831999998</v>
      </c>
      <c r="J111" s="43">
        <v>1377.7598526899999</v>
      </c>
      <c r="K111" s="43">
        <v>834.83964466999998</v>
      </c>
      <c r="L111" s="43">
        <v>523.59214427999996</v>
      </c>
      <c r="M111" s="43">
        <v>19.328063740000001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6154.0632268500003</v>
      </c>
      <c r="C112" s="43">
        <f t="shared" ref="C112" si="136">G112+K112</f>
        <v>3939.0988425</v>
      </c>
      <c r="D112" s="43">
        <f t="shared" ref="D112" si="137">H112+L112</f>
        <v>1885.48787894</v>
      </c>
      <c r="E112" s="43">
        <f t="shared" ref="E112" si="138">I112+M112</f>
        <v>329.47650541000002</v>
      </c>
      <c r="F112" s="43">
        <v>4855.6928555900004</v>
      </c>
      <c r="G112" s="43">
        <v>3168.0548543499999</v>
      </c>
      <c r="H112" s="43">
        <v>1376.9642628199999</v>
      </c>
      <c r="I112" s="43">
        <v>310.67373842000001</v>
      </c>
      <c r="J112" s="43">
        <v>1298.37037126</v>
      </c>
      <c r="K112" s="43">
        <v>771.04398815000002</v>
      </c>
      <c r="L112" s="43">
        <v>508.52361611999999</v>
      </c>
      <c r="M112" s="43">
        <v>18.802766989999999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5999.4593959800004</v>
      </c>
      <c r="C113" s="43">
        <f t="shared" ref="C113" si="139">G113+K113</f>
        <v>3721.0857459500003</v>
      </c>
      <c r="D113" s="43">
        <f t="shared" ref="D113" si="140">H113+L113</f>
        <v>1940.1837345899999</v>
      </c>
      <c r="E113" s="43">
        <f t="shared" ref="E113" si="141">I113+M113</f>
        <v>338.18991543999999</v>
      </c>
      <c r="F113" s="43">
        <v>4773.3256470899996</v>
      </c>
      <c r="G113" s="43">
        <v>2990.2736656400002</v>
      </c>
      <c r="H113" s="43">
        <v>1460.98870313</v>
      </c>
      <c r="I113" s="43">
        <v>322.06327831999999</v>
      </c>
      <c r="J113" s="43">
        <v>1226.1337488900001</v>
      </c>
      <c r="K113" s="43">
        <v>730.81208031000006</v>
      </c>
      <c r="L113" s="43">
        <v>479.19503146</v>
      </c>
      <c r="M113" s="43">
        <v>16.126637120000002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6215.7785192299998</v>
      </c>
      <c r="C114" s="43">
        <f t="shared" ref="C114" si="142">G114+K114</f>
        <v>4010.2342464799999</v>
      </c>
      <c r="D114" s="43">
        <f t="shared" ref="D114" si="143">H114+L114</f>
        <v>1863.9453584299999</v>
      </c>
      <c r="E114" s="43">
        <f t="shared" ref="E114" si="144">I114+M114</f>
        <v>341.59891432000001</v>
      </c>
      <c r="F114" s="43">
        <v>4889.6196487699999</v>
      </c>
      <c r="G114" s="43">
        <v>3084.9097284499999</v>
      </c>
      <c r="H114" s="43">
        <v>1479.3147887499999</v>
      </c>
      <c r="I114" s="43">
        <v>325.39513156999999</v>
      </c>
      <c r="J114" s="43">
        <v>1326.1588704599999</v>
      </c>
      <c r="K114" s="43">
        <v>925.32451803000004</v>
      </c>
      <c r="L114" s="43">
        <v>384.63056968000001</v>
      </c>
      <c r="M114" s="43">
        <v>16.203782749999998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6075.1969910400003</v>
      </c>
      <c r="C115" s="43">
        <f t="shared" ref="C115" si="145">G115+K115</f>
        <v>3847.7971117699999</v>
      </c>
      <c r="D115" s="43">
        <f t="shared" ref="D115" si="146">H115+L115</f>
        <v>1904.97220814</v>
      </c>
      <c r="E115" s="43">
        <f t="shared" ref="E115" si="147">I115+M115</f>
        <v>322.42767113000002</v>
      </c>
      <c r="F115" s="43">
        <v>4943.3673129299996</v>
      </c>
      <c r="G115" s="43">
        <v>3113.1329209599999</v>
      </c>
      <c r="H115" s="43">
        <v>1521.4496617699999</v>
      </c>
      <c r="I115" s="43">
        <v>308.78473020000001</v>
      </c>
      <c r="J115" s="43">
        <v>1131.82967811</v>
      </c>
      <c r="K115" s="43">
        <v>734.66419081000004</v>
      </c>
      <c r="L115" s="43">
        <v>383.52254636999999</v>
      </c>
      <c r="M115" s="43">
        <v>13.64294093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5910.7416816000004</v>
      </c>
      <c r="C116" s="43">
        <f t="shared" ref="C116" si="148">G116+K116</f>
        <v>3729.0862611699999</v>
      </c>
      <c r="D116" s="43">
        <f t="shared" ref="D116" si="149">H116+L116</f>
        <v>1906.7574011199999</v>
      </c>
      <c r="E116" s="43">
        <f t="shared" ref="E116" si="150">I116+M116</f>
        <v>274.89801931</v>
      </c>
      <c r="F116" s="43">
        <v>4751.7452495400003</v>
      </c>
      <c r="G116" s="43">
        <v>2962.5044792899998</v>
      </c>
      <c r="H116" s="43">
        <v>1528.4850001699999</v>
      </c>
      <c r="I116" s="43">
        <v>260.75577007999999</v>
      </c>
      <c r="J116" s="43">
        <v>1158.99643206</v>
      </c>
      <c r="K116" s="43">
        <v>766.58178187999999</v>
      </c>
      <c r="L116" s="43">
        <v>378.27240095000002</v>
      </c>
      <c r="M116" s="43">
        <v>14.142249229999999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5964.4314006499999</v>
      </c>
      <c r="C117" s="43">
        <f t="shared" ref="C117" si="151">G117+K117</f>
        <v>3801.2022367199997</v>
      </c>
      <c r="D117" s="43">
        <f t="shared" ref="D117" si="152">H117+L117</f>
        <v>1909.34431253</v>
      </c>
      <c r="E117" s="43">
        <f t="shared" ref="E117" si="153">I117+M117</f>
        <v>253.8848514</v>
      </c>
      <c r="F117" s="43">
        <v>4789.9877853099997</v>
      </c>
      <c r="G117" s="43">
        <v>3037.2078201899999</v>
      </c>
      <c r="H117" s="43">
        <v>1512.4778699999999</v>
      </c>
      <c r="I117" s="43">
        <v>240.30209511999999</v>
      </c>
      <c r="J117" s="43">
        <v>1174.44361534</v>
      </c>
      <c r="K117" s="43">
        <v>763.99441652999997</v>
      </c>
      <c r="L117" s="43">
        <v>396.86644252999997</v>
      </c>
      <c r="M117" s="43">
        <v>13.58275628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6152.0748255500002</v>
      </c>
      <c r="C118" s="43">
        <f t="shared" ref="C118" si="154">G118+K118</f>
        <v>3861.1750663299999</v>
      </c>
      <c r="D118" s="43">
        <f t="shared" ref="D118" si="155">H118+L118</f>
        <v>2045.94352686</v>
      </c>
      <c r="E118" s="43">
        <f t="shared" ref="E118" si="156">I118+M118</f>
        <v>244.95623236</v>
      </c>
      <c r="F118" s="43">
        <v>4716.0810919899995</v>
      </c>
      <c r="G118" s="43">
        <v>2882.44339666</v>
      </c>
      <c r="H118" s="43">
        <v>1600.2912671700001</v>
      </c>
      <c r="I118" s="43">
        <v>233.34642815999999</v>
      </c>
      <c r="J118" s="43">
        <v>1435.99373356</v>
      </c>
      <c r="K118" s="43">
        <v>978.73166966999997</v>
      </c>
      <c r="L118" s="43">
        <v>445.65225968999999</v>
      </c>
      <c r="M118" s="43">
        <v>11.609804199999999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5749.66973977</v>
      </c>
      <c r="C119" s="43">
        <f t="shared" ref="C119" si="157">G119+K119</f>
        <v>3600.4451612899998</v>
      </c>
      <c r="D119" s="43">
        <f t="shared" ref="D119" si="158">H119+L119</f>
        <v>1902.4174765400001</v>
      </c>
      <c r="E119" s="43">
        <f t="shared" ref="E119" si="159">I119+M119</f>
        <v>246.80710194</v>
      </c>
      <c r="F119" s="43">
        <v>4396.9486599900001</v>
      </c>
      <c r="G119" s="43">
        <v>2722.3638407399999</v>
      </c>
      <c r="H119" s="43">
        <v>1439.9564628400001</v>
      </c>
      <c r="I119" s="43">
        <v>234.62835641000001</v>
      </c>
      <c r="J119" s="43">
        <v>1352.7210797800001</v>
      </c>
      <c r="K119" s="43">
        <v>878.08132054999999</v>
      </c>
      <c r="L119" s="43">
        <v>462.46101370000002</v>
      </c>
      <c r="M119" s="43">
        <v>12.17874553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5492.1302777999999</v>
      </c>
      <c r="C120" s="43">
        <f t="shared" ref="C120" si="160">G120+K120</f>
        <v>3422.1607822100004</v>
      </c>
      <c r="D120" s="43">
        <f t="shared" ref="D120" si="161">H120+L120</f>
        <v>1862.0049450000001</v>
      </c>
      <c r="E120" s="43">
        <f t="shared" ref="E120" si="162">I120+M120</f>
        <v>207.96455059000002</v>
      </c>
      <c r="F120" s="43">
        <v>4180.94957961</v>
      </c>
      <c r="G120" s="43">
        <v>2595.1121300200002</v>
      </c>
      <c r="H120" s="43">
        <v>1389.8596049800001</v>
      </c>
      <c r="I120" s="43">
        <v>195.97784461000001</v>
      </c>
      <c r="J120" s="43">
        <v>1311.1806981899999</v>
      </c>
      <c r="K120" s="43">
        <v>827.04865218999998</v>
      </c>
      <c r="L120" s="43">
        <v>472.14534001999999</v>
      </c>
      <c r="M120" s="43">
        <v>11.98670598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6012.83115103</v>
      </c>
      <c r="C121" s="43">
        <f t="shared" ref="C121" si="163">G121+K121</f>
        <v>3830.0362002300003</v>
      </c>
      <c r="D121" s="43">
        <f t="shared" ref="D121" si="164">H121+L121</f>
        <v>1924.1446174099999</v>
      </c>
      <c r="E121" s="43">
        <f t="shared" ref="E121" si="165">I121+M121</f>
        <v>258.65033339000001</v>
      </c>
      <c r="F121" s="43">
        <v>4068.0988075599998</v>
      </c>
      <c r="G121" s="43">
        <v>2433.7093193300002</v>
      </c>
      <c r="H121" s="43">
        <v>1402.0409047099999</v>
      </c>
      <c r="I121" s="43">
        <v>232.34858352000001</v>
      </c>
      <c r="J121" s="43">
        <v>1944.7323434699999</v>
      </c>
      <c r="K121" s="43">
        <v>1396.3268809000001</v>
      </c>
      <c r="L121" s="43">
        <v>522.10371269999996</v>
      </c>
      <c r="M121" s="43">
        <v>26.301749869999998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5408.9610120899997</v>
      </c>
      <c r="C122" s="43">
        <f t="shared" ref="C122" si="166">G122+K122</f>
        <v>3320.0654035099997</v>
      </c>
      <c r="D122" s="43">
        <f t="shared" ref="D122" si="167">H122+L122</f>
        <v>1866.4164153499999</v>
      </c>
      <c r="E122" s="43">
        <f t="shared" ref="E122" si="168">I122+M122</f>
        <v>222.47919322999999</v>
      </c>
      <c r="F122" s="43">
        <v>3953.3711790799998</v>
      </c>
      <c r="G122" s="43">
        <v>2361.4600973299998</v>
      </c>
      <c r="H122" s="43">
        <v>1394.7123435599999</v>
      </c>
      <c r="I122" s="43">
        <v>197.19873819</v>
      </c>
      <c r="J122" s="43">
        <v>1455.5898330099999</v>
      </c>
      <c r="K122" s="43">
        <v>958.60530617999996</v>
      </c>
      <c r="L122" s="43">
        <v>471.70407179</v>
      </c>
      <c r="M122" s="43">
        <v>25.28045504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5466.26433705</v>
      </c>
      <c r="C123" s="43">
        <f t="shared" ref="C123" si="169">G123+K123</f>
        <v>3326.7636043799998</v>
      </c>
      <c r="D123" s="43">
        <f t="shared" ref="D123" si="170">H123+L123</f>
        <v>1915.8241797800001</v>
      </c>
      <c r="E123" s="43">
        <f t="shared" ref="E123" si="171">I123+M123</f>
        <v>223.67655288999998</v>
      </c>
      <c r="F123" s="43">
        <v>4006.7883747800001</v>
      </c>
      <c r="G123" s="43">
        <v>2406.4905219399998</v>
      </c>
      <c r="H123" s="43">
        <v>1401.82215154</v>
      </c>
      <c r="I123" s="43">
        <v>198.4757013</v>
      </c>
      <c r="J123" s="43">
        <v>1459.4759622700001</v>
      </c>
      <c r="K123" s="43">
        <v>920.27308244000005</v>
      </c>
      <c r="L123" s="43">
        <v>514.00202823999996</v>
      </c>
      <c r="M123" s="43">
        <v>25.200851589999999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5738.8061167100004</v>
      </c>
      <c r="C124" s="43">
        <f t="shared" ref="C124" si="172">G124+K124</f>
        <v>3574.34052152</v>
      </c>
      <c r="D124" s="43">
        <f t="shared" ref="D124" si="173">H124+L124</f>
        <v>1891.84186243</v>
      </c>
      <c r="E124" s="43">
        <f t="shared" ref="E124" si="174">I124+M124</f>
        <v>272.62373276</v>
      </c>
      <c r="F124" s="43">
        <v>4208.4639887100002</v>
      </c>
      <c r="G124" s="43">
        <v>2568.4432293999998</v>
      </c>
      <c r="H124" s="43">
        <v>1392.37947689</v>
      </c>
      <c r="I124" s="43">
        <v>247.64128242000001</v>
      </c>
      <c r="J124" s="43">
        <v>1530.342128</v>
      </c>
      <c r="K124" s="43">
        <v>1005.89729212</v>
      </c>
      <c r="L124" s="43">
        <v>499.46238554000001</v>
      </c>
      <c r="M124" s="43">
        <v>24.98245034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5839.3187713899997</v>
      </c>
      <c r="C125" s="43">
        <f t="shared" ref="C125" si="175">G125+K125</f>
        <v>3733.04523058</v>
      </c>
      <c r="D125" s="43">
        <f t="shared" ref="D125" si="176">H125+L125</f>
        <v>1889.6715899199999</v>
      </c>
      <c r="E125" s="43">
        <f t="shared" ref="E125" si="177">I125+M125</f>
        <v>216.60195088999998</v>
      </c>
      <c r="F125" s="43">
        <v>4228.5484927199996</v>
      </c>
      <c r="G125" s="43">
        <v>2681.9381138099998</v>
      </c>
      <c r="H125" s="43">
        <v>1355.9063840599999</v>
      </c>
      <c r="I125" s="43">
        <v>190.70399484999999</v>
      </c>
      <c r="J125" s="43">
        <v>1610.7702786699999</v>
      </c>
      <c r="K125" s="43">
        <v>1051.1071167699999</v>
      </c>
      <c r="L125" s="43">
        <v>533.76520586000004</v>
      </c>
      <c r="M125" s="43">
        <v>25.89795604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5735.8624859499996</v>
      </c>
      <c r="C126" s="43">
        <f t="shared" ref="C126" si="178">G126+K126</f>
        <v>3637.7148036499998</v>
      </c>
      <c r="D126" s="43">
        <f t="shared" ref="D126" si="179">H126+L126</f>
        <v>1888.0540212599999</v>
      </c>
      <c r="E126" s="43">
        <f t="shared" ref="E126" si="180">I126+M126</f>
        <v>210.09366104</v>
      </c>
      <c r="F126" s="43">
        <v>4389.1342912299997</v>
      </c>
      <c r="G126" s="43">
        <v>2883.9780738099998</v>
      </c>
      <c r="H126" s="43">
        <v>1320.7416797999999</v>
      </c>
      <c r="I126" s="43">
        <v>184.41453762</v>
      </c>
      <c r="J126" s="43">
        <v>1346.7281947199999</v>
      </c>
      <c r="K126" s="43">
        <v>753.73672983999995</v>
      </c>
      <c r="L126" s="43">
        <v>567.31234145999997</v>
      </c>
      <c r="M126" s="43">
        <v>25.67912342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5970.8019945699998</v>
      </c>
      <c r="C127" s="43">
        <f t="shared" ref="C127" si="181">G127+K127</f>
        <v>3847.1971349600003</v>
      </c>
      <c r="D127" s="43">
        <f t="shared" ref="D127" si="182">H127+L127</f>
        <v>1918.43073512</v>
      </c>
      <c r="E127" s="43">
        <f t="shared" ref="E127" si="183">I127+M127</f>
        <v>205.17412449</v>
      </c>
      <c r="F127" s="43">
        <v>4470.2198254100003</v>
      </c>
      <c r="G127" s="43">
        <v>3020.9524574900001</v>
      </c>
      <c r="H127" s="43">
        <v>1270.71891409</v>
      </c>
      <c r="I127" s="43">
        <v>178.54845383</v>
      </c>
      <c r="J127" s="43">
        <v>1500.5821691599999</v>
      </c>
      <c r="K127" s="43">
        <v>826.24467747000006</v>
      </c>
      <c r="L127" s="43">
        <v>647.71182103000001</v>
      </c>
      <c r="M127" s="43">
        <v>26.625670660000001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5711.7543881800002</v>
      </c>
      <c r="C128" s="43">
        <f t="shared" ref="C128" si="184">G128+K128</f>
        <v>3649.8936820499998</v>
      </c>
      <c r="D128" s="43">
        <f t="shared" ref="D128" si="185">H128+L128</f>
        <v>1881.3408685700001</v>
      </c>
      <c r="E128" s="43">
        <f t="shared" ref="E128" si="186">I128+M128</f>
        <v>180.51983756000001</v>
      </c>
      <c r="F128" s="43">
        <v>4250.8015088100001</v>
      </c>
      <c r="G128" s="43">
        <v>2862.83029442</v>
      </c>
      <c r="H128" s="43">
        <v>1230.86108524</v>
      </c>
      <c r="I128" s="43">
        <v>157.11012915000001</v>
      </c>
      <c r="J128" s="43">
        <v>1460.9528793699999</v>
      </c>
      <c r="K128" s="43">
        <v>787.06338762999997</v>
      </c>
      <c r="L128" s="43">
        <v>650.47978333000003</v>
      </c>
      <c r="M128" s="43">
        <v>23.40970841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5760.6338164700001</v>
      </c>
      <c r="C129" s="43">
        <f t="shared" ref="C129" si="187">G129+K129</f>
        <v>3640.77599586</v>
      </c>
      <c r="D129" s="43">
        <f t="shared" ref="D129" si="188">H129+L129</f>
        <v>1934.1361664200001</v>
      </c>
      <c r="E129" s="43">
        <f t="shared" ref="E129" si="189">I129+M129</f>
        <v>185.72165419000001</v>
      </c>
      <c r="F129" s="43">
        <v>4265.0681189899997</v>
      </c>
      <c r="G129" s="43">
        <v>2873.0975184899999</v>
      </c>
      <c r="H129" s="43">
        <v>1232.7950746500001</v>
      </c>
      <c r="I129" s="43">
        <v>159.17552585000001</v>
      </c>
      <c r="J129" s="43">
        <v>1495.5656974799999</v>
      </c>
      <c r="K129" s="43">
        <v>767.67847737</v>
      </c>
      <c r="L129" s="43">
        <v>701.34109177000005</v>
      </c>
      <c r="M129" s="43">
        <v>26.546128339999999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5746.4426064500003</v>
      </c>
      <c r="C130" s="43">
        <f t="shared" ref="C130" si="190">G130+K130</f>
        <v>3448.0561691000003</v>
      </c>
      <c r="D130" s="43">
        <f t="shared" ref="D130" si="191">H130+L130</f>
        <v>2137.5862599000002</v>
      </c>
      <c r="E130" s="43">
        <f t="shared" ref="E130" si="192">I130+M130</f>
        <v>160.80017745000001</v>
      </c>
      <c r="F130" s="43">
        <v>4171.6416714500001</v>
      </c>
      <c r="G130" s="43">
        <v>2762.2093533100001</v>
      </c>
      <c r="H130" s="43">
        <v>1271.76028395</v>
      </c>
      <c r="I130" s="43">
        <v>137.67203419000001</v>
      </c>
      <c r="J130" s="43">
        <v>1574.800935</v>
      </c>
      <c r="K130" s="43">
        <v>685.84681579000005</v>
      </c>
      <c r="L130" s="43">
        <v>865.82597595000004</v>
      </c>
      <c r="M130" s="43">
        <v>23.128143260000002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5697.36997909</v>
      </c>
      <c r="C131" s="43">
        <f t="shared" ref="C131" si="193">G131+K131</f>
        <v>3186.28400706</v>
      </c>
      <c r="D131" s="43">
        <f t="shared" ref="D131" si="194">H131+L131</f>
        <v>2363.75340835</v>
      </c>
      <c r="E131" s="43">
        <f t="shared" ref="E131" si="195">I131+M131</f>
        <v>147.33256367999999</v>
      </c>
      <c r="F131" s="43">
        <v>4116.1676075300002</v>
      </c>
      <c r="G131" s="43">
        <v>2505.16465229</v>
      </c>
      <c r="H131" s="43">
        <v>1486.67880896</v>
      </c>
      <c r="I131" s="43">
        <v>124.32414627999999</v>
      </c>
      <c r="J131" s="43">
        <v>1581.2023715600001</v>
      </c>
      <c r="K131" s="43">
        <v>681.11935476999997</v>
      </c>
      <c r="L131" s="43">
        <v>877.07459939</v>
      </c>
      <c r="M131" s="43">
        <v>23.008417399999999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5801.5694102999996</v>
      </c>
      <c r="C132" s="43">
        <f t="shared" ref="C132" si="196">G132+K132</f>
        <v>3378.85670377</v>
      </c>
      <c r="D132" s="43">
        <f t="shared" ref="D132" si="197">H132+L132</f>
        <v>2271.8307648</v>
      </c>
      <c r="E132" s="43">
        <f t="shared" ref="E132" si="198">I132+M132</f>
        <v>150.88194172999999</v>
      </c>
      <c r="F132" s="43">
        <v>4342.37901332</v>
      </c>
      <c r="G132" s="43">
        <v>2709.34114533</v>
      </c>
      <c r="H132" s="43">
        <v>1504.9305982000001</v>
      </c>
      <c r="I132" s="43">
        <v>128.10726979</v>
      </c>
      <c r="J132" s="43">
        <v>1459.1903969800001</v>
      </c>
      <c r="K132" s="43">
        <v>669.51555843999995</v>
      </c>
      <c r="L132" s="43">
        <v>766.90016660000003</v>
      </c>
      <c r="M132" s="43">
        <v>22.774671940000001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5977.9122640200003</v>
      </c>
      <c r="C133" s="43">
        <f t="shared" ref="C133" si="199">G133+K133</f>
        <v>3438.9373563600002</v>
      </c>
      <c r="D133" s="43">
        <f t="shared" ref="D133" si="200">H133+L133</f>
        <v>2380.33316087</v>
      </c>
      <c r="E133" s="43">
        <f t="shared" ref="E133" si="201">I133+M133</f>
        <v>158.64174678999998</v>
      </c>
      <c r="F133" s="43">
        <v>4529.9109811600001</v>
      </c>
      <c r="G133" s="43">
        <v>2806.8258485400002</v>
      </c>
      <c r="H133" s="43">
        <v>1587.57896747</v>
      </c>
      <c r="I133" s="43">
        <v>135.50616514999999</v>
      </c>
      <c r="J133" s="43">
        <v>1448.0012828599999</v>
      </c>
      <c r="K133" s="43">
        <v>632.11150782000004</v>
      </c>
      <c r="L133" s="43">
        <v>792.75419339999996</v>
      </c>
      <c r="M133" s="43">
        <v>23.135581640000002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6487.9434369099999</v>
      </c>
      <c r="C134" s="43">
        <f t="shared" ref="C134" si="202">G134+K134</f>
        <v>3692.1536778100003</v>
      </c>
      <c r="D134" s="43">
        <f t="shared" ref="D134" si="203">H134+L134</f>
        <v>2656.7329685599998</v>
      </c>
      <c r="E134" s="43">
        <f t="shared" ref="E134" si="204">I134+M134</f>
        <v>139.05679054000001</v>
      </c>
      <c r="F134" s="43">
        <v>5012.55796371</v>
      </c>
      <c r="G134" s="43">
        <v>3217.2385969900001</v>
      </c>
      <c r="H134" s="43">
        <v>1682.04169903</v>
      </c>
      <c r="I134" s="43">
        <v>113.27766769</v>
      </c>
      <c r="J134" s="43">
        <v>1475.3854732</v>
      </c>
      <c r="K134" s="43">
        <v>474.91508082000001</v>
      </c>
      <c r="L134" s="43">
        <v>974.69126953</v>
      </c>
      <c r="M134" s="43">
        <v>25.77912285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7325.8839285900003</v>
      </c>
      <c r="C135" s="43">
        <f t="shared" ref="C135" si="205">G135+K135</f>
        <v>4438.6411491300005</v>
      </c>
      <c r="D135" s="43">
        <f t="shared" ref="D135" si="206">H135+L135</f>
        <v>2745.3087958699998</v>
      </c>
      <c r="E135" s="43">
        <f t="shared" ref="E135" si="207">I135+M135</f>
        <v>141.93398359</v>
      </c>
      <c r="F135" s="43">
        <v>5627.6702570899997</v>
      </c>
      <c r="G135" s="43">
        <v>3838.9835682600001</v>
      </c>
      <c r="H135" s="43">
        <v>1672.2811959400001</v>
      </c>
      <c r="I135" s="43">
        <v>116.40549289</v>
      </c>
      <c r="J135" s="43">
        <v>1698.2136714999999</v>
      </c>
      <c r="K135" s="43">
        <v>599.65758086999995</v>
      </c>
      <c r="L135" s="43">
        <v>1073.02759993</v>
      </c>
      <c r="M135" s="43">
        <v>25.528490699999999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7941.1253200800002</v>
      </c>
      <c r="C136" s="43">
        <f t="shared" ref="C136" si="208">G136+K136</f>
        <v>4729.1787243300005</v>
      </c>
      <c r="D136" s="43">
        <f t="shared" ref="D136" si="209">H136+L136</f>
        <v>3040.8159789800002</v>
      </c>
      <c r="E136" s="43">
        <f t="shared" ref="E136" si="210">I136+M136</f>
        <v>171.13061677000002</v>
      </c>
      <c r="F136" s="43">
        <v>6076.01720759</v>
      </c>
      <c r="G136" s="43">
        <v>4045.8926469600001</v>
      </c>
      <c r="H136" s="43">
        <v>1884.39380901</v>
      </c>
      <c r="I136" s="43">
        <v>145.73075162000001</v>
      </c>
      <c r="J136" s="43">
        <v>1865.1081124899999</v>
      </c>
      <c r="K136" s="43">
        <v>683.28607737000004</v>
      </c>
      <c r="L136" s="43">
        <v>1156.4221699699999</v>
      </c>
      <c r="M136" s="43">
        <v>25.39986515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7899.3159845099999</v>
      </c>
      <c r="C137" s="43">
        <f t="shared" ref="C137" si="211">G137+K137</f>
        <v>4599.4468166799998</v>
      </c>
      <c r="D137" s="43">
        <f t="shared" ref="D137" si="212">H137+L137</f>
        <v>3149.25481352</v>
      </c>
      <c r="E137" s="43">
        <f t="shared" ref="E137" si="213">I137+M137</f>
        <v>150.61435431000001</v>
      </c>
      <c r="F137" s="43">
        <v>5972.45146424</v>
      </c>
      <c r="G137" s="43">
        <v>3801.8698480100002</v>
      </c>
      <c r="H137" s="43">
        <v>2044.88894342</v>
      </c>
      <c r="I137" s="43">
        <v>125.69267281</v>
      </c>
      <c r="J137" s="43">
        <v>1926.86452027</v>
      </c>
      <c r="K137" s="43">
        <v>797.57696867000004</v>
      </c>
      <c r="L137" s="43">
        <v>1104.3658700999999</v>
      </c>
      <c r="M137" s="43">
        <v>24.921681499999998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7840.5350952700001</v>
      </c>
      <c r="C138" s="43">
        <f t="shared" ref="C138" si="214">G138+K138</f>
        <v>4477.9816323699997</v>
      </c>
      <c r="D138" s="43">
        <f t="shared" ref="D138" si="215">H138+L138</f>
        <v>3191.3757253200001</v>
      </c>
      <c r="E138" s="43">
        <f t="shared" ref="E138" si="216">I138+M138</f>
        <v>171.17773758000001</v>
      </c>
      <c r="F138" s="43">
        <v>5994.0009192899997</v>
      </c>
      <c r="G138" s="43">
        <v>3718.2895613000001</v>
      </c>
      <c r="H138" s="43">
        <v>2129.4042690800002</v>
      </c>
      <c r="I138" s="43">
        <v>146.30708891</v>
      </c>
      <c r="J138" s="43">
        <v>1846.5341759800001</v>
      </c>
      <c r="K138" s="43">
        <v>759.69207107</v>
      </c>
      <c r="L138" s="43">
        <v>1061.97145624</v>
      </c>
      <c r="M138" s="43">
        <v>24.870648670000001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7457.1736134000002</v>
      </c>
      <c r="C139" s="43">
        <f t="shared" ref="C139" si="217">G139+K139</f>
        <v>4003.55526745</v>
      </c>
      <c r="D139" s="43">
        <f t="shared" ref="D139" si="218">H139+L139</f>
        <v>3257.7418052900002</v>
      </c>
      <c r="E139" s="43">
        <f t="shared" ref="E139" si="219">I139+M139</f>
        <v>195.87654066000002</v>
      </c>
      <c r="F139" s="43">
        <v>5944.5584940600002</v>
      </c>
      <c r="G139" s="43">
        <v>3514.4293147200001</v>
      </c>
      <c r="H139" s="43">
        <v>2259.04786517</v>
      </c>
      <c r="I139" s="43">
        <v>171.08131417000001</v>
      </c>
      <c r="J139" s="43">
        <v>1512.6151193400001</v>
      </c>
      <c r="K139" s="43">
        <v>489.12595272999999</v>
      </c>
      <c r="L139" s="43">
        <v>998.69394011999998</v>
      </c>
      <c r="M139" s="43">
        <v>24.795226490000001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7958.1706585399997</v>
      </c>
      <c r="C140" s="43">
        <f t="shared" ref="C140" si="220">G140+K140</f>
        <v>4392.4118880699998</v>
      </c>
      <c r="D140" s="43">
        <f t="shared" ref="D140" si="221">H140+L140</f>
        <v>3446.3926320199998</v>
      </c>
      <c r="E140" s="43">
        <f t="shared" ref="E140" si="222">I140+M140</f>
        <v>119.36613844999999</v>
      </c>
      <c r="F140" s="43">
        <v>6259.3668753600004</v>
      </c>
      <c r="G140" s="43">
        <v>3736.8754008800001</v>
      </c>
      <c r="H140" s="43">
        <v>2427.4849034399999</v>
      </c>
      <c r="I140" s="43">
        <v>95.006571039999997</v>
      </c>
      <c r="J140" s="43">
        <v>1698.80378318</v>
      </c>
      <c r="K140" s="43">
        <v>655.53648719</v>
      </c>
      <c r="L140" s="43">
        <v>1018.90772858</v>
      </c>
      <c r="M140" s="43">
        <v>24.35956741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8360.7612090999992</v>
      </c>
      <c r="C141" s="43">
        <f t="shared" ref="C141" si="223">G141+K141</f>
        <v>4638.28988785</v>
      </c>
      <c r="D141" s="43">
        <f t="shared" ref="D141" si="224">H141+L141</f>
        <v>3573.2431546000003</v>
      </c>
      <c r="E141" s="43">
        <f t="shared" ref="E141" si="225">I141+M141</f>
        <v>149.22816664999999</v>
      </c>
      <c r="F141" s="43">
        <v>6352.78608394</v>
      </c>
      <c r="G141" s="43">
        <v>3666.93213771</v>
      </c>
      <c r="H141" s="43">
        <v>2561.7700781100002</v>
      </c>
      <c r="I141" s="43">
        <v>124.08386812000001</v>
      </c>
      <c r="J141" s="43">
        <v>2007.9751251600001</v>
      </c>
      <c r="K141" s="43">
        <v>971.35775014000001</v>
      </c>
      <c r="L141" s="43">
        <v>1011.47307649</v>
      </c>
      <c r="M141" s="43">
        <v>25.14429853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8009.7415559299998</v>
      </c>
      <c r="C142" s="43">
        <f t="shared" ref="C142" si="226">G142+K142</f>
        <v>4364.0917330499997</v>
      </c>
      <c r="D142" s="43">
        <f t="shared" ref="D142" si="227">H142+L142</f>
        <v>3529.6092941099996</v>
      </c>
      <c r="E142" s="43">
        <f t="shared" ref="E142" si="228">I142+M142</f>
        <v>116.04052877000001</v>
      </c>
      <c r="F142" s="43">
        <v>6323.3105236700003</v>
      </c>
      <c r="G142" s="43">
        <v>3624.1358110199999</v>
      </c>
      <c r="H142" s="43">
        <v>2608.3541108499999</v>
      </c>
      <c r="I142" s="43">
        <v>90.820601800000006</v>
      </c>
      <c r="J142" s="43">
        <v>1686.4310322599999</v>
      </c>
      <c r="K142" s="43">
        <v>739.95592203000001</v>
      </c>
      <c r="L142" s="43">
        <v>921.25518325999997</v>
      </c>
      <c r="M142" s="43">
        <v>25.219926969999999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8061.4758252000001</v>
      </c>
      <c r="C143" s="43">
        <f t="shared" ref="C143" si="229">G143+K143</f>
        <v>4319.3062126300001</v>
      </c>
      <c r="D143" s="43">
        <f t="shared" ref="D143" si="230">H143+L143</f>
        <v>3629.6750053300002</v>
      </c>
      <c r="E143" s="43">
        <f t="shared" ref="E143" si="231">I143+M143</f>
        <v>112.49460723999999</v>
      </c>
      <c r="F143" s="43">
        <v>6458.6753700299996</v>
      </c>
      <c r="G143" s="43">
        <v>3727.9688508300001</v>
      </c>
      <c r="H143" s="43">
        <v>2644.7760047800002</v>
      </c>
      <c r="I143" s="43">
        <v>85.930514419999994</v>
      </c>
      <c r="J143" s="43">
        <v>1602.8004551700001</v>
      </c>
      <c r="K143" s="43">
        <v>591.33736180000005</v>
      </c>
      <c r="L143" s="43">
        <v>984.89900054999998</v>
      </c>
      <c r="M143" s="43">
        <v>26.564092819999999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8381.2535661900001</v>
      </c>
      <c r="C144" s="43">
        <f t="shared" ref="C144" si="232">G144+K144</f>
        <v>4433.8331828700002</v>
      </c>
      <c r="D144" s="43">
        <f t="shared" ref="D144" si="233">H144+L144</f>
        <v>3859.3282621799999</v>
      </c>
      <c r="E144" s="43">
        <f t="shared" ref="E144" si="234">I144+M144</f>
        <v>88.092121140000003</v>
      </c>
      <c r="F144" s="43">
        <v>6682.0903259400002</v>
      </c>
      <c r="G144" s="43">
        <v>3823.5520658400001</v>
      </c>
      <c r="H144" s="43">
        <v>2797.5736554</v>
      </c>
      <c r="I144" s="43">
        <v>60.964604700000002</v>
      </c>
      <c r="J144" s="43">
        <v>1699.1632402499999</v>
      </c>
      <c r="K144" s="43">
        <v>610.28111703000002</v>
      </c>
      <c r="L144" s="43">
        <v>1061.7546067799999</v>
      </c>
      <c r="M144" s="43">
        <v>27.127516440000001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8676.4850010400005</v>
      </c>
      <c r="C145" s="43">
        <f t="shared" ref="C145" si="235">G145+K145</f>
        <v>4540.2594788000006</v>
      </c>
      <c r="D145" s="43">
        <f t="shared" ref="D145" si="236">H145+L145</f>
        <v>4011.3369184900002</v>
      </c>
      <c r="E145" s="43">
        <f t="shared" ref="E145" si="237">I145+M145</f>
        <v>124.88860375</v>
      </c>
      <c r="F145" s="43">
        <v>6991.6140121999997</v>
      </c>
      <c r="G145" s="43">
        <v>4046.5952120400002</v>
      </c>
      <c r="H145" s="43">
        <v>2847.3086678700001</v>
      </c>
      <c r="I145" s="43">
        <v>97.710132290000004</v>
      </c>
      <c r="J145" s="43">
        <v>1684.8709888400001</v>
      </c>
      <c r="K145" s="43">
        <v>493.66426675999998</v>
      </c>
      <c r="L145" s="43">
        <v>1164.0282506200001</v>
      </c>
      <c r="M145" s="43">
        <v>27.178471460000001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9569.2053109499993</v>
      </c>
      <c r="C146" s="43">
        <f t="shared" ref="C146" si="238">G146+K146</f>
        <v>5776.8349993800002</v>
      </c>
      <c r="D146" s="43">
        <f t="shared" ref="D146" si="239">H146+L146</f>
        <v>3615.9151778999999</v>
      </c>
      <c r="E146" s="43">
        <f t="shared" ref="E146" si="240">I146+M146</f>
        <v>176.45513366999998</v>
      </c>
      <c r="F146" s="43">
        <v>7954.7363630299997</v>
      </c>
      <c r="G146" s="43">
        <v>4993.8165516700001</v>
      </c>
      <c r="H146" s="43">
        <v>2811.7926106800001</v>
      </c>
      <c r="I146" s="43">
        <v>149.12720067999999</v>
      </c>
      <c r="J146" s="43">
        <v>1614.4689479199999</v>
      </c>
      <c r="K146" s="43">
        <v>783.01844771000003</v>
      </c>
      <c r="L146" s="43">
        <v>804.12256721999995</v>
      </c>
      <c r="M146" s="43">
        <v>27.327932990000001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10284.67162832</v>
      </c>
      <c r="C147" s="43">
        <f t="shared" ref="C147" si="241">G147+K147</f>
        <v>6447.4731538200003</v>
      </c>
      <c r="D147" s="43">
        <f t="shared" ref="D147" si="242">H147+L147</f>
        <v>3666.5079109799999</v>
      </c>
      <c r="E147" s="43">
        <f t="shared" ref="E147" si="243">I147+M147</f>
        <v>170.69056351999998</v>
      </c>
      <c r="F147" s="43">
        <v>8707.2812782599995</v>
      </c>
      <c r="G147" s="43">
        <v>5690.81815216</v>
      </c>
      <c r="H147" s="43">
        <v>2873.2451443700002</v>
      </c>
      <c r="I147" s="43">
        <v>143.21798172999999</v>
      </c>
      <c r="J147" s="43">
        <v>1577.3903500599999</v>
      </c>
      <c r="K147" s="43">
        <v>756.65500166000004</v>
      </c>
      <c r="L147" s="43">
        <v>793.26276660999997</v>
      </c>
      <c r="M147" s="43">
        <v>27.47258179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10179.93454385</v>
      </c>
      <c r="C148" s="43">
        <f t="shared" ref="C148" si="244">G148+K148</f>
        <v>6453.6151224899995</v>
      </c>
      <c r="D148" s="43">
        <f t="shared" ref="D148" si="245">H148+L148</f>
        <v>3556.7456660500002</v>
      </c>
      <c r="E148" s="43">
        <f t="shared" ref="E148" si="246">I148+M148</f>
        <v>169.57375531</v>
      </c>
      <c r="F148" s="43">
        <v>8408.4762628999997</v>
      </c>
      <c r="G148" s="43">
        <v>5468.0708004799999</v>
      </c>
      <c r="H148" s="43">
        <v>2797.8786070000001</v>
      </c>
      <c r="I148" s="43">
        <v>142.52685542</v>
      </c>
      <c r="J148" s="43">
        <v>1771.45828095</v>
      </c>
      <c r="K148" s="43">
        <v>985.54432200999997</v>
      </c>
      <c r="L148" s="43">
        <v>758.86705904999997</v>
      </c>
      <c r="M148" s="43">
        <v>27.046899889999999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10811.88142116</v>
      </c>
      <c r="C149" s="43">
        <f t="shared" ref="C149" si="247">G149+K149</f>
        <v>7118.5184560199996</v>
      </c>
      <c r="D149" s="43">
        <f t="shared" ref="D149" si="248">H149+L149</f>
        <v>3516.2720561000001</v>
      </c>
      <c r="E149" s="43">
        <f t="shared" ref="E149" si="249">I149+M149</f>
        <v>177.09090903999999</v>
      </c>
      <c r="F149" s="43">
        <v>8598.6959280899991</v>
      </c>
      <c r="G149" s="43">
        <v>5677.5473451099997</v>
      </c>
      <c r="H149" s="43">
        <v>2777.8613626900001</v>
      </c>
      <c r="I149" s="43">
        <v>143.28722028999999</v>
      </c>
      <c r="J149" s="43">
        <v>2213.1854930700001</v>
      </c>
      <c r="K149" s="43">
        <v>1440.9711109100001</v>
      </c>
      <c r="L149" s="43">
        <v>738.41069341000002</v>
      </c>
      <c r="M149" s="43">
        <v>33.803688749999999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10608.076527679999</v>
      </c>
      <c r="C150" s="43">
        <f t="shared" ref="C150" si="250">G150+K150</f>
        <v>7126.9973958199998</v>
      </c>
      <c r="D150" s="43">
        <f t="shared" ref="D150" si="251">H150+L150</f>
        <v>3385.97918923</v>
      </c>
      <c r="E150" s="43">
        <f t="shared" ref="E150" si="252">I150+M150</f>
        <v>95.099942630000001</v>
      </c>
      <c r="F150" s="43">
        <v>8471.9685809599996</v>
      </c>
      <c r="G150" s="43">
        <v>5758.9389431</v>
      </c>
      <c r="H150" s="43">
        <v>2651.7404867</v>
      </c>
      <c r="I150" s="43">
        <v>61.289151160000003</v>
      </c>
      <c r="J150" s="43">
        <v>2136.1079467200002</v>
      </c>
      <c r="K150" s="43">
        <v>1368.0584527200001</v>
      </c>
      <c r="L150" s="43">
        <v>734.23870252999996</v>
      </c>
      <c r="M150" s="43">
        <v>33.810791469999998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10640.434510409999</v>
      </c>
      <c r="C151" s="43">
        <f t="shared" ref="C151" si="253">G151+K151</f>
        <v>7074.2139030999997</v>
      </c>
      <c r="D151" s="43">
        <f t="shared" ref="D151" si="254">H151+L151</f>
        <v>3472.0056297800002</v>
      </c>
      <c r="E151" s="43">
        <f t="shared" ref="E151" si="255">I151+M151</f>
        <v>94.214977529999999</v>
      </c>
      <c r="F151" s="43">
        <v>8331.5245376599996</v>
      </c>
      <c r="G151" s="43">
        <v>5525.8421518699997</v>
      </c>
      <c r="H151" s="43">
        <v>2745.4650374900002</v>
      </c>
      <c r="I151" s="43">
        <v>60.217348299999998</v>
      </c>
      <c r="J151" s="43">
        <v>2308.9099727500002</v>
      </c>
      <c r="K151" s="43">
        <v>1548.37175123</v>
      </c>
      <c r="L151" s="43">
        <v>726.54059228999995</v>
      </c>
      <c r="M151" s="43">
        <v>33.997629230000001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9985.23315129</v>
      </c>
      <c r="C152" s="43">
        <f t="shared" ref="C152" si="256">G152+K152</f>
        <v>5738.34975528</v>
      </c>
      <c r="D152" s="43">
        <f t="shared" ref="D152" si="257">H152+L152</f>
        <v>4153.6792198799994</v>
      </c>
      <c r="E152" s="43">
        <f t="shared" ref="E152" si="258">I152+M152</f>
        <v>93.204176130000008</v>
      </c>
      <c r="F152" s="43">
        <v>7993.0423831600001</v>
      </c>
      <c r="G152" s="43">
        <v>5234.6689349899998</v>
      </c>
      <c r="H152" s="43">
        <v>2699.1619860699998</v>
      </c>
      <c r="I152" s="43">
        <v>59.211462099999999</v>
      </c>
      <c r="J152" s="43">
        <v>1992.1907681299999</v>
      </c>
      <c r="K152" s="43">
        <v>503.68082028999999</v>
      </c>
      <c r="L152" s="43">
        <v>1454.5172338100001</v>
      </c>
      <c r="M152" s="43">
        <v>33.992714030000002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9686.8709562599997</v>
      </c>
      <c r="C153" s="43">
        <f t="shared" ref="C153" si="259">G153+K153</f>
        <v>5616.2302174100005</v>
      </c>
      <c r="D153" s="43">
        <f t="shared" ref="D153" si="260">H153+L153</f>
        <v>3981.4801821900001</v>
      </c>
      <c r="E153" s="43">
        <f t="shared" ref="E153" si="261">I153+M153</f>
        <v>89.160556659999997</v>
      </c>
      <c r="F153" s="43">
        <v>7847.0923022200004</v>
      </c>
      <c r="G153" s="43">
        <v>5127.4169898600003</v>
      </c>
      <c r="H153" s="43">
        <v>2664.5085814200002</v>
      </c>
      <c r="I153" s="43">
        <v>55.166730940000001</v>
      </c>
      <c r="J153" s="43">
        <v>1839.77865404</v>
      </c>
      <c r="K153" s="43">
        <v>488.81322755000002</v>
      </c>
      <c r="L153" s="43">
        <v>1316.9716007699999</v>
      </c>
      <c r="M153" s="43">
        <v>33.993825719999997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8856.3380255699994</v>
      </c>
      <c r="C154" s="43">
        <f t="shared" ref="C154" si="262">G154+K154</f>
        <v>4977.73685914</v>
      </c>
      <c r="D154" s="43">
        <f t="shared" ref="D154" si="263">H154+L154</f>
        <v>3791.9730221199998</v>
      </c>
      <c r="E154" s="43">
        <f t="shared" ref="E154" si="264">I154+M154</f>
        <v>86.628144309999996</v>
      </c>
      <c r="F154" s="43">
        <v>7646.9506192500003</v>
      </c>
      <c r="G154" s="43">
        <v>4775.8775819700004</v>
      </c>
      <c r="H154" s="43">
        <v>2818.4759564999999</v>
      </c>
      <c r="I154" s="43">
        <v>52.597080779999999</v>
      </c>
      <c r="J154" s="43">
        <v>1209.3874063200001</v>
      </c>
      <c r="K154" s="43">
        <v>201.85927717000001</v>
      </c>
      <c r="L154" s="43">
        <v>973.49706561999994</v>
      </c>
      <c r="M154" s="43">
        <v>34.031063529999997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8749.3739622400008</v>
      </c>
      <c r="C155" s="43">
        <f t="shared" ref="C155" si="265">G155+K155</f>
        <v>4793.4188960600004</v>
      </c>
      <c r="D155" s="43">
        <f t="shared" ref="D155" si="266">H155+L155</f>
        <v>3904.3299811699999</v>
      </c>
      <c r="E155" s="43">
        <f t="shared" ref="E155" si="267">I155+M155</f>
        <v>51.625085009999999</v>
      </c>
      <c r="F155" s="43">
        <v>7618.7807414999997</v>
      </c>
      <c r="G155" s="43">
        <v>4657.4039793000002</v>
      </c>
      <c r="H155" s="43">
        <v>2909.75167719</v>
      </c>
      <c r="I155" s="43">
        <v>51.625085009999999</v>
      </c>
      <c r="J155" s="43">
        <v>1130.5932207400001</v>
      </c>
      <c r="K155" s="43">
        <v>136.01491676000001</v>
      </c>
      <c r="L155" s="43">
        <v>994.57830397999999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8601.0270414000006</v>
      </c>
      <c r="C156" s="43">
        <f t="shared" ref="C156" si="268">G156+K156</f>
        <v>4632.0302244599998</v>
      </c>
      <c r="D156" s="43">
        <f t="shared" ref="D156" si="269">H156+L156</f>
        <v>3919.3747033700001</v>
      </c>
      <c r="E156" s="43">
        <f t="shared" ref="E156" si="270">I156+M156</f>
        <v>49.622113570000003</v>
      </c>
      <c r="F156" s="43">
        <v>7504.5876020100004</v>
      </c>
      <c r="G156" s="43">
        <v>4497.8489821100002</v>
      </c>
      <c r="H156" s="43">
        <v>2957.11650633</v>
      </c>
      <c r="I156" s="43">
        <v>49.622113570000003</v>
      </c>
      <c r="J156" s="43">
        <v>1096.43943939</v>
      </c>
      <c r="K156" s="43">
        <v>134.18124234999999</v>
      </c>
      <c r="L156" s="43">
        <v>962.25819704000003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8311.1318215800002</v>
      </c>
      <c r="C157" s="43">
        <f t="shared" ref="C157" si="271">G157+K157</f>
        <v>4174.1484772900003</v>
      </c>
      <c r="D157" s="43">
        <f t="shared" ref="D157" si="272">H157+L157</f>
        <v>4092.32125516</v>
      </c>
      <c r="E157" s="43">
        <f t="shared" ref="E157" si="273">I157+M157</f>
        <v>44.662089129999998</v>
      </c>
      <c r="F157" s="43">
        <v>7096.0206568499998</v>
      </c>
      <c r="G157" s="43">
        <v>3905.2979906099999</v>
      </c>
      <c r="H157" s="43">
        <v>3146.0605771099999</v>
      </c>
      <c r="I157" s="43">
        <v>44.662089129999998</v>
      </c>
      <c r="J157" s="43">
        <v>1215.1111647299999</v>
      </c>
      <c r="K157" s="43">
        <v>268.85048668000002</v>
      </c>
      <c r="L157" s="43">
        <v>946.26067805000002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8343.4699269499997</v>
      </c>
      <c r="C158" s="43">
        <f t="shared" ref="C158" si="274">G158+K158</f>
        <v>3984.1268298</v>
      </c>
      <c r="D158" s="43">
        <f t="shared" ref="D158" si="275">H158+L158</f>
        <v>4315.0431648200001</v>
      </c>
      <c r="E158" s="43">
        <f t="shared" ref="E158" si="276">I158+M158</f>
        <v>44.299932329999997</v>
      </c>
      <c r="F158" s="43">
        <v>7155.9147160299999</v>
      </c>
      <c r="G158" s="43">
        <v>3712.7541755100001</v>
      </c>
      <c r="H158" s="43">
        <v>3398.8606081900002</v>
      </c>
      <c r="I158" s="43">
        <v>44.299932329999997</v>
      </c>
      <c r="J158" s="43">
        <v>1187.55521092</v>
      </c>
      <c r="K158" s="43">
        <v>271.37265429000001</v>
      </c>
      <c r="L158" s="43">
        <v>916.18255663000002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8420.9649007600001</v>
      </c>
      <c r="C159" s="43">
        <f t="shared" ref="C159" si="277">G159+K159</f>
        <v>4166.2053616399999</v>
      </c>
      <c r="D159" s="43">
        <f t="shared" ref="D159" si="278">H159+L159</f>
        <v>4209.8571581400001</v>
      </c>
      <c r="E159" s="43">
        <f t="shared" ref="E159" si="279">I159+M159</f>
        <v>44.902380979999997</v>
      </c>
      <c r="F159" s="43">
        <v>7173.9000367500003</v>
      </c>
      <c r="G159" s="43">
        <v>3793.3071867600001</v>
      </c>
      <c r="H159" s="43">
        <v>3335.69046901</v>
      </c>
      <c r="I159" s="43">
        <v>44.902380979999997</v>
      </c>
      <c r="J159" s="43">
        <v>1247.0648640100001</v>
      </c>
      <c r="K159" s="43">
        <v>372.89817488</v>
      </c>
      <c r="L159" s="43">
        <v>874.16668913000001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8614.1153277400008</v>
      </c>
      <c r="C160" s="43">
        <f t="shared" ref="C160" si="280">G160+K160</f>
        <v>4222.6974435499997</v>
      </c>
      <c r="D160" s="43">
        <f t="shared" ref="D160" si="281">H160+L160</f>
        <v>4338.20062125</v>
      </c>
      <c r="E160" s="43">
        <f t="shared" ref="E160" si="282">I160+M160</f>
        <v>53.217262939999998</v>
      </c>
      <c r="F160" s="43">
        <v>7454.45089147</v>
      </c>
      <c r="G160" s="43">
        <v>3915.43252794</v>
      </c>
      <c r="H160" s="43">
        <v>3485.8011005899998</v>
      </c>
      <c r="I160" s="43">
        <v>53.217262939999998</v>
      </c>
      <c r="J160" s="43">
        <v>1159.6644362699999</v>
      </c>
      <c r="K160" s="43">
        <v>307.26491561</v>
      </c>
      <c r="L160" s="43">
        <v>852.39952066000001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8850.8436527400008</v>
      </c>
      <c r="C161" s="43">
        <f t="shared" ref="C161" si="283">G161+K161</f>
        <v>4335.3362603200003</v>
      </c>
      <c r="D161" s="43">
        <f t="shared" ref="D161" si="284">H161+L161</f>
        <v>4461.8352365700002</v>
      </c>
      <c r="E161" s="43">
        <f t="shared" ref="E161" si="285">I161+M161</f>
        <v>53.672155850000003</v>
      </c>
      <c r="F161" s="43">
        <v>7700.8395461700002</v>
      </c>
      <c r="G161" s="43">
        <v>4004.0426773499998</v>
      </c>
      <c r="H161" s="43">
        <v>3643.12471297</v>
      </c>
      <c r="I161" s="43">
        <v>53.672155850000003</v>
      </c>
      <c r="J161" s="43">
        <v>1150.00410657</v>
      </c>
      <c r="K161" s="43">
        <v>331.29358296999999</v>
      </c>
      <c r="L161" s="43">
        <v>818.71052359999999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9293.5535771300001</v>
      </c>
      <c r="C162" s="43">
        <f t="shared" ref="C162" si="286">G162+K162</f>
        <v>4625.8019032800003</v>
      </c>
      <c r="D162" s="43">
        <f t="shared" ref="D162" si="287">H162+L162</f>
        <v>4603.1327672799998</v>
      </c>
      <c r="E162" s="43">
        <f t="shared" ref="E162" si="288">I162+M162</f>
        <v>64.618906569999993</v>
      </c>
      <c r="F162" s="43">
        <v>8079.3379981300004</v>
      </c>
      <c r="G162" s="43">
        <v>4290.4738022199999</v>
      </c>
      <c r="H162" s="43">
        <v>3724.24528934</v>
      </c>
      <c r="I162" s="43">
        <v>64.618906569999993</v>
      </c>
      <c r="J162" s="43">
        <v>1214.2155789999999</v>
      </c>
      <c r="K162" s="43">
        <v>335.32810105999999</v>
      </c>
      <c r="L162" s="43">
        <v>878.88747794000005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9545.8329679199996</v>
      </c>
      <c r="C163" s="43">
        <f t="shared" ref="C163" si="289">G163+K163</f>
        <v>4819.2339778599999</v>
      </c>
      <c r="D163" s="43">
        <f t="shared" ref="D163" si="290">H163+L163</f>
        <v>4672.4636479199999</v>
      </c>
      <c r="E163" s="43">
        <f t="shared" ref="E163" si="291">I163+M163</f>
        <v>54.135342139999999</v>
      </c>
      <c r="F163" s="43">
        <v>8189.2508042899999</v>
      </c>
      <c r="G163" s="43">
        <v>4332.7539449300002</v>
      </c>
      <c r="H163" s="43">
        <v>3802.3615172200002</v>
      </c>
      <c r="I163" s="43">
        <v>54.135342139999999</v>
      </c>
      <c r="J163" s="43">
        <v>1356.58216363</v>
      </c>
      <c r="K163" s="43">
        <v>486.48003292999999</v>
      </c>
      <c r="L163" s="43">
        <v>870.10213069999998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9996.9605599299994</v>
      </c>
      <c r="C164" s="43">
        <f t="shared" ref="C164" si="292">G164+K164</f>
        <v>5305.7637216000003</v>
      </c>
      <c r="D164" s="43">
        <f t="shared" ref="D164" si="293">H164+L164</f>
        <v>4639.36121112</v>
      </c>
      <c r="E164" s="43">
        <f t="shared" ref="E164" si="294">I164+M164</f>
        <v>51.835627209999998</v>
      </c>
      <c r="F164" s="43">
        <v>8723.0127809000005</v>
      </c>
      <c r="G164" s="43">
        <v>4846.99637497</v>
      </c>
      <c r="H164" s="43">
        <v>3824.18077872</v>
      </c>
      <c r="I164" s="43">
        <v>51.835627209999998</v>
      </c>
      <c r="J164" s="43">
        <v>1273.94777903</v>
      </c>
      <c r="K164" s="43">
        <v>458.76734663000002</v>
      </c>
      <c r="L164" s="43">
        <v>815.18043239999997</v>
      </c>
      <c r="M164" s="43">
        <v>0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10056.25216598</v>
      </c>
      <c r="C165" s="43">
        <f t="shared" ref="C165" si="295">G165+K165</f>
        <v>4962.5522501599999</v>
      </c>
      <c r="D165" s="43">
        <f t="shared" ref="D165" si="296">H165+L165</f>
        <v>5055.6203348400004</v>
      </c>
      <c r="E165" s="43">
        <f t="shared" ref="E165" si="297">I165+M165</f>
        <v>38.079580980000003</v>
      </c>
      <c r="F165" s="43">
        <v>8772.2731533099995</v>
      </c>
      <c r="G165" s="43">
        <v>4528.9336184399999</v>
      </c>
      <c r="H165" s="43">
        <v>4205.2599538900004</v>
      </c>
      <c r="I165" s="43">
        <v>38.079580980000003</v>
      </c>
      <c r="J165" s="43">
        <v>1283.97901267</v>
      </c>
      <c r="K165" s="43">
        <v>433.61863172</v>
      </c>
      <c r="L165" s="43">
        <v>850.36038095000004</v>
      </c>
      <c r="M165" s="43">
        <v>0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8841.2315512700006</v>
      </c>
      <c r="C166" s="43">
        <f t="shared" ref="C166" si="298">G166+K166</f>
        <v>3717.08585485</v>
      </c>
      <c r="D166" s="43">
        <f t="shared" ref="D166" si="299">H166+L166</f>
        <v>5084.3062170899993</v>
      </c>
      <c r="E166" s="43">
        <f t="shared" ref="E166" si="300">I166+M166</f>
        <v>39.839479330000003</v>
      </c>
      <c r="F166" s="43">
        <v>7625.2374443299996</v>
      </c>
      <c r="G166" s="43">
        <v>3408.56191463</v>
      </c>
      <c r="H166" s="43">
        <v>4176.8360503699996</v>
      </c>
      <c r="I166" s="43">
        <v>39.839479330000003</v>
      </c>
      <c r="J166" s="43">
        <v>1215.9941069399999</v>
      </c>
      <c r="K166" s="43">
        <v>308.52394021999999</v>
      </c>
      <c r="L166" s="43">
        <v>907.47016671999995</v>
      </c>
      <c r="M166" s="43">
        <v>0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8694.9776740199995</v>
      </c>
      <c r="C167" s="43">
        <f t="shared" ref="C167" si="301">G167+K167</f>
        <v>3559.9670006300003</v>
      </c>
      <c r="D167" s="43">
        <f t="shared" ref="D167" si="302">H167+L167</f>
        <v>5083.9889792100003</v>
      </c>
      <c r="E167" s="43">
        <f t="shared" ref="E167" si="303">I167+M167</f>
        <v>51.021694179999997</v>
      </c>
      <c r="F167" s="43">
        <v>7607.5095667200003</v>
      </c>
      <c r="G167" s="43">
        <v>3383.4558701400001</v>
      </c>
      <c r="H167" s="43">
        <v>4173.0320024000002</v>
      </c>
      <c r="I167" s="43">
        <v>51.021694179999997</v>
      </c>
      <c r="J167" s="43">
        <v>1087.4681072999999</v>
      </c>
      <c r="K167" s="43">
        <v>176.51113049</v>
      </c>
      <c r="L167" s="43">
        <v>910.95697681000001</v>
      </c>
      <c r="M167" s="43">
        <v>0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8167.6338567100001</v>
      </c>
      <c r="C168" s="43">
        <f t="shared" ref="C168" si="304">G168+K168</f>
        <v>3117.9822821600001</v>
      </c>
      <c r="D168" s="43">
        <f t="shared" ref="D168" si="305">H168+L168</f>
        <v>4999.3669951100001</v>
      </c>
      <c r="E168" s="43">
        <f t="shared" ref="E168" si="306">I168+M168</f>
        <v>50.284579440000002</v>
      </c>
      <c r="F168" s="43">
        <v>7075.2922609699999</v>
      </c>
      <c r="G168" s="43">
        <v>2942.28341245</v>
      </c>
      <c r="H168" s="43">
        <v>4082.7242690799999</v>
      </c>
      <c r="I168" s="43">
        <v>50.284579440000002</v>
      </c>
      <c r="J168" s="43">
        <v>1092.34159574</v>
      </c>
      <c r="K168" s="43">
        <v>175.69886971</v>
      </c>
      <c r="L168" s="43">
        <v>916.64272602999995</v>
      </c>
      <c r="M168" s="43">
        <v>0</v>
      </c>
      <c r="N168" s="43"/>
      <c r="O168" s="43"/>
      <c r="P168" s="43"/>
      <c r="Q168" s="43"/>
    </row>
    <row r="169" spans="1:17" collapsed="1">
      <c r="A169" s="8">
        <v>45352</v>
      </c>
      <c r="B169" s="43">
        <v>8254.0793148600005</v>
      </c>
      <c r="C169" s="43">
        <f t="shared" ref="C169" si="307">G169+K169</f>
        <v>2836.7300081500002</v>
      </c>
      <c r="D169" s="43">
        <f t="shared" ref="D169" si="308">H169+L169</f>
        <v>5369.8359279699998</v>
      </c>
      <c r="E169" s="43">
        <f t="shared" ref="E169" si="309">I169+M169</f>
        <v>47.51337874</v>
      </c>
      <c r="F169" s="43">
        <v>7134.8101533299996</v>
      </c>
      <c r="G169" s="43">
        <v>2657.3537089400002</v>
      </c>
      <c r="H169" s="43">
        <v>4429.9430656499999</v>
      </c>
      <c r="I169" s="43">
        <v>47.51337874</v>
      </c>
      <c r="J169" s="43">
        <v>1119.26916153</v>
      </c>
      <c r="K169" s="43">
        <v>179.37629921000001</v>
      </c>
      <c r="L169" s="43">
        <v>939.89286231999995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8411.2200516899993</v>
      </c>
      <c r="C170" s="43">
        <f t="shared" ref="C170" si="310">G170+K170</f>
        <v>2819.0128758799997</v>
      </c>
      <c r="D170" s="43">
        <f t="shared" ref="D170" si="311">H170+L170</f>
        <v>5557.0419194300002</v>
      </c>
      <c r="E170" s="43">
        <f t="shared" ref="E170" si="312">I170+M170</f>
        <v>35.165256380000002</v>
      </c>
      <c r="F170" s="43">
        <v>7257.9641300699996</v>
      </c>
      <c r="G170" s="43">
        <v>2657.4146297299999</v>
      </c>
      <c r="H170" s="43">
        <v>4565.3842439600003</v>
      </c>
      <c r="I170" s="43">
        <v>35.165256380000002</v>
      </c>
      <c r="J170" s="43">
        <v>1153.25592162</v>
      </c>
      <c r="K170" s="43">
        <v>161.59824614999999</v>
      </c>
      <c r="L170" s="43">
        <v>991.65767546999996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8426.1514775699998</v>
      </c>
      <c r="C171" s="43">
        <f t="shared" ref="C171" si="313">G171+K171</f>
        <v>2716.5448573399999</v>
      </c>
      <c r="D171" s="43">
        <f t="shared" ref="D171" si="314">H171+L171</f>
        <v>5673.6142056600002</v>
      </c>
      <c r="E171" s="43">
        <f t="shared" ref="E171" si="315">I171+M171</f>
        <v>35.992414570000001</v>
      </c>
      <c r="F171" s="43">
        <v>7243.6622576700001</v>
      </c>
      <c r="G171" s="43">
        <v>2549.5331500399998</v>
      </c>
      <c r="H171" s="43">
        <v>4658.1366930599997</v>
      </c>
      <c r="I171" s="43">
        <v>35.992414570000001</v>
      </c>
      <c r="J171" s="43">
        <v>1182.4892199000001</v>
      </c>
      <c r="K171" s="43">
        <v>167.01170730000001</v>
      </c>
      <c r="L171" s="43">
        <v>1015.4775126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8499.4353365999996</v>
      </c>
      <c r="C172" s="43">
        <f t="shared" ref="C172" si="316">G172+K172</f>
        <v>2686.35402716</v>
      </c>
      <c r="D172" s="43">
        <f t="shared" ref="D172" si="317">H172+L172</f>
        <v>5765.2117938299998</v>
      </c>
      <c r="E172" s="43">
        <f t="shared" ref="E172" si="318">I172+M172</f>
        <v>47.869515610000001</v>
      </c>
      <c r="F172" s="43">
        <v>7312.1623901599996</v>
      </c>
      <c r="G172" s="43">
        <v>2546.88432616</v>
      </c>
      <c r="H172" s="43">
        <v>4717.4085483899999</v>
      </c>
      <c r="I172" s="43">
        <v>47.869515610000001</v>
      </c>
      <c r="J172" s="43">
        <v>1187.2729464399999</v>
      </c>
      <c r="K172" s="43">
        <v>139.46970099999999</v>
      </c>
      <c r="L172" s="43">
        <v>1047.80324544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8818.5616737300006</v>
      </c>
      <c r="C173" s="43">
        <f t="shared" ref="C173" si="319">G173+K173</f>
        <v>2866.4512221600003</v>
      </c>
      <c r="D173" s="43">
        <f t="shared" ref="D173" si="320">H173+L173</f>
        <v>5904.6223042600004</v>
      </c>
      <c r="E173" s="43">
        <f t="shared" ref="E173" si="321">I173+M173</f>
        <v>47.488147310000002</v>
      </c>
      <c r="F173" s="43">
        <v>7578.2153885300004</v>
      </c>
      <c r="G173" s="43">
        <v>2716.3904483800002</v>
      </c>
      <c r="H173" s="43">
        <v>4814.3367928400003</v>
      </c>
      <c r="I173" s="43">
        <v>47.488147310000002</v>
      </c>
      <c r="J173" s="43">
        <v>1240.3462852</v>
      </c>
      <c r="K173" s="43">
        <v>150.06077378000001</v>
      </c>
      <c r="L173" s="43">
        <v>1090.2855114199999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9399.2739834099993</v>
      </c>
      <c r="C174" s="43">
        <f t="shared" ref="C174" si="322">G174+K174</f>
        <v>3351.7186270799998</v>
      </c>
      <c r="D174" s="43">
        <f t="shared" ref="D174" si="323">H174+L174</f>
        <v>5981.4621726400001</v>
      </c>
      <c r="E174" s="43">
        <f t="shared" ref="E174" si="324">I174+M174</f>
        <v>66.093183690000004</v>
      </c>
      <c r="F174" s="43">
        <v>8152.6450386699998</v>
      </c>
      <c r="G174" s="43">
        <v>3195.53741765</v>
      </c>
      <c r="H174" s="43">
        <v>4891.01443733</v>
      </c>
      <c r="I174" s="43">
        <v>66.093183690000004</v>
      </c>
      <c r="J174" s="43">
        <v>1246.62894474</v>
      </c>
      <c r="K174" s="43">
        <v>156.18120943</v>
      </c>
      <c r="L174" s="43">
        <v>1090.4477353100001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9282.1441316399996</v>
      </c>
      <c r="C175" s="43">
        <f t="shared" ref="C175" si="325">G175+K175</f>
        <v>3065.8033739000002</v>
      </c>
      <c r="D175" s="43">
        <f t="shared" ref="D175" si="326">H175+L175</f>
        <v>6145.26543838</v>
      </c>
      <c r="E175" s="43">
        <f t="shared" ref="E175" si="327">I175+M175</f>
        <v>71.075319359999995</v>
      </c>
      <c r="F175" s="43">
        <v>7952.1151251299998</v>
      </c>
      <c r="G175" s="43">
        <v>2914.54077392</v>
      </c>
      <c r="H175" s="43">
        <v>4966.4990318500004</v>
      </c>
      <c r="I175" s="43">
        <v>71.075319359999995</v>
      </c>
      <c r="J175" s="43">
        <v>1330.02900651</v>
      </c>
      <c r="K175" s="43">
        <v>151.26259998</v>
      </c>
      <c r="L175" s="43">
        <v>1178.76640653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9321.6639813199999</v>
      </c>
      <c r="C176" s="43">
        <f t="shared" ref="C176" si="328">G176+K176</f>
        <v>2887.5361428900001</v>
      </c>
      <c r="D176" s="43">
        <f t="shared" ref="D176" si="329">H176+L176</f>
        <v>6365.0468007300005</v>
      </c>
      <c r="E176" s="43">
        <f t="shared" ref="E176" si="330">I176+M176</f>
        <v>69.081037699999996</v>
      </c>
      <c r="F176" s="43">
        <v>7615.3235872300002</v>
      </c>
      <c r="G176" s="43">
        <v>2742.3452610300001</v>
      </c>
      <c r="H176" s="43">
        <v>4803.8972885000003</v>
      </c>
      <c r="I176" s="43">
        <v>69.081037699999996</v>
      </c>
      <c r="J176" s="43">
        <v>1706.34039409</v>
      </c>
      <c r="K176" s="43">
        <v>145.19088185999999</v>
      </c>
      <c r="L176" s="43">
        <v>1561.14951223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9455.4508330900007</v>
      </c>
      <c r="C177" s="43">
        <f t="shared" ref="C177" si="331">G177+K177</f>
        <v>2848.8773513800002</v>
      </c>
      <c r="D177" s="43">
        <f t="shared" ref="D177" si="332">H177+L177</f>
        <v>6530.8591065700002</v>
      </c>
      <c r="E177" s="43">
        <f t="shared" ref="E177" si="333">I177+M177</f>
        <v>75.714375140000001</v>
      </c>
      <c r="F177" s="43">
        <v>7552.2601694499999</v>
      </c>
      <c r="G177" s="43">
        <v>2522.41063407</v>
      </c>
      <c r="H177" s="43">
        <v>4954.13516024</v>
      </c>
      <c r="I177" s="43">
        <v>75.714375140000001</v>
      </c>
      <c r="J177" s="43">
        <v>1903.1906636399999</v>
      </c>
      <c r="K177" s="43">
        <v>326.46671730999998</v>
      </c>
      <c r="L177" s="43">
        <v>1576.72394633</v>
      </c>
      <c r="M177" s="43">
        <v>0</v>
      </c>
      <c r="N177" s="43"/>
      <c r="O177" s="43"/>
      <c r="P177" s="43"/>
      <c r="Q177" s="43"/>
    </row>
    <row r="178" spans="1:17">
      <c r="A178" s="8">
        <v>45627</v>
      </c>
      <c r="B178" s="43">
        <v>9632.3300760599996</v>
      </c>
      <c r="C178" s="43">
        <f t="shared" ref="C178" si="334">G178+K178</f>
        <v>2883.66528582</v>
      </c>
      <c r="D178" s="43">
        <f t="shared" ref="D178" si="335">H178+L178</f>
        <v>6672.0132176900006</v>
      </c>
      <c r="E178" s="43">
        <f t="shared" ref="E178" si="336">I178+M178</f>
        <v>76.651572549999997</v>
      </c>
      <c r="F178" s="43">
        <v>7326.0415420899999</v>
      </c>
      <c r="G178" s="43">
        <v>2278.1302046800001</v>
      </c>
      <c r="H178" s="43">
        <v>4971.2597648600004</v>
      </c>
      <c r="I178" s="43">
        <v>76.651572549999997</v>
      </c>
      <c r="J178" s="43">
        <v>2306.2885339700001</v>
      </c>
      <c r="K178" s="43">
        <v>605.53508113999999</v>
      </c>
      <c r="L178" s="43">
        <v>1700.75345283</v>
      </c>
      <c r="M178" s="43">
        <v>0</v>
      </c>
      <c r="N178" s="43"/>
      <c r="O178" s="43"/>
      <c r="P178" s="43"/>
      <c r="Q178" s="43"/>
    </row>
    <row r="179" spans="1:17">
      <c r="A179" s="8">
        <v>45658</v>
      </c>
      <c r="B179" s="43">
        <v>9534.3209313700008</v>
      </c>
      <c r="C179" s="43">
        <f t="shared" ref="C179" si="337">G179+K179</f>
        <v>2861.5217830899996</v>
      </c>
      <c r="D179" s="43">
        <f t="shared" ref="D179" si="338">H179+L179</f>
        <v>6597.5338268000005</v>
      </c>
      <c r="E179" s="43">
        <f t="shared" ref="E179" si="339">I179+M179</f>
        <v>75.265321479999997</v>
      </c>
      <c r="F179" s="43">
        <v>7341.0040265899997</v>
      </c>
      <c r="G179" s="43">
        <v>2339.7304217699998</v>
      </c>
      <c r="H179" s="43">
        <v>4926.0082833400002</v>
      </c>
      <c r="I179" s="43">
        <v>75.265321479999997</v>
      </c>
      <c r="J179" s="43">
        <v>2193.3169047800002</v>
      </c>
      <c r="K179" s="43">
        <v>521.79136131999996</v>
      </c>
      <c r="L179" s="43">
        <v>1671.5255434600001</v>
      </c>
      <c r="M179" s="43">
        <v>0</v>
      </c>
      <c r="N179" s="43"/>
      <c r="O179" s="43"/>
      <c r="P179" s="43"/>
      <c r="Q179" s="43"/>
    </row>
    <row r="180" spans="1:17">
      <c r="A180" s="8">
        <v>45689</v>
      </c>
      <c r="B180" s="43">
        <v>9414.4296193999999</v>
      </c>
      <c r="C180" s="43">
        <f t="shared" ref="C180" si="340">G180+K180</f>
        <v>2809.1532947199998</v>
      </c>
      <c r="D180" s="43">
        <f t="shared" ref="D180" si="341">H180+L180</f>
        <v>6521.15377429</v>
      </c>
      <c r="E180" s="43">
        <f t="shared" ref="E180" si="342">I180+M180</f>
        <v>84.122550390000001</v>
      </c>
      <c r="F180" s="43">
        <v>7401.3895259000001</v>
      </c>
      <c r="G180" s="43">
        <v>2458.19832137</v>
      </c>
      <c r="H180" s="43">
        <v>4859.06865414</v>
      </c>
      <c r="I180" s="43">
        <v>84.122550390000001</v>
      </c>
      <c r="J180" s="43">
        <v>2013.0400935</v>
      </c>
      <c r="K180" s="43">
        <v>350.95497334999999</v>
      </c>
      <c r="L180" s="43">
        <v>1662.08512015</v>
      </c>
      <c r="M180" s="43">
        <v>0</v>
      </c>
      <c r="N180" s="43"/>
      <c r="O180" s="43"/>
      <c r="P180" s="43"/>
      <c r="Q180" s="43"/>
    </row>
    <row r="181" spans="1:17">
      <c r="A181" s="8">
        <v>45717</v>
      </c>
      <c r="B181" s="43">
        <v>10035.6707293</v>
      </c>
      <c r="C181" s="43">
        <f t="shared" ref="C181" si="343">G181+K181</f>
        <v>3244.3987285800004</v>
      </c>
      <c r="D181" s="43">
        <f t="shared" ref="D181" si="344">H181+L181</f>
        <v>6674.5169253200002</v>
      </c>
      <c r="E181" s="43">
        <f t="shared" ref="E181" si="345">I181+M181</f>
        <v>116.7550754</v>
      </c>
      <c r="F181" s="43">
        <v>7758.2440371700004</v>
      </c>
      <c r="G181" s="43">
        <v>2643.4404629300002</v>
      </c>
      <c r="H181" s="43">
        <v>4998.0484988400003</v>
      </c>
      <c r="I181" s="43">
        <v>116.7550754</v>
      </c>
      <c r="J181" s="43">
        <v>2277.42669213</v>
      </c>
      <c r="K181" s="43">
        <v>600.95826565000004</v>
      </c>
      <c r="L181" s="43">
        <v>1676.4684264800001</v>
      </c>
      <c r="M181" s="43">
        <v>0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7" t="s">
        <v>79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89" t="s">
        <v>0</v>
      </c>
      <c r="B6" s="178" t="s">
        <v>16</v>
      </c>
      <c r="C6" s="197" t="s">
        <v>7</v>
      </c>
      <c r="D6" s="198"/>
      <c r="E6" s="199"/>
      <c r="F6" s="194" t="s">
        <v>2</v>
      </c>
      <c r="G6" s="195"/>
      <c r="H6" s="195"/>
      <c r="I6" s="195"/>
      <c r="J6" s="195"/>
      <c r="K6" s="195"/>
      <c r="L6" s="195"/>
      <c r="M6" s="196"/>
    </row>
    <row r="7" spans="1:17" s="20" customFormat="1" ht="16.5" customHeight="1">
      <c r="A7" s="190"/>
      <c r="B7" s="178"/>
      <c r="C7" s="200"/>
      <c r="D7" s="201"/>
      <c r="E7" s="202"/>
      <c r="F7" s="194" t="s">
        <v>17</v>
      </c>
      <c r="G7" s="195"/>
      <c r="H7" s="195"/>
      <c r="I7" s="196"/>
      <c r="J7" s="194" t="s">
        <v>9</v>
      </c>
      <c r="K7" s="195"/>
      <c r="L7" s="195"/>
      <c r="M7" s="196"/>
    </row>
    <row r="8" spans="1:17" s="20" customFormat="1" ht="82.5" customHeight="1">
      <c r="A8" s="191"/>
      <c r="B8" s="17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3"/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3560.0873645299998</v>
      </c>
      <c r="C11" s="43">
        <f>G11+K11</f>
        <v>562.18113328000004</v>
      </c>
      <c r="D11" s="43">
        <f t="shared" ref="D11:E11" si="0">H11+L11</f>
        <v>727.17165581000006</v>
      </c>
      <c r="E11" s="43">
        <f t="shared" si="0"/>
        <v>2270.7345754399998</v>
      </c>
      <c r="F11" s="43">
        <v>1614.8291744000001</v>
      </c>
      <c r="G11" s="43">
        <v>536.78165815</v>
      </c>
      <c r="H11" s="43">
        <v>486.85305268000002</v>
      </c>
      <c r="I11" s="43">
        <v>591.19446357000004</v>
      </c>
      <c r="J11" s="43">
        <v>1945.25819013</v>
      </c>
      <c r="K11" s="43">
        <v>25.399475129999999</v>
      </c>
      <c r="L11" s="43">
        <v>240.31860313000001</v>
      </c>
      <c r="M11" s="43">
        <v>1679.5401118699999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3540.2117981400002</v>
      </c>
      <c r="C12" s="43">
        <f t="shared" ref="C12:C67" si="1">G12+K12</f>
        <v>575.66237539999997</v>
      </c>
      <c r="D12" s="43">
        <f t="shared" ref="D12:D67" si="2">H12+L12</f>
        <v>707.49717797999995</v>
      </c>
      <c r="E12" s="43">
        <f t="shared" ref="E12:E67" si="3">I12+M12</f>
        <v>2257.0522447600001</v>
      </c>
      <c r="F12" s="43">
        <v>1622.1506934900001</v>
      </c>
      <c r="G12" s="43">
        <v>549.06526616999997</v>
      </c>
      <c r="H12" s="43">
        <v>474.33848921999999</v>
      </c>
      <c r="I12" s="43">
        <v>598.74693809999997</v>
      </c>
      <c r="J12" s="43">
        <v>1918.0611046500001</v>
      </c>
      <c r="K12" s="43">
        <v>26.597109230000001</v>
      </c>
      <c r="L12" s="43">
        <v>233.15868875999999</v>
      </c>
      <c r="M12" s="43">
        <v>1658.30530666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3559.2055489700001</v>
      </c>
      <c r="C13" s="43">
        <f t="shared" si="1"/>
        <v>605.54587561000005</v>
      </c>
      <c r="D13" s="43">
        <f t="shared" si="2"/>
        <v>715.76694302999999</v>
      </c>
      <c r="E13" s="43">
        <f t="shared" si="3"/>
        <v>2237.8927303300002</v>
      </c>
      <c r="F13" s="43">
        <v>1679.67636565</v>
      </c>
      <c r="G13" s="43">
        <v>577.46318593000001</v>
      </c>
      <c r="H13" s="43">
        <v>504.58460718999999</v>
      </c>
      <c r="I13" s="43">
        <v>597.62857253000004</v>
      </c>
      <c r="J13" s="43">
        <v>1879.5291833199999</v>
      </c>
      <c r="K13" s="43">
        <v>28.082689680000001</v>
      </c>
      <c r="L13" s="43">
        <v>211.18233584000001</v>
      </c>
      <c r="M13" s="43">
        <v>1640.2641578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3551.77618149</v>
      </c>
      <c r="C14" s="43">
        <f t="shared" si="1"/>
        <v>647.04221327000005</v>
      </c>
      <c r="D14" s="43">
        <f t="shared" si="2"/>
        <v>692.22724490999997</v>
      </c>
      <c r="E14" s="43">
        <f t="shared" si="3"/>
        <v>2212.5067233099999</v>
      </c>
      <c r="F14" s="43">
        <v>1695.6428451100001</v>
      </c>
      <c r="G14" s="43">
        <v>612.38742230000003</v>
      </c>
      <c r="H14" s="43">
        <v>488.6698288</v>
      </c>
      <c r="I14" s="43">
        <v>594.58559401000002</v>
      </c>
      <c r="J14" s="43">
        <v>1856.1333363799999</v>
      </c>
      <c r="K14" s="43">
        <v>34.654790970000001</v>
      </c>
      <c r="L14" s="43">
        <v>203.55741610999999</v>
      </c>
      <c r="M14" s="43">
        <v>1617.9211293000001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3564.81037358</v>
      </c>
      <c r="C15" s="43">
        <f t="shared" si="1"/>
        <v>684.51343419</v>
      </c>
      <c r="D15" s="43">
        <f t="shared" si="2"/>
        <v>699.47341067000002</v>
      </c>
      <c r="E15" s="43">
        <f t="shared" si="3"/>
        <v>2180.82352872</v>
      </c>
      <c r="F15" s="43">
        <v>1742.4719376999999</v>
      </c>
      <c r="G15" s="43">
        <v>644.56919247999997</v>
      </c>
      <c r="H15" s="43">
        <v>506.10890140999999</v>
      </c>
      <c r="I15" s="43">
        <v>591.79384381</v>
      </c>
      <c r="J15" s="43">
        <v>1822.3384358799999</v>
      </c>
      <c r="K15" s="43">
        <v>39.94424171</v>
      </c>
      <c r="L15" s="43">
        <v>193.36450926000001</v>
      </c>
      <c r="M15" s="43">
        <v>1589.02968491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3616.1711276299998</v>
      </c>
      <c r="C16" s="43">
        <f t="shared" si="1"/>
        <v>713.19297581000001</v>
      </c>
      <c r="D16" s="43">
        <f t="shared" si="2"/>
        <v>746.9755418100001</v>
      </c>
      <c r="E16" s="43">
        <f t="shared" si="3"/>
        <v>2156.0026100100004</v>
      </c>
      <c r="F16" s="43">
        <v>1825.77486879</v>
      </c>
      <c r="G16" s="43">
        <v>672.46494345999997</v>
      </c>
      <c r="H16" s="43">
        <v>558.83840307000003</v>
      </c>
      <c r="I16" s="43">
        <v>594.47152226000003</v>
      </c>
      <c r="J16" s="43">
        <v>1790.39625884</v>
      </c>
      <c r="K16" s="43">
        <v>40.728032349999999</v>
      </c>
      <c r="L16" s="43">
        <v>188.13713874000001</v>
      </c>
      <c r="M16" s="43">
        <v>1561.5310877500001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3593.2618024799999</v>
      </c>
      <c r="C17" s="43">
        <f t="shared" si="1"/>
        <v>742.93217865000008</v>
      </c>
      <c r="D17" s="43">
        <f t="shared" si="2"/>
        <v>746.49187704999997</v>
      </c>
      <c r="E17" s="43">
        <f t="shared" si="3"/>
        <v>2103.8377467800001</v>
      </c>
      <c r="F17" s="43">
        <v>1849.3995832000001</v>
      </c>
      <c r="G17" s="43">
        <v>699.75753896000003</v>
      </c>
      <c r="H17" s="43">
        <v>552.18793753</v>
      </c>
      <c r="I17" s="43">
        <v>597.45410671000002</v>
      </c>
      <c r="J17" s="43">
        <v>1743.8622192800001</v>
      </c>
      <c r="K17" s="43">
        <v>43.174639689999999</v>
      </c>
      <c r="L17" s="43">
        <v>194.30393952</v>
      </c>
      <c r="M17" s="43">
        <v>1506.38364007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3660.6292431699999</v>
      </c>
      <c r="C18" s="43">
        <f t="shared" si="1"/>
        <v>784.2788462499999</v>
      </c>
      <c r="D18" s="43">
        <f t="shared" si="2"/>
        <v>804.78203834999999</v>
      </c>
      <c r="E18" s="43">
        <f t="shared" si="3"/>
        <v>2071.5683585699999</v>
      </c>
      <c r="F18" s="43">
        <v>1972.22344707</v>
      </c>
      <c r="G18" s="43">
        <v>755.71997854999995</v>
      </c>
      <c r="H18" s="43">
        <v>607.89738294000006</v>
      </c>
      <c r="I18" s="43">
        <v>608.60608558000001</v>
      </c>
      <c r="J18" s="43">
        <v>1688.4057961000001</v>
      </c>
      <c r="K18" s="43">
        <v>28.5588677</v>
      </c>
      <c r="L18" s="43">
        <v>196.88465540999999</v>
      </c>
      <c r="M18" s="43">
        <v>1462.96227299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3629.31414812</v>
      </c>
      <c r="C19" s="43">
        <f t="shared" si="1"/>
        <v>800.71989901999996</v>
      </c>
      <c r="D19" s="43">
        <f t="shared" si="2"/>
        <v>804.30594298000005</v>
      </c>
      <c r="E19" s="43">
        <f t="shared" si="3"/>
        <v>2024.28830612</v>
      </c>
      <c r="F19" s="43">
        <v>2015.7883623</v>
      </c>
      <c r="G19" s="43">
        <v>772.76851165999994</v>
      </c>
      <c r="H19" s="43">
        <v>621.79223831000002</v>
      </c>
      <c r="I19" s="43">
        <v>621.22761233000006</v>
      </c>
      <c r="J19" s="43">
        <v>1613.52578582</v>
      </c>
      <c r="K19" s="43">
        <v>27.951387359999998</v>
      </c>
      <c r="L19" s="43">
        <v>182.51370467000001</v>
      </c>
      <c r="M19" s="43">
        <v>1403.06069379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3610.7723876800001</v>
      </c>
      <c r="C20" s="43">
        <f t="shared" si="1"/>
        <v>794.43529263000005</v>
      </c>
      <c r="D20" s="43">
        <f t="shared" si="2"/>
        <v>816.59377473000006</v>
      </c>
      <c r="E20" s="43">
        <f t="shared" si="3"/>
        <v>1999.7433203200001</v>
      </c>
      <c r="F20" s="43">
        <v>2043.25187465</v>
      </c>
      <c r="G20" s="43">
        <v>775.03278522000005</v>
      </c>
      <c r="H20" s="43">
        <v>639.71869772000002</v>
      </c>
      <c r="I20" s="43">
        <v>628.50039171000003</v>
      </c>
      <c r="J20" s="43">
        <v>1567.5205130300001</v>
      </c>
      <c r="K20" s="43">
        <v>19.402507409999998</v>
      </c>
      <c r="L20" s="43">
        <v>176.87507701000001</v>
      </c>
      <c r="M20" s="43">
        <v>1371.24292861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3511.1828778600002</v>
      </c>
      <c r="C21" s="43">
        <f t="shared" si="1"/>
        <v>791.1025073699999</v>
      </c>
      <c r="D21" s="43">
        <f t="shared" si="2"/>
        <v>774.20732786000008</v>
      </c>
      <c r="E21" s="43">
        <f t="shared" si="3"/>
        <v>1945.8730426299999</v>
      </c>
      <c r="F21" s="43">
        <v>2016.4432874900001</v>
      </c>
      <c r="G21" s="43">
        <v>762.98518507999995</v>
      </c>
      <c r="H21" s="43">
        <v>610.07505828000001</v>
      </c>
      <c r="I21" s="43">
        <v>643.38304413000003</v>
      </c>
      <c r="J21" s="43">
        <v>1494.7395903700001</v>
      </c>
      <c r="K21" s="43">
        <v>28.117322290000001</v>
      </c>
      <c r="L21" s="43">
        <v>164.13226958000001</v>
      </c>
      <c r="M21" s="43">
        <v>1302.4899985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3402.9257299000001</v>
      </c>
      <c r="C22" s="43">
        <f t="shared" si="1"/>
        <v>790.01483259999998</v>
      </c>
      <c r="D22" s="43">
        <f t="shared" si="2"/>
        <v>758.76588651999998</v>
      </c>
      <c r="E22" s="43">
        <f t="shared" si="3"/>
        <v>1854.1450107800001</v>
      </c>
      <c r="F22" s="43">
        <v>2028.3589186700001</v>
      </c>
      <c r="G22" s="43">
        <v>764.97749112999998</v>
      </c>
      <c r="H22" s="43">
        <v>616.35150771999997</v>
      </c>
      <c r="I22" s="43">
        <v>647.02991982000003</v>
      </c>
      <c r="J22" s="43">
        <v>1374.56681123</v>
      </c>
      <c r="K22" s="43">
        <v>25.037341470000001</v>
      </c>
      <c r="L22" s="43">
        <v>142.41437880000001</v>
      </c>
      <c r="M22" s="43">
        <v>1207.1150909600001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3367.3958932599999</v>
      </c>
      <c r="C23" s="43">
        <f t="shared" si="1"/>
        <v>793.22644531000003</v>
      </c>
      <c r="D23" s="43">
        <f t="shared" si="2"/>
        <v>750.44748692000007</v>
      </c>
      <c r="E23" s="43">
        <f t="shared" si="3"/>
        <v>1823.7219610299999</v>
      </c>
      <c r="F23" s="43">
        <v>2028.9841094400001</v>
      </c>
      <c r="G23" s="43">
        <v>768.39592212000002</v>
      </c>
      <c r="H23" s="43">
        <v>614.97742671000003</v>
      </c>
      <c r="I23" s="43">
        <v>645.61076061000006</v>
      </c>
      <c r="J23" s="43">
        <v>1338.41178382</v>
      </c>
      <c r="K23" s="43">
        <v>24.830523190000001</v>
      </c>
      <c r="L23" s="43">
        <v>135.47006021000001</v>
      </c>
      <c r="M23" s="43">
        <v>1178.1112004199999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3336.39663359</v>
      </c>
      <c r="C24" s="43">
        <f t="shared" si="1"/>
        <v>789.43466160000003</v>
      </c>
      <c r="D24" s="43">
        <f t="shared" si="2"/>
        <v>750.82386239000004</v>
      </c>
      <c r="E24" s="43">
        <f t="shared" si="3"/>
        <v>1796.1381096</v>
      </c>
      <c r="F24" s="43">
        <v>2033.142662</v>
      </c>
      <c r="G24" s="43">
        <v>766.04752482000004</v>
      </c>
      <c r="H24" s="43">
        <v>620.67220248000001</v>
      </c>
      <c r="I24" s="43">
        <v>646.42293470000004</v>
      </c>
      <c r="J24" s="43">
        <v>1303.25397159</v>
      </c>
      <c r="K24" s="43">
        <v>23.387136779999999</v>
      </c>
      <c r="L24" s="43">
        <v>130.15165991000001</v>
      </c>
      <c r="M24" s="43">
        <v>1149.7151749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3318.32068071</v>
      </c>
      <c r="C25" s="43">
        <f t="shared" si="1"/>
        <v>797.68152368000005</v>
      </c>
      <c r="D25" s="43">
        <f t="shared" si="2"/>
        <v>749.67507821999993</v>
      </c>
      <c r="E25" s="43">
        <f t="shared" si="3"/>
        <v>1770.96407881</v>
      </c>
      <c r="F25" s="43">
        <v>2045.9803041099999</v>
      </c>
      <c r="G25" s="43">
        <v>775.12136022000004</v>
      </c>
      <c r="H25" s="43">
        <v>625.79815556999995</v>
      </c>
      <c r="I25" s="43">
        <v>645.06078832000003</v>
      </c>
      <c r="J25" s="43">
        <v>1272.3403765999999</v>
      </c>
      <c r="K25" s="43">
        <v>22.560163459999998</v>
      </c>
      <c r="L25" s="43">
        <v>123.87692265</v>
      </c>
      <c r="M25" s="43">
        <v>1125.90329049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3285.8925193999999</v>
      </c>
      <c r="C26" s="43">
        <f t="shared" si="1"/>
        <v>797.73935825000001</v>
      </c>
      <c r="D26" s="43">
        <f t="shared" si="2"/>
        <v>753.57428460000006</v>
      </c>
      <c r="E26" s="43">
        <f t="shared" si="3"/>
        <v>1734.5788765500001</v>
      </c>
      <c r="F26" s="43">
        <v>2057.3839939200002</v>
      </c>
      <c r="G26" s="43">
        <v>774.58477979999998</v>
      </c>
      <c r="H26" s="43">
        <v>635.78898618000005</v>
      </c>
      <c r="I26" s="43">
        <v>647.01022794000005</v>
      </c>
      <c r="J26" s="43">
        <v>1228.5085254799999</v>
      </c>
      <c r="K26" s="43">
        <v>23.154578449999999</v>
      </c>
      <c r="L26" s="43">
        <v>117.78529842</v>
      </c>
      <c r="M26" s="43">
        <v>1087.5686486100001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3297.31870686</v>
      </c>
      <c r="C27" s="43">
        <f t="shared" si="1"/>
        <v>823.18621605999999</v>
      </c>
      <c r="D27" s="43">
        <f t="shared" si="2"/>
        <v>764.95924722999996</v>
      </c>
      <c r="E27" s="43">
        <f t="shared" si="3"/>
        <v>1709.1732435700001</v>
      </c>
      <c r="F27" s="43">
        <v>2099.2704349400001</v>
      </c>
      <c r="G27" s="43">
        <v>801.12360424999997</v>
      </c>
      <c r="H27" s="43">
        <v>646.60375854999995</v>
      </c>
      <c r="I27" s="43">
        <v>651.54307214000005</v>
      </c>
      <c r="J27" s="43">
        <v>1198.0482719199999</v>
      </c>
      <c r="K27" s="43">
        <v>22.06261181</v>
      </c>
      <c r="L27" s="43">
        <v>118.35548867999999</v>
      </c>
      <c r="M27" s="43">
        <v>1057.63017143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3281.4767272499998</v>
      </c>
      <c r="C28" s="43">
        <f t="shared" si="1"/>
        <v>824.57455791999996</v>
      </c>
      <c r="D28" s="43">
        <f t="shared" si="2"/>
        <v>769.41218776999995</v>
      </c>
      <c r="E28" s="43">
        <f t="shared" si="3"/>
        <v>1687.4899815600002</v>
      </c>
      <c r="F28" s="43">
        <v>2108.5026087900001</v>
      </c>
      <c r="G28" s="43">
        <v>801.95322390000001</v>
      </c>
      <c r="H28" s="43">
        <v>655.61989704999996</v>
      </c>
      <c r="I28" s="43">
        <v>650.92948783999998</v>
      </c>
      <c r="J28" s="43">
        <v>1172.97411846</v>
      </c>
      <c r="K28" s="43">
        <v>22.621334019999999</v>
      </c>
      <c r="L28" s="43">
        <v>113.79229072</v>
      </c>
      <c r="M28" s="43">
        <v>1036.5604937200001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3277.1410162400002</v>
      </c>
      <c r="C29" s="43">
        <f t="shared" si="1"/>
        <v>842.06007590000002</v>
      </c>
      <c r="D29" s="43">
        <f t="shared" si="2"/>
        <v>766.66461077999998</v>
      </c>
      <c r="E29" s="43">
        <f t="shared" si="3"/>
        <v>1668.4163295600001</v>
      </c>
      <c r="F29" s="43">
        <v>2125.7142550600001</v>
      </c>
      <c r="G29" s="43">
        <v>818.61634169000001</v>
      </c>
      <c r="H29" s="43">
        <v>655.64018837000003</v>
      </c>
      <c r="I29" s="43">
        <v>651.45772499999998</v>
      </c>
      <c r="J29" s="43">
        <v>1151.4267611800001</v>
      </c>
      <c r="K29" s="43">
        <v>23.443734209999999</v>
      </c>
      <c r="L29" s="43">
        <v>111.02442241</v>
      </c>
      <c r="M29" s="43">
        <v>1016.95860456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3284.0502809899999</v>
      </c>
      <c r="C30" s="43">
        <f t="shared" si="1"/>
        <v>860.68265309000003</v>
      </c>
      <c r="D30" s="43">
        <f t="shared" si="2"/>
        <v>771.90601265999999</v>
      </c>
      <c r="E30" s="43">
        <f t="shared" si="3"/>
        <v>1651.4616152399999</v>
      </c>
      <c r="F30" s="43">
        <v>2159.1576318799998</v>
      </c>
      <c r="G30" s="43">
        <v>837.98124765</v>
      </c>
      <c r="H30" s="43">
        <v>664.22956183999997</v>
      </c>
      <c r="I30" s="43">
        <v>656.94682238999997</v>
      </c>
      <c r="J30" s="43">
        <v>1124.8926491100001</v>
      </c>
      <c r="K30" s="43">
        <v>22.701405439999998</v>
      </c>
      <c r="L30" s="43">
        <v>107.67645082</v>
      </c>
      <c r="M30" s="43">
        <v>994.51479285000005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3255.8460838199999</v>
      </c>
      <c r="C31" s="43">
        <f t="shared" si="1"/>
        <v>859.87739189000001</v>
      </c>
      <c r="D31" s="43">
        <f t="shared" si="2"/>
        <v>773.01714574999994</v>
      </c>
      <c r="E31" s="43">
        <f t="shared" si="3"/>
        <v>1622.9515461800002</v>
      </c>
      <c r="F31" s="43">
        <v>2175.1933529600001</v>
      </c>
      <c r="G31" s="43">
        <v>837.29594479000002</v>
      </c>
      <c r="H31" s="43">
        <v>668.65083604999995</v>
      </c>
      <c r="I31" s="43">
        <v>669.24657212</v>
      </c>
      <c r="J31" s="43">
        <v>1080.65273086</v>
      </c>
      <c r="K31" s="43">
        <v>22.581447099999998</v>
      </c>
      <c r="L31" s="43">
        <v>104.3663097</v>
      </c>
      <c r="M31" s="43">
        <v>953.70497406000004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3248.36370971</v>
      </c>
      <c r="C32" s="43">
        <f t="shared" si="1"/>
        <v>872.02569917000005</v>
      </c>
      <c r="D32" s="43">
        <f t="shared" si="2"/>
        <v>781.73474481000005</v>
      </c>
      <c r="E32" s="43">
        <f t="shared" si="3"/>
        <v>1594.60326573</v>
      </c>
      <c r="F32" s="43">
        <v>2192.2283763400001</v>
      </c>
      <c r="G32" s="43">
        <v>848.97561525000003</v>
      </c>
      <c r="H32" s="43">
        <v>669.87874251000005</v>
      </c>
      <c r="I32" s="43">
        <v>673.37401857999998</v>
      </c>
      <c r="J32" s="43">
        <v>1056.1353333699999</v>
      </c>
      <c r="K32" s="43">
        <v>23.050083919999999</v>
      </c>
      <c r="L32" s="43">
        <v>111.8560023</v>
      </c>
      <c r="M32" s="43">
        <v>921.22924714999999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3234.2070533400001</v>
      </c>
      <c r="C33" s="43">
        <f t="shared" si="1"/>
        <v>877.43802291999998</v>
      </c>
      <c r="D33" s="43">
        <f t="shared" si="2"/>
        <v>792.96350246999998</v>
      </c>
      <c r="E33" s="43">
        <f t="shared" si="3"/>
        <v>1563.8055279499999</v>
      </c>
      <c r="F33" s="43">
        <v>2198.26688642</v>
      </c>
      <c r="G33" s="43">
        <v>854.29926861000001</v>
      </c>
      <c r="H33" s="43">
        <v>682.54451443999994</v>
      </c>
      <c r="I33" s="43">
        <v>661.42310337000004</v>
      </c>
      <c r="J33" s="43">
        <v>1035.9401669199999</v>
      </c>
      <c r="K33" s="43">
        <v>23.138754309999999</v>
      </c>
      <c r="L33" s="43">
        <v>110.41898802999999</v>
      </c>
      <c r="M33" s="43">
        <v>902.38242458000002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3211.9408427200001</v>
      </c>
      <c r="C34" s="43">
        <f t="shared" si="1"/>
        <v>886.18467227999997</v>
      </c>
      <c r="D34" s="43">
        <f t="shared" si="2"/>
        <v>789.09182028999999</v>
      </c>
      <c r="E34" s="43">
        <f t="shared" si="3"/>
        <v>1536.66435015</v>
      </c>
      <c r="F34" s="43">
        <v>2201.8532771499999</v>
      </c>
      <c r="G34" s="43">
        <v>863.37773231999995</v>
      </c>
      <c r="H34" s="43">
        <v>681.91825544999995</v>
      </c>
      <c r="I34" s="43">
        <v>656.55728938000004</v>
      </c>
      <c r="J34" s="43">
        <v>1010.08756557</v>
      </c>
      <c r="K34" s="43">
        <v>22.806939960000001</v>
      </c>
      <c r="L34" s="43">
        <v>107.17356484</v>
      </c>
      <c r="M34" s="43">
        <v>880.10706076999998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3195.02939324</v>
      </c>
      <c r="C35" s="43">
        <f t="shared" si="1"/>
        <v>888.2930325399999</v>
      </c>
      <c r="D35" s="43">
        <f t="shared" si="2"/>
        <v>780.46080569000003</v>
      </c>
      <c r="E35" s="43">
        <f t="shared" si="3"/>
        <v>1526.2755550100001</v>
      </c>
      <c r="F35" s="43">
        <v>2197.8226671399998</v>
      </c>
      <c r="G35" s="43">
        <v>865.88141141999995</v>
      </c>
      <c r="H35" s="43">
        <v>674.80167785000003</v>
      </c>
      <c r="I35" s="43">
        <v>657.13957787000004</v>
      </c>
      <c r="J35" s="43">
        <v>997.20672609999997</v>
      </c>
      <c r="K35" s="43">
        <v>22.41162112</v>
      </c>
      <c r="L35" s="43">
        <v>105.65912784</v>
      </c>
      <c r="M35" s="43">
        <v>869.13597714000002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3177.1745381000001</v>
      </c>
      <c r="C36" s="43">
        <f t="shared" si="1"/>
        <v>963.55248478999999</v>
      </c>
      <c r="D36" s="43">
        <f t="shared" si="2"/>
        <v>735.44028828</v>
      </c>
      <c r="E36" s="43">
        <f t="shared" si="3"/>
        <v>1478.18176503</v>
      </c>
      <c r="F36" s="43">
        <v>2195.21826121</v>
      </c>
      <c r="G36" s="43">
        <v>905.16828473999999</v>
      </c>
      <c r="H36" s="43">
        <v>653.69511782999996</v>
      </c>
      <c r="I36" s="43">
        <v>636.35485863999997</v>
      </c>
      <c r="J36" s="43">
        <v>981.95627689000003</v>
      </c>
      <c r="K36" s="43">
        <v>58.384200049999997</v>
      </c>
      <c r="L36" s="43">
        <v>81.745170450000003</v>
      </c>
      <c r="M36" s="43">
        <v>841.82690638999998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3163.24780495</v>
      </c>
      <c r="C37" s="43">
        <f t="shared" si="1"/>
        <v>986.20275403999995</v>
      </c>
      <c r="D37" s="43">
        <f t="shared" si="2"/>
        <v>729.72810075000007</v>
      </c>
      <c r="E37" s="43">
        <f t="shared" si="3"/>
        <v>1447.31695016</v>
      </c>
      <c r="F37" s="43">
        <v>2210.9908315600001</v>
      </c>
      <c r="G37" s="43">
        <v>926.55895371999998</v>
      </c>
      <c r="H37" s="43">
        <v>652.91596532000005</v>
      </c>
      <c r="I37" s="43">
        <v>631.51591252000003</v>
      </c>
      <c r="J37" s="43">
        <v>952.25697338999998</v>
      </c>
      <c r="K37" s="43">
        <v>59.643800319999997</v>
      </c>
      <c r="L37" s="43">
        <v>76.812135429999998</v>
      </c>
      <c r="M37" s="43">
        <v>815.80103764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3173.8023541699999</v>
      </c>
      <c r="C38" s="43">
        <f t="shared" si="1"/>
        <v>1022.02185132</v>
      </c>
      <c r="D38" s="43">
        <f t="shared" si="2"/>
        <v>719.65369858999998</v>
      </c>
      <c r="E38" s="43">
        <f t="shared" si="3"/>
        <v>1432.12680426</v>
      </c>
      <c r="F38" s="43">
        <v>2233.1472010799998</v>
      </c>
      <c r="G38" s="43">
        <v>961.08654674000002</v>
      </c>
      <c r="H38" s="43">
        <v>644.23647237</v>
      </c>
      <c r="I38" s="43">
        <v>627.82418197000004</v>
      </c>
      <c r="J38" s="43">
        <v>940.65515309</v>
      </c>
      <c r="K38" s="43">
        <v>60.93530458</v>
      </c>
      <c r="L38" s="43">
        <v>75.417226220000003</v>
      </c>
      <c r="M38" s="43">
        <v>804.30262229000004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3186.30013087</v>
      </c>
      <c r="C39" s="43">
        <f t="shared" si="1"/>
        <v>1049.0646886899999</v>
      </c>
      <c r="D39" s="43">
        <f t="shared" si="2"/>
        <v>718.67020912999999</v>
      </c>
      <c r="E39" s="43">
        <f t="shared" si="3"/>
        <v>1418.56523305</v>
      </c>
      <c r="F39" s="43">
        <v>2264.7199356900001</v>
      </c>
      <c r="G39" s="43">
        <v>989.07861672000001</v>
      </c>
      <c r="H39" s="43">
        <v>648.43893550999996</v>
      </c>
      <c r="I39" s="43">
        <v>627.20238345999996</v>
      </c>
      <c r="J39" s="43">
        <v>921.58019518000003</v>
      </c>
      <c r="K39" s="43">
        <v>59.986071969999998</v>
      </c>
      <c r="L39" s="43">
        <v>70.231273619999996</v>
      </c>
      <c r="M39" s="43">
        <v>791.36284959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3130.8839853600002</v>
      </c>
      <c r="C40" s="43">
        <f t="shared" si="1"/>
        <v>1048.6862891199999</v>
      </c>
      <c r="D40" s="43">
        <f t="shared" si="2"/>
        <v>705.84992127999999</v>
      </c>
      <c r="E40" s="43">
        <f t="shared" si="3"/>
        <v>1376.3477749600002</v>
      </c>
      <c r="F40" s="43">
        <v>2239.2725339399999</v>
      </c>
      <c r="G40" s="43">
        <v>988.00834726999994</v>
      </c>
      <c r="H40" s="43">
        <v>639.71147881000002</v>
      </c>
      <c r="I40" s="43">
        <v>611.55270786000006</v>
      </c>
      <c r="J40" s="43">
        <v>891.61145141999998</v>
      </c>
      <c r="K40" s="43">
        <v>60.677941850000003</v>
      </c>
      <c r="L40" s="43">
        <v>66.138442470000001</v>
      </c>
      <c r="M40" s="43">
        <v>764.79506709999998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3153.7441173699999</v>
      </c>
      <c r="C41" s="43">
        <f t="shared" si="1"/>
        <v>1072.15884349</v>
      </c>
      <c r="D41" s="43">
        <f t="shared" si="2"/>
        <v>711.89690274999998</v>
      </c>
      <c r="E41" s="43">
        <f t="shared" si="3"/>
        <v>1369.68837113</v>
      </c>
      <c r="F41" s="43">
        <v>2283.3562149899999</v>
      </c>
      <c r="G41" s="43">
        <v>1012.40346555</v>
      </c>
      <c r="H41" s="43">
        <v>647.59769143999995</v>
      </c>
      <c r="I41" s="43">
        <v>623.35505799999999</v>
      </c>
      <c r="J41" s="43">
        <v>870.38790238000001</v>
      </c>
      <c r="K41" s="43">
        <v>59.755377940000002</v>
      </c>
      <c r="L41" s="43">
        <v>64.299211310000004</v>
      </c>
      <c r="M41" s="43">
        <v>746.33331312999996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3213.82205991</v>
      </c>
      <c r="C42" s="43">
        <f t="shared" si="1"/>
        <v>1116.2531838499999</v>
      </c>
      <c r="D42" s="43">
        <f t="shared" si="2"/>
        <v>718.57818811000004</v>
      </c>
      <c r="E42" s="43">
        <f t="shared" si="3"/>
        <v>1378.9906879499999</v>
      </c>
      <c r="F42" s="43">
        <v>2353.0531066200001</v>
      </c>
      <c r="G42" s="43">
        <v>1055.7237771</v>
      </c>
      <c r="H42" s="43">
        <v>654.17746158</v>
      </c>
      <c r="I42" s="43">
        <v>643.15186793999999</v>
      </c>
      <c r="J42" s="43">
        <v>860.76895329000001</v>
      </c>
      <c r="K42" s="43">
        <v>60.52940675</v>
      </c>
      <c r="L42" s="43">
        <v>64.40072653</v>
      </c>
      <c r="M42" s="43">
        <v>735.83882000999995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3229.1979570499998</v>
      </c>
      <c r="C43" s="43">
        <f t="shared" si="1"/>
        <v>1131.5731347400001</v>
      </c>
      <c r="D43" s="43">
        <f t="shared" si="2"/>
        <v>722.19957824999995</v>
      </c>
      <c r="E43" s="43">
        <f t="shared" si="3"/>
        <v>1375.4252440599998</v>
      </c>
      <c r="F43" s="43">
        <v>2388.41233754</v>
      </c>
      <c r="G43" s="43">
        <v>1072.30420873</v>
      </c>
      <c r="H43" s="43">
        <v>661.18683898999996</v>
      </c>
      <c r="I43" s="43">
        <v>654.92128981999997</v>
      </c>
      <c r="J43" s="43">
        <v>840.78561950999995</v>
      </c>
      <c r="K43" s="43">
        <v>59.268926010000001</v>
      </c>
      <c r="L43" s="43">
        <v>61.012739259999996</v>
      </c>
      <c r="M43" s="43">
        <v>720.50395423999998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3227.7096895499999</v>
      </c>
      <c r="C44" s="43">
        <f t="shared" si="1"/>
        <v>1143.7124762800001</v>
      </c>
      <c r="D44" s="43">
        <f t="shared" si="2"/>
        <v>702.43028599000002</v>
      </c>
      <c r="E44" s="43">
        <f t="shared" si="3"/>
        <v>1381.5669272800001</v>
      </c>
      <c r="F44" s="43">
        <v>2404.4376578000001</v>
      </c>
      <c r="G44" s="43">
        <v>1082.0862701000001</v>
      </c>
      <c r="H44" s="43">
        <v>642.49659995000002</v>
      </c>
      <c r="I44" s="43">
        <v>679.85478775000001</v>
      </c>
      <c r="J44" s="43">
        <v>823.27203175</v>
      </c>
      <c r="K44" s="43">
        <v>61.626206179999997</v>
      </c>
      <c r="L44" s="43">
        <v>59.933686039999998</v>
      </c>
      <c r="M44" s="43">
        <v>701.71213952999994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3195.72348818</v>
      </c>
      <c r="C45" s="43">
        <f t="shared" si="1"/>
        <v>1115.9752903900001</v>
      </c>
      <c r="D45" s="43">
        <f t="shared" si="2"/>
        <v>714.61709108000002</v>
      </c>
      <c r="E45" s="43">
        <f t="shared" si="3"/>
        <v>1365.13110671</v>
      </c>
      <c r="F45" s="43">
        <v>2404.3102169899998</v>
      </c>
      <c r="G45" s="43">
        <v>1071.0689998600001</v>
      </c>
      <c r="H45" s="43">
        <v>654.87631294000005</v>
      </c>
      <c r="I45" s="43">
        <v>678.36490418999995</v>
      </c>
      <c r="J45" s="43">
        <v>791.41327119000005</v>
      </c>
      <c r="K45" s="43">
        <v>44.90629053</v>
      </c>
      <c r="L45" s="43">
        <v>59.740778140000003</v>
      </c>
      <c r="M45" s="43">
        <v>686.76620251999998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3155.2527114300001</v>
      </c>
      <c r="C46" s="43">
        <f t="shared" si="1"/>
        <v>1116.96091617</v>
      </c>
      <c r="D46" s="43">
        <f t="shared" si="2"/>
        <v>713.51357131999998</v>
      </c>
      <c r="E46" s="43">
        <f t="shared" si="3"/>
        <v>1324.7782239399999</v>
      </c>
      <c r="F46" s="43">
        <v>2411.4007341500001</v>
      </c>
      <c r="G46" s="43">
        <v>1078.7351174800001</v>
      </c>
      <c r="H46" s="43">
        <v>658.19893315000002</v>
      </c>
      <c r="I46" s="43">
        <v>674.46668351999995</v>
      </c>
      <c r="J46" s="43">
        <v>743.85197728000003</v>
      </c>
      <c r="K46" s="43">
        <v>38.225798689999998</v>
      </c>
      <c r="L46" s="43">
        <v>55.314638170000002</v>
      </c>
      <c r="M46" s="43">
        <v>650.31154042000003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3157.2205952600002</v>
      </c>
      <c r="C47" s="43">
        <f t="shared" si="1"/>
        <v>1122.5116318299999</v>
      </c>
      <c r="D47" s="43">
        <f t="shared" si="2"/>
        <v>743.38295905000007</v>
      </c>
      <c r="E47" s="43">
        <f t="shared" si="3"/>
        <v>1291.3260043800001</v>
      </c>
      <c r="F47" s="43">
        <v>2420.36454581</v>
      </c>
      <c r="G47" s="43">
        <v>1087.1347002499999</v>
      </c>
      <c r="H47" s="43">
        <v>684.65085392000003</v>
      </c>
      <c r="I47" s="43">
        <v>648.57899164000003</v>
      </c>
      <c r="J47" s="43">
        <v>736.85604945</v>
      </c>
      <c r="K47" s="43">
        <v>35.376931579999997</v>
      </c>
      <c r="L47" s="43">
        <v>58.732105130000001</v>
      </c>
      <c r="M47" s="43">
        <v>642.74701273999995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3334.5219074199999</v>
      </c>
      <c r="C48" s="43">
        <f t="shared" si="1"/>
        <v>1121.8320126599999</v>
      </c>
      <c r="D48" s="43">
        <f t="shared" si="2"/>
        <v>841.05531498000005</v>
      </c>
      <c r="E48" s="43">
        <f t="shared" si="3"/>
        <v>1371.63457978</v>
      </c>
      <c r="F48" s="43">
        <v>2435.2285610399999</v>
      </c>
      <c r="G48" s="43">
        <v>1094.4481255999999</v>
      </c>
      <c r="H48" s="43">
        <v>706.50348806</v>
      </c>
      <c r="I48" s="43">
        <v>634.27694738000002</v>
      </c>
      <c r="J48" s="43">
        <v>899.29334638</v>
      </c>
      <c r="K48" s="43">
        <v>27.383887059999999</v>
      </c>
      <c r="L48" s="43">
        <v>134.55182692</v>
      </c>
      <c r="M48" s="43">
        <v>737.35763240000006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3395.7830228100001</v>
      </c>
      <c r="C49" s="43">
        <f t="shared" si="1"/>
        <v>1165.31271642</v>
      </c>
      <c r="D49" s="43">
        <f t="shared" si="2"/>
        <v>745.49218473999997</v>
      </c>
      <c r="E49" s="43">
        <f t="shared" si="3"/>
        <v>1484.97812165</v>
      </c>
      <c r="F49" s="43">
        <v>2425.5172762799998</v>
      </c>
      <c r="G49" s="43">
        <v>1113.70771481</v>
      </c>
      <c r="H49" s="43">
        <v>669.97510903</v>
      </c>
      <c r="I49" s="43">
        <v>641.83445243999995</v>
      </c>
      <c r="J49" s="43">
        <v>970.26574653</v>
      </c>
      <c r="K49" s="43">
        <v>51.605001610000002</v>
      </c>
      <c r="L49" s="43">
        <v>75.51707571</v>
      </c>
      <c r="M49" s="43">
        <v>843.14366920999998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3424.4256594200001</v>
      </c>
      <c r="C50" s="43">
        <f t="shared" si="1"/>
        <v>1164.0317551099999</v>
      </c>
      <c r="D50" s="43">
        <f t="shared" si="2"/>
        <v>768.9664861</v>
      </c>
      <c r="E50" s="43">
        <f t="shared" si="3"/>
        <v>1491.4274182099998</v>
      </c>
      <c r="F50" s="43">
        <v>2435.1624713299998</v>
      </c>
      <c r="G50" s="43">
        <v>1133.5315384099999</v>
      </c>
      <c r="H50" s="43">
        <v>666.50921364999999</v>
      </c>
      <c r="I50" s="43">
        <v>635.12171926999997</v>
      </c>
      <c r="J50" s="43">
        <v>989.26318808999997</v>
      </c>
      <c r="K50" s="43">
        <v>30.500216699999999</v>
      </c>
      <c r="L50" s="43">
        <v>102.45727245</v>
      </c>
      <c r="M50" s="43">
        <v>856.30569893999996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3418.9185854500001</v>
      </c>
      <c r="C51" s="43">
        <f t="shared" si="1"/>
        <v>1159.3798508599998</v>
      </c>
      <c r="D51" s="43">
        <f t="shared" si="2"/>
        <v>818.09566152999992</v>
      </c>
      <c r="E51" s="43">
        <f t="shared" si="3"/>
        <v>1441.44307306</v>
      </c>
      <c r="F51" s="43">
        <v>2411.91116706</v>
      </c>
      <c r="G51" s="43">
        <v>1127.5210861999999</v>
      </c>
      <c r="H51" s="43">
        <v>664.91372020999995</v>
      </c>
      <c r="I51" s="43">
        <v>619.47636064999995</v>
      </c>
      <c r="J51" s="43">
        <v>1007.00741839</v>
      </c>
      <c r="K51" s="43">
        <v>31.858764659999999</v>
      </c>
      <c r="L51" s="43">
        <v>153.18194131999999</v>
      </c>
      <c r="M51" s="43">
        <v>821.96671241000001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3269.9517665399999</v>
      </c>
      <c r="C52" s="43">
        <f t="shared" si="1"/>
        <v>1190.94580782</v>
      </c>
      <c r="D52" s="43">
        <f t="shared" si="2"/>
        <v>679.13072353000007</v>
      </c>
      <c r="E52" s="43">
        <f t="shared" si="3"/>
        <v>1399.87523519</v>
      </c>
      <c r="F52" s="43">
        <v>2367.6617366300002</v>
      </c>
      <c r="G52" s="43">
        <v>1133.2820297000001</v>
      </c>
      <c r="H52" s="43">
        <v>622.77042470000004</v>
      </c>
      <c r="I52" s="43">
        <v>611.60928222999996</v>
      </c>
      <c r="J52" s="43">
        <v>902.29002991000004</v>
      </c>
      <c r="K52" s="43">
        <v>57.663778120000003</v>
      </c>
      <c r="L52" s="43">
        <v>56.360298829999998</v>
      </c>
      <c r="M52" s="43">
        <v>788.26595296000005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3236.6138358799999</v>
      </c>
      <c r="C53" s="43">
        <f t="shared" si="1"/>
        <v>1225.77216791</v>
      </c>
      <c r="D53" s="43">
        <f t="shared" si="2"/>
        <v>647.56265094000003</v>
      </c>
      <c r="E53" s="43">
        <f t="shared" si="3"/>
        <v>1363.27901703</v>
      </c>
      <c r="F53" s="43">
        <v>2350.3871951900001</v>
      </c>
      <c r="G53" s="43">
        <v>1162.61797802</v>
      </c>
      <c r="H53" s="43">
        <v>593.35283382</v>
      </c>
      <c r="I53" s="43">
        <v>594.41638335000005</v>
      </c>
      <c r="J53" s="43">
        <v>886.22664068999995</v>
      </c>
      <c r="K53" s="43">
        <v>63.154189889999998</v>
      </c>
      <c r="L53" s="43">
        <v>54.209817119999997</v>
      </c>
      <c r="M53" s="43">
        <v>768.86263368000004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3325.3709440900002</v>
      </c>
      <c r="C54" s="43">
        <f t="shared" si="1"/>
        <v>1252.35597201</v>
      </c>
      <c r="D54" s="43">
        <f t="shared" si="2"/>
        <v>621.24866788000008</v>
      </c>
      <c r="E54" s="43">
        <f t="shared" si="3"/>
        <v>1451.7663041999999</v>
      </c>
      <c r="F54" s="43">
        <v>2335.0638079</v>
      </c>
      <c r="G54" s="43">
        <v>1181.2503380999999</v>
      </c>
      <c r="H54" s="43">
        <v>564.05447414000002</v>
      </c>
      <c r="I54" s="43">
        <v>589.75899565999998</v>
      </c>
      <c r="J54" s="43">
        <v>990.30713619000005</v>
      </c>
      <c r="K54" s="43">
        <v>71.105633909999995</v>
      </c>
      <c r="L54" s="43">
        <v>57.194193740000003</v>
      </c>
      <c r="M54" s="43">
        <v>862.00730854000005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3220.5792119100001</v>
      </c>
      <c r="C55" s="43">
        <f t="shared" si="1"/>
        <v>1200.1674922200002</v>
      </c>
      <c r="D55" s="43">
        <f t="shared" si="2"/>
        <v>643.17565553000009</v>
      </c>
      <c r="E55" s="43">
        <f t="shared" si="3"/>
        <v>1377.2360641599998</v>
      </c>
      <c r="F55" s="43">
        <v>2304.34620739</v>
      </c>
      <c r="G55" s="43">
        <v>1162.3126143500001</v>
      </c>
      <c r="H55" s="43">
        <v>558.01616504000003</v>
      </c>
      <c r="I55" s="43">
        <v>584.017428</v>
      </c>
      <c r="J55" s="43">
        <v>916.23300452000001</v>
      </c>
      <c r="K55" s="43">
        <v>37.854877870000003</v>
      </c>
      <c r="L55" s="43">
        <v>85.159490489999996</v>
      </c>
      <c r="M55" s="43">
        <v>793.21863615999996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3168.1499828300002</v>
      </c>
      <c r="C56" s="43">
        <f t="shared" si="1"/>
        <v>1226.9086439999999</v>
      </c>
      <c r="D56" s="43">
        <f t="shared" si="2"/>
        <v>586.64294066999992</v>
      </c>
      <c r="E56" s="43">
        <f t="shared" si="3"/>
        <v>1354.59839816</v>
      </c>
      <c r="F56" s="43">
        <v>2268.3873242999998</v>
      </c>
      <c r="G56" s="43">
        <v>1164.41547982</v>
      </c>
      <c r="H56" s="43">
        <v>526.64299892999998</v>
      </c>
      <c r="I56" s="43">
        <v>577.32884554999998</v>
      </c>
      <c r="J56" s="43">
        <v>899.76265852999995</v>
      </c>
      <c r="K56" s="43">
        <v>62.493164180000001</v>
      </c>
      <c r="L56" s="43">
        <v>59.999941739999997</v>
      </c>
      <c r="M56" s="43">
        <v>777.26955261000001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3263.8558624900002</v>
      </c>
      <c r="C57" s="43">
        <f t="shared" si="1"/>
        <v>1211.4083729199999</v>
      </c>
      <c r="D57" s="43">
        <f t="shared" si="2"/>
        <v>590.59667016000003</v>
      </c>
      <c r="E57" s="43">
        <f t="shared" si="3"/>
        <v>1461.85081941</v>
      </c>
      <c r="F57" s="43">
        <v>2234.9684966099999</v>
      </c>
      <c r="G57" s="43">
        <v>1141.32035548</v>
      </c>
      <c r="H57" s="43">
        <v>520.99826079000002</v>
      </c>
      <c r="I57" s="43">
        <v>572.64988033999998</v>
      </c>
      <c r="J57" s="43">
        <v>1028.8873658800001</v>
      </c>
      <c r="K57" s="43">
        <v>70.088017440000002</v>
      </c>
      <c r="L57" s="43">
        <v>69.598409369999999</v>
      </c>
      <c r="M57" s="43">
        <v>889.20093907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3298.7032145500002</v>
      </c>
      <c r="C58" s="43">
        <f t="shared" si="1"/>
        <v>1233.3911984699998</v>
      </c>
      <c r="D58" s="43">
        <f t="shared" si="2"/>
        <v>580.89731723</v>
      </c>
      <c r="E58" s="43">
        <f t="shared" si="3"/>
        <v>1484.4146988500001</v>
      </c>
      <c r="F58" s="43">
        <v>2239.5696755200001</v>
      </c>
      <c r="G58" s="43">
        <v>1157.3662160399999</v>
      </c>
      <c r="H58" s="43">
        <v>508.58565772999998</v>
      </c>
      <c r="I58" s="43">
        <v>573.61780175000001</v>
      </c>
      <c r="J58" s="43">
        <v>1059.1335390300001</v>
      </c>
      <c r="K58" s="43">
        <v>76.024982429999994</v>
      </c>
      <c r="L58" s="43">
        <v>72.311659500000005</v>
      </c>
      <c r="M58" s="43">
        <v>910.79689710000002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3267.1095147299998</v>
      </c>
      <c r="C59" s="43">
        <f t="shared" si="1"/>
        <v>1201.9866476899999</v>
      </c>
      <c r="D59" s="43">
        <f t="shared" si="2"/>
        <v>574.37523632</v>
      </c>
      <c r="E59" s="43">
        <f t="shared" si="3"/>
        <v>1490.74763072</v>
      </c>
      <c r="F59" s="43">
        <v>2198.9090127700001</v>
      </c>
      <c r="G59" s="43">
        <v>1126.0516937899999</v>
      </c>
      <c r="H59" s="43">
        <v>500.01883927</v>
      </c>
      <c r="I59" s="43">
        <v>572.83847971</v>
      </c>
      <c r="J59" s="43">
        <v>1068.2005019600001</v>
      </c>
      <c r="K59" s="43">
        <v>75.934953899999996</v>
      </c>
      <c r="L59" s="43">
        <v>74.356397049999998</v>
      </c>
      <c r="M59" s="43">
        <v>917.90915100999996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3977.9401596799999</v>
      </c>
      <c r="C60" s="43">
        <f t="shared" si="1"/>
        <v>1249.23448697</v>
      </c>
      <c r="D60" s="43">
        <f t="shared" si="2"/>
        <v>621.88305072000003</v>
      </c>
      <c r="E60" s="43">
        <f t="shared" si="3"/>
        <v>2106.8226219900002</v>
      </c>
      <c r="F60" s="43">
        <v>2187.0665990900002</v>
      </c>
      <c r="G60" s="43">
        <v>1132.52973428</v>
      </c>
      <c r="H60" s="43">
        <v>482.49651963999997</v>
      </c>
      <c r="I60" s="43">
        <v>572.04034517000002</v>
      </c>
      <c r="J60" s="43">
        <v>1790.8735605899999</v>
      </c>
      <c r="K60" s="43">
        <v>116.70475269000001</v>
      </c>
      <c r="L60" s="43">
        <v>139.38653108</v>
      </c>
      <c r="M60" s="43">
        <v>1534.7822768200001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3619.2986225999998</v>
      </c>
      <c r="C61" s="43">
        <f t="shared" si="1"/>
        <v>1239.1701988499999</v>
      </c>
      <c r="D61" s="43">
        <f t="shared" si="2"/>
        <v>570.10130174999995</v>
      </c>
      <c r="E61" s="43">
        <f t="shared" si="3"/>
        <v>1810.027122</v>
      </c>
      <c r="F61" s="43">
        <v>2163.0988086299999</v>
      </c>
      <c r="G61" s="43">
        <v>1124.4866769</v>
      </c>
      <c r="H61" s="43">
        <v>463.69221286999999</v>
      </c>
      <c r="I61" s="43">
        <v>574.91991886000005</v>
      </c>
      <c r="J61" s="43">
        <v>1456.1998139699999</v>
      </c>
      <c r="K61" s="43">
        <v>114.68352195</v>
      </c>
      <c r="L61" s="43">
        <v>106.40908888</v>
      </c>
      <c r="M61" s="43">
        <v>1235.1072031399999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3438.1706587200001</v>
      </c>
      <c r="C62" s="43">
        <f t="shared" si="1"/>
        <v>1224.55574527</v>
      </c>
      <c r="D62" s="43">
        <f t="shared" si="2"/>
        <v>551.09684761000005</v>
      </c>
      <c r="E62" s="43">
        <f t="shared" si="3"/>
        <v>1662.51806584</v>
      </c>
      <c r="F62" s="43">
        <v>2146.4085903099999</v>
      </c>
      <c r="G62" s="43">
        <v>1120.92745906</v>
      </c>
      <c r="H62" s="43">
        <v>455.16094514000002</v>
      </c>
      <c r="I62" s="43">
        <v>570.32018611000001</v>
      </c>
      <c r="J62" s="43">
        <v>1291.76206841</v>
      </c>
      <c r="K62" s="43">
        <v>103.62828621</v>
      </c>
      <c r="L62" s="43">
        <v>95.935902470000002</v>
      </c>
      <c r="M62" s="43">
        <v>1092.1978797300001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3303.7931003399999</v>
      </c>
      <c r="C63" s="43">
        <f t="shared" si="1"/>
        <v>1213.89481159</v>
      </c>
      <c r="D63" s="43">
        <f t="shared" si="2"/>
        <v>495.60703802</v>
      </c>
      <c r="E63" s="43">
        <f t="shared" si="3"/>
        <v>1594.2912507299998</v>
      </c>
      <c r="F63" s="43">
        <v>2096.6341468999999</v>
      </c>
      <c r="G63" s="43">
        <v>1111.1305744399999</v>
      </c>
      <c r="H63" s="43">
        <v>421.85144845000002</v>
      </c>
      <c r="I63" s="43">
        <v>563.65212400999997</v>
      </c>
      <c r="J63" s="43">
        <v>1207.15895344</v>
      </c>
      <c r="K63" s="43">
        <v>102.76423715</v>
      </c>
      <c r="L63" s="43">
        <v>73.755589569999998</v>
      </c>
      <c r="M63" s="43">
        <v>1030.6391267199999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3284.2704920299998</v>
      </c>
      <c r="C64" s="43">
        <f t="shared" si="1"/>
        <v>1214.6833973799999</v>
      </c>
      <c r="D64" s="43">
        <f t="shared" si="2"/>
        <v>494.76353724999996</v>
      </c>
      <c r="E64" s="43">
        <f t="shared" si="3"/>
        <v>1574.8235574</v>
      </c>
      <c r="F64" s="43">
        <v>2091.8372900300001</v>
      </c>
      <c r="G64" s="43">
        <v>1112.07692746</v>
      </c>
      <c r="H64" s="43">
        <v>421.13248807999997</v>
      </c>
      <c r="I64" s="43">
        <v>558.62787448999995</v>
      </c>
      <c r="J64" s="43">
        <v>1192.4332019999999</v>
      </c>
      <c r="K64" s="43">
        <v>102.60646991999999</v>
      </c>
      <c r="L64" s="43">
        <v>73.631049169999997</v>
      </c>
      <c r="M64" s="43">
        <v>1016.19568291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3290.16343624</v>
      </c>
      <c r="C65" s="43">
        <f t="shared" si="1"/>
        <v>1223.0248973600001</v>
      </c>
      <c r="D65" s="43">
        <f t="shared" si="2"/>
        <v>488.66964081000003</v>
      </c>
      <c r="E65" s="43">
        <f t="shared" si="3"/>
        <v>1578.46889807</v>
      </c>
      <c r="F65" s="43">
        <v>2077.20547416</v>
      </c>
      <c r="G65" s="43">
        <v>1115.5939344000001</v>
      </c>
      <c r="H65" s="43">
        <v>413.58346640000002</v>
      </c>
      <c r="I65" s="43">
        <v>548.02807336000001</v>
      </c>
      <c r="J65" s="43">
        <v>1212.95796208</v>
      </c>
      <c r="K65" s="43">
        <v>107.43096296</v>
      </c>
      <c r="L65" s="43">
        <v>75.086174409999998</v>
      </c>
      <c r="M65" s="43">
        <v>1030.44082471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3238.9974820100001</v>
      </c>
      <c r="C66" s="43">
        <f t="shared" si="1"/>
        <v>1203.51374437</v>
      </c>
      <c r="D66" s="43">
        <f t="shared" si="2"/>
        <v>492.44383951999998</v>
      </c>
      <c r="E66" s="43">
        <f t="shared" si="3"/>
        <v>1543.0398981200001</v>
      </c>
      <c r="F66" s="43">
        <v>2058.9639540899998</v>
      </c>
      <c r="G66" s="43">
        <v>1096.0631498299999</v>
      </c>
      <c r="H66" s="43">
        <v>418.33097735000001</v>
      </c>
      <c r="I66" s="43">
        <v>544.56982690999996</v>
      </c>
      <c r="J66" s="43">
        <v>1180.0335279200001</v>
      </c>
      <c r="K66" s="43">
        <v>107.45059454</v>
      </c>
      <c r="L66" s="43">
        <v>74.11286217</v>
      </c>
      <c r="M66" s="43">
        <v>998.47007121000001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3217.9991243200002</v>
      </c>
      <c r="C67" s="43">
        <f t="shared" si="1"/>
        <v>1191.6683450199998</v>
      </c>
      <c r="D67" s="43">
        <f t="shared" si="2"/>
        <v>489.80762200000004</v>
      </c>
      <c r="E67" s="43">
        <f t="shared" si="3"/>
        <v>1536.5231573000001</v>
      </c>
      <c r="F67" s="43">
        <v>2032.77450464</v>
      </c>
      <c r="G67" s="43">
        <v>1080.9220249699999</v>
      </c>
      <c r="H67" s="43">
        <v>414.15509800000001</v>
      </c>
      <c r="I67" s="43">
        <v>537.69738167000003</v>
      </c>
      <c r="J67" s="43">
        <v>1185.2246196799999</v>
      </c>
      <c r="K67" s="43">
        <v>110.74632004999999</v>
      </c>
      <c r="L67" s="43">
        <v>75.652524</v>
      </c>
      <c r="M67" s="43">
        <v>998.82577562999995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3304.0394146399999</v>
      </c>
      <c r="C68" s="43">
        <f t="shared" ref="C68" si="4">G68+K68</f>
        <v>1185.40522392</v>
      </c>
      <c r="D68" s="43">
        <f t="shared" ref="D68" si="5">H68+L68</f>
        <v>496.73973912000002</v>
      </c>
      <c r="E68" s="43">
        <f t="shared" ref="E68" si="6">I68+M68</f>
        <v>1621.8944516000001</v>
      </c>
      <c r="F68" s="43">
        <v>2027.74465199</v>
      </c>
      <c r="G68" s="43">
        <v>1067.9801445099999</v>
      </c>
      <c r="H68" s="43">
        <v>415.39361380000003</v>
      </c>
      <c r="I68" s="43">
        <v>544.37089367999999</v>
      </c>
      <c r="J68" s="43">
        <v>1276.2947626499999</v>
      </c>
      <c r="K68" s="43">
        <v>117.42507941</v>
      </c>
      <c r="L68" s="43">
        <v>81.346125319999999</v>
      </c>
      <c r="M68" s="43">
        <v>1077.52355792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3338.6417225199998</v>
      </c>
      <c r="C69" s="43">
        <f t="shared" ref="C69" si="7">G69+K69</f>
        <v>1184.5586323799998</v>
      </c>
      <c r="D69" s="43">
        <f t="shared" ref="D69" si="8">H69+L69</f>
        <v>499.66694595000001</v>
      </c>
      <c r="E69" s="43">
        <f t="shared" ref="E69" si="9">I69+M69</f>
        <v>1654.4161441900001</v>
      </c>
      <c r="F69" s="43">
        <v>2016.15562335</v>
      </c>
      <c r="G69" s="43">
        <v>1055.9627971699999</v>
      </c>
      <c r="H69" s="43">
        <v>415.97108876999999</v>
      </c>
      <c r="I69" s="43">
        <v>544.22173740999995</v>
      </c>
      <c r="J69" s="43">
        <v>1322.48609917</v>
      </c>
      <c r="K69" s="43">
        <v>128.59583520999999</v>
      </c>
      <c r="L69" s="43">
        <v>83.695857180000004</v>
      </c>
      <c r="M69" s="43">
        <v>1110.19440678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2848.70148414</v>
      </c>
      <c r="C70" s="43">
        <f t="shared" ref="C70" si="10">G70+K70</f>
        <v>1151.43358115</v>
      </c>
      <c r="D70" s="43">
        <f t="shared" ref="D70" si="11">H70+L70</f>
        <v>408.34701682000002</v>
      </c>
      <c r="E70" s="43">
        <f t="shared" ref="E70" si="12">I70+M70</f>
        <v>1288.9208861699999</v>
      </c>
      <c r="F70" s="43">
        <v>1903.72828637</v>
      </c>
      <c r="G70" s="43">
        <v>1060.48646508</v>
      </c>
      <c r="H70" s="43">
        <v>374.39484012000003</v>
      </c>
      <c r="I70" s="43">
        <v>468.84698116999999</v>
      </c>
      <c r="J70" s="43">
        <v>944.97319776999996</v>
      </c>
      <c r="K70" s="43">
        <v>90.947116070000007</v>
      </c>
      <c r="L70" s="43">
        <v>33.952176700000003</v>
      </c>
      <c r="M70" s="43">
        <v>820.07390499999997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2861.61888034</v>
      </c>
      <c r="C71" s="43">
        <f t="shared" ref="C71" si="13">G71+K71</f>
        <v>1159.8153254700001</v>
      </c>
      <c r="D71" s="43">
        <f t="shared" ref="D71" si="14">H71+L71</f>
        <v>405.39466718</v>
      </c>
      <c r="E71" s="43">
        <f t="shared" ref="E71" si="15">I71+M71</f>
        <v>1296.40888769</v>
      </c>
      <c r="F71" s="43">
        <v>1876.9726952599999</v>
      </c>
      <c r="G71" s="43">
        <v>1043.9375462200001</v>
      </c>
      <c r="H71" s="43">
        <v>369.66768071000001</v>
      </c>
      <c r="I71" s="43">
        <v>463.36746833000001</v>
      </c>
      <c r="J71" s="43">
        <v>984.64618508000001</v>
      </c>
      <c r="K71" s="43">
        <v>115.87777925</v>
      </c>
      <c r="L71" s="43">
        <v>35.72698647</v>
      </c>
      <c r="M71" s="43">
        <v>833.04141935999996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2951.4400945799998</v>
      </c>
      <c r="C72" s="43">
        <f t="shared" ref="C72" si="16">G72+K72</f>
        <v>1183.8814520399999</v>
      </c>
      <c r="D72" s="43">
        <f t="shared" ref="D72" si="17">H72+L72</f>
        <v>407.27371932</v>
      </c>
      <c r="E72" s="43">
        <f t="shared" ref="E72" si="18">I72+M72</f>
        <v>1360.2849232200001</v>
      </c>
      <c r="F72" s="43">
        <v>1905.5509146700001</v>
      </c>
      <c r="G72" s="43">
        <v>1070.1028579399999</v>
      </c>
      <c r="H72" s="43">
        <v>369.14285233999999</v>
      </c>
      <c r="I72" s="43">
        <v>466.30520438999997</v>
      </c>
      <c r="J72" s="43">
        <v>1045.8891799099999</v>
      </c>
      <c r="K72" s="43">
        <v>113.77859410000001</v>
      </c>
      <c r="L72" s="43">
        <v>38.13086698</v>
      </c>
      <c r="M72" s="43">
        <v>893.97971883000002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2900.8926376700001</v>
      </c>
      <c r="C73" s="43">
        <f t="shared" ref="C73" si="19">G73+K73</f>
        <v>1104.64173437</v>
      </c>
      <c r="D73" s="43">
        <f t="shared" ref="D73" si="20">H73+L73</f>
        <v>399.00807357000002</v>
      </c>
      <c r="E73" s="43">
        <f t="shared" ref="E73" si="21">I73+M73</f>
        <v>1397.24282973</v>
      </c>
      <c r="F73" s="43">
        <v>1897.5379235600001</v>
      </c>
      <c r="G73" s="43">
        <v>1065.61331088</v>
      </c>
      <c r="H73" s="43">
        <v>364.70153611000001</v>
      </c>
      <c r="I73" s="43">
        <v>467.22307656999999</v>
      </c>
      <c r="J73" s="43">
        <v>1003.35471411</v>
      </c>
      <c r="K73" s="43">
        <v>39.028423490000002</v>
      </c>
      <c r="L73" s="43">
        <v>34.306537460000001</v>
      </c>
      <c r="M73" s="43">
        <v>930.01975316000005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2810.489032</v>
      </c>
      <c r="C74" s="43">
        <f t="shared" ref="C74" si="22">G74+K74</f>
        <v>1027.41640917</v>
      </c>
      <c r="D74" s="43">
        <f t="shared" ref="D74" si="23">H74+L74</f>
        <v>420.70258363000005</v>
      </c>
      <c r="E74" s="43">
        <f t="shared" ref="E74" si="24">I74+M74</f>
        <v>1362.3700392000001</v>
      </c>
      <c r="F74" s="43">
        <v>1850.8195294699999</v>
      </c>
      <c r="G74" s="43">
        <v>989.16381421000006</v>
      </c>
      <c r="H74" s="43">
        <v>388.28788020000002</v>
      </c>
      <c r="I74" s="43">
        <v>473.36783506</v>
      </c>
      <c r="J74" s="43">
        <v>959.66950253000005</v>
      </c>
      <c r="K74" s="43">
        <v>38.252594960000003</v>
      </c>
      <c r="L74" s="43">
        <v>32.414703430000003</v>
      </c>
      <c r="M74" s="43">
        <v>889.00220414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2819.75958722</v>
      </c>
      <c r="C75" s="43">
        <f t="shared" ref="C75" si="25">G75+K75</f>
        <v>1080.0066081900002</v>
      </c>
      <c r="D75" s="43">
        <f t="shared" ref="D75" si="26">H75+L75</f>
        <v>391.53183435</v>
      </c>
      <c r="E75" s="43">
        <f t="shared" ref="E75" si="27">I75+M75</f>
        <v>1348.22114468</v>
      </c>
      <c r="F75" s="43">
        <v>1871.49717622</v>
      </c>
      <c r="G75" s="43">
        <v>1041.7379652300001</v>
      </c>
      <c r="H75" s="43">
        <v>359.23800957999998</v>
      </c>
      <c r="I75" s="43">
        <v>470.52120141</v>
      </c>
      <c r="J75" s="43">
        <v>948.26241100000004</v>
      </c>
      <c r="K75" s="43">
        <v>38.268642960000001</v>
      </c>
      <c r="L75" s="43">
        <v>32.293824770000001</v>
      </c>
      <c r="M75" s="43">
        <v>877.69994326999995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2810.7791137300001</v>
      </c>
      <c r="C76" s="43">
        <f t="shared" ref="C76" si="28">G76+K76</f>
        <v>1080.00347779</v>
      </c>
      <c r="D76" s="43">
        <f t="shared" ref="D76" si="29">H76+L76</f>
        <v>402.57451763</v>
      </c>
      <c r="E76" s="43">
        <f t="shared" ref="E76" si="30">I76+M76</f>
        <v>1328.2011183099999</v>
      </c>
      <c r="F76" s="43">
        <v>1891.47442045</v>
      </c>
      <c r="G76" s="43">
        <v>1041.84519458</v>
      </c>
      <c r="H76" s="43">
        <v>370.693377</v>
      </c>
      <c r="I76" s="43">
        <v>478.93584886999997</v>
      </c>
      <c r="J76" s="43">
        <v>919.30469328000004</v>
      </c>
      <c r="K76" s="43">
        <v>38.15828321</v>
      </c>
      <c r="L76" s="43">
        <v>31.881140630000001</v>
      </c>
      <c r="M76" s="43">
        <v>849.26526944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2733.3433580699998</v>
      </c>
      <c r="C77" s="43">
        <f t="shared" ref="C77" si="31">G77+K77</f>
        <v>1059.04081438</v>
      </c>
      <c r="D77" s="43">
        <f t="shared" ref="D77" si="32">H77+L77</f>
        <v>403.83151008000004</v>
      </c>
      <c r="E77" s="43">
        <f t="shared" ref="E77" si="33">I77+M77</f>
        <v>1270.4710336099999</v>
      </c>
      <c r="F77" s="43">
        <v>1838.1709745799999</v>
      </c>
      <c r="G77" s="43">
        <v>1021.41767402</v>
      </c>
      <c r="H77" s="43">
        <v>373.00994773000002</v>
      </c>
      <c r="I77" s="43">
        <v>443.74335282999999</v>
      </c>
      <c r="J77" s="43">
        <v>895.17238349000002</v>
      </c>
      <c r="K77" s="43">
        <v>37.623140360000001</v>
      </c>
      <c r="L77" s="43">
        <v>30.821562350000001</v>
      </c>
      <c r="M77" s="43">
        <v>826.72768078000001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2843.8285514600002</v>
      </c>
      <c r="C78" s="43">
        <f t="shared" ref="C78" si="34">G78+K78</f>
        <v>1135.7189879099999</v>
      </c>
      <c r="D78" s="43">
        <f t="shared" ref="D78" si="35">H78+L78</f>
        <v>414.39022974</v>
      </c>
      <c r="E78" s="43">
        <f t="shared" ref="E78" si="36">I78+M78</f>
        <v>1293.7193338100001</v>
      </c>
      <c r="F78" s="43">
        <v>1920.6317813000001</v>
      </c>
      <c r="G78" s="43">
        <v>1095.7339581799999</v>
      </c>
      <c r="H78" s="43">
        <v>382.84120568999998</v>
      </c>
      <c r="I78" s="43">
        <v>442.05661743000002</v>
      </c>
      <c r="J78" s="43">
        <v>923.19677016000003</v>
      </c>
      <c r="K78" s="43">
        <v>39.985029730000001</v>
      </c>
      <c r="L78" s="43">
        <v>31.54902405</v>
      </c>
      <c r="M78" s="43">
        <v>851.66271638000001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2788.79368471</v>
      </c>
      <c r="C79" s="43">
        <f t="shared" ref="C79" si="37">G79+K79</f>
        <v>1112.5026343499999</v>
      </c>
      <c r="D79" s="43">
        <f t="shared" ref="D79" si="38">H79+L79</f>
        <v>414.93679324999999</v>
      </c>
      <c r="E79" s="43">
        <f t="shared" ref="E79" si="39">I79+M79</f>
        <v>1261.3542571100002</v>
      </c>
      <c r="F79" s="43">
        <v>1893.81819234</v>
      </c>
      <c r="G79" s="43">
        <v>1072.1129884899999</v>
      </c>
      <c r="H79" s="43">
        <v>383.60243208999998</v>
      </c>
      <c r="I79" s="43">
        <v>438.10277176</v>
      </c>
      <c r="J79" s="43">
        <v>894.97549236999998</v>
      </c>
      <c r="K79" s="43">
        <v>40.389645860000002</v>
      </c>
      <c r="L79" s="43">
        <v>31.33436116</v>
      </c>
      <c r="M79" s="43">
        <v>823.25148535000005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2792.5660672499998</v>
      </c>
      <c r="C80" s="43">
        <f t="shared" ref="C80" si="40">G80+K80</f>
        <v>1134.80058375</v>
      </c>
      <c r="D80" s="43">
        <f t="shared" ref="D80" si="41">H80+L80</f>
        <v>425.41205565999996</v>
      </c>
      <c r="E80" s="43">
        <f t="shared" ref="E80" si="42">I80+M80</f>
        <v>1232.35342784</v>
      </c>
      <c r="F80" s="43">
        <v>1929.0881752600001</v>
      </c>
      <c r="G80" s="43">
        <v>1095.39491383</v>
      </c>
      <c r="H80" s="43">
        <v>394.64344270999999</v>
      </c>
      <c r="I80" s="43">
        <v>439.04981872000002</v>
      </c>
      <c r="J80" s="43">
        <v>863.47789198999999</v>
      </c>
      <c r="K80" s="43">
        <v>39.405669920000001</v>
      </c>
      <c r="L80" s="43">
        <v>30.768612950000001</v>
      </c>
      <c r="M80" s="43">
        <v>793.30360912000003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2807.86219093</v>
      </c>
      <c r="C81" s="43">
        <f t="shared" ref="C81" si="43">G81+K81</f>
        <v>1129.3676041000001</v>
      </c>
      <c r="D81" s="43">
        <f t="shared" ref="D81" si="44">H81+L81</f>
        <v>451.00455610999995</v>
      </c>
      <c r="E81" s="43">
        <f t="shared" ref="E81" si="45">I81+M81</f>
        <v>1227.49003072</v>
      </c>
      <c r="F81" s="43">
        <v>1951.39507607</v>
      </c>
      <c r="G81" s="43">
        <v>1089.2464300700001</v>
      </c>
      <c r="H81" s="43">
        <v>420.19752770999997</v>
      </c>
      <c r="I81" s="43">
        <v>441.95111829000001</v>
      </c>
      <c r="J81" s="43">
        <v>856.46711486000004</v>
      </c>
      <c r="K81" s="43">
        <v>40.121174029999999</v>
      </c>
      <c r="L81" s="43">
        <v>30.8070284</v>
      </c>
      <c r="M81" s="43">
        <v>785.53891242999998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2822.3566720399999</v>
      </c>
      <c r="C82" s="43">
        <f t="shared" ref="C82" si="46">G82+K82</f>
        <v>1153.8355093299999</v>
      </c>
      <c r="D82" s="43">
        <f t="shared" ref="D82" si="47">H82+L82</f>
        <v>436.58101113999999</v>
      </c>
      <c r="E82" s="43">
        <f t="shared" ref="E82" si="48">I82+M82</f>
        <v>1231.9401515700001</v>
      </c>
      <c r="F82" s="43">
        <v>1928.4729987400001</v>
      </c>
      <c r="G82" s="43">
        <v>1090.2431440099999</v>
      </c>
      <c r="H82" s="43">
        <v>403.90155313999998</v>
      </c>
      <c r="I82" s="43">
        <v>434.32830159000002</v>
      </c>
      <c r="J82" s="43">
        <v>893.88367330000005</v>
      </c>
      <c r="K82" s="43">
        <v>63.592365319999999</v>
      </c>
      <c r="L82" s="43">
        <v>32.679457999999997</v>
      </c>
      <c r="M82" s="43">
        <v>797.61184997999999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2845.7090101899998</v>
      </c>
      <c r="C83" s="43">
        <f t="shared" ref="C83" si="49">G83+K83</f>
        <v>1184.9952695200002</v>
      </c>
      <c r="D83" s="43">
        <f t="shared" ref="D83" si="50">H83+L83</f>
        <v>441.22764782000002</v>
      </c>
      <c r="E83" s="43">
        <f t="shared" ref="E83" si="51">I83+M83</f>
        <v>1219.48609285</v>
      </c>
      <c r="F83" s="43">
        <v>1961.8401676000001</v>
      </c>
      <c r="G83" s="43">
        <v>1121.8800809700001</v>
      </c>
      <c r="H83" s="43">
        <v>409.07689171999999</v>
      </c>
      <c r="I83" s="43">
        <v>430.88319490999999</v>
      </c>
      <c r="J83" s="43">
        <v>883.86884258999999</v>
      </c>
      <c r="K83" s="43">
        <v>63.115188549999999</v>
      </c>
      <c r="L83" s="43">
        <v>32.150756100000002</v>
      </c>
      <c r="M83" s="43">
        <v>788.60289794000005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2962.7834344500002</v>
      </c>
      <c r="C84" s="43">
        <f t="shared" ref="C84" si="52">G84+K84</f>
        <v>1326.4193326899999</v>
      </c>
      <c r="D84" s="43">
        <f t="shared" ref="D84" si="53">H84+L84</f>
        <v>446.41022952000003</v>
      </c>
      <c r="E84" s="43">
        <f t="shared" ref="E84" si="54">I84+M84</f>
        <v>1189.95387224</v>
      </c>
      <c r="F84" s="43">
        <v>2110.2750921400002</v>
      </c>
      <c r="G84" s="43">
        <v>1263.8783039</v>
      </c>
      <c r="H84" s="43">
        <v>413.66267992000002</v>
      </c>
      <c r="I84" s="43">
        <v>432.73410832000002</v>
      </c>
      <c r="J84" s="43">
        <v>852.50834230999999</v>
      </c>
      <c r="K84" s="43">
        <v>62.541028789999999</v>
      </c>
      <c r="L84" s="43">
        <v>32.747549599999999</v>
      </c>
      <c r="M84" s="43">
        <v>757.21976391999999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3072.82910378</v>
      </c>
      <c r="C85" s="43">
        <f t="shared" ref="C85" si="55">G85+K85</f>
        <v>1373.45614591</v>
      </c>
      <c r="D85" s="43">
        <f t="shared" ref="D85" si="56">H85+L85</f>
        <v>478.18857919999999</v>
      </c>
      <c r="E85" s="43">
        <f t="shared" ref="E85" si="57">I85+M85</f>
        <v>1221.1843786700001</v>
      </c>
      <c r="F85" s="43">
        <v>2244.8405945300001</v>
      </c>
      <c r="G85" s="43">
        <v>1362.0317500799999</v>
      </c>
      <c r="H85" s="43">
        <v>442.40591246999998</v>
      </c>
      <c r="I85" s="43">
        <v>440.40293198000001</v>
      </c>
      <c r="J85" s="43">
        <v>827.98850924999999</v>
      </c>
      <c r="K85" s="43">
        <v>11.42439583</v>
      </c>
      <c r="L85" s="43">
        <v>35.782666730000003</v>
      </c>
      <c r="M85" s="43">
        <v>780.78144669000005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3075.4539393800001</v>
      </c>
      <c r="C86" s="43">
        <f t="shared" ref="C86" si="58">G86+K86</f>
        <v>1399.73722144</v>
      </c>
      <c r="D86" s="43">
        <f t="shared" ref="D86" si="59">H86+L86</f>
        <v>491.58784614000001</v>
      </c>
      <c r="E86" s="43">
        <f t="shared" ref="E86" si="60">I86+M86</f>
        <v>1184.1288718000001</v>
      </c>
      <c r="F86" s="43">
        <v>2264.83106709</v>
      </c>
      <c r="G86" s="43">
        <v>1370.8584738100001</v>
      </c>
      <c r="H86" s="43">
        <v>456.43857767999998</v>
      </c>
      <c r="I86" s="43">
        <v>437.53401559999998</v>
      </c>
      <c r="J86" s="43">
        <v>810.62287229000003</v>
      </c>
      <c r="K86" s="43">
        <v>28.878747629999999</v>
      </c>
      <c r="L86" s="43">
        <v>35.149268460000002</v>
      </c>
      <c r="M86" s="43">
        <v>746.59485619999998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3148.2105876599999</v>
      </c>
      <c r="C87" s="43">
        <f t="shared" ref="C87" si="61">G87+K87</f>
        <v>1459.6747753700001</v>
      </c>
      <c r="D87" s="43">
        <f t="shared" ref="D87" si="62">H87+L87</f>
        <v>512.57477785000003</v>
      </c>
      <c r="E87" s="43">
        <f t="shared" ref="E87" si="63">I87+M87</f>
        <v>1175.96103444</v>
      </c>
      <c r="F87" s="43">
        <v>2352.8347535299999</v>
      </c>
      <c r="G87" s="43">
        <v>1431.1841174900001</v>
      </c>
      <c r="H87" s="43">
        <v>477.78465315</v>
      </c>
      <c r="I87" s="43">
        <v>443.86598289</v>
      </c>
      <c r="J87" s="43">
        <v>795.37583413000004</v>
      </c>
      <c r="K87" s="43">
        <v>28.490657880000001</v>
      </c>
      <c r="L87" s="43">
        <v>34.7901247</v>
      </c>
      <c r="M87" s="43">
        <v>732.09505154999999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3189.9200314200002</v>
      </c>
      <c r="C88" s="43">
        <f t="shared" ref="C88" si="64">G88+K88</f>
        <v>1395.99635274</v>
      </c>
      <c r="D88" s="43">
        <f t="shared" ref="D88" si="65">H88+L88</f>
        <v>624.57391473000007</v>
      </c>
      <c r="E88" s="43">
        <f t="shared" ref="E88" si="66">I88+M88</f>
        <v>1169.3497639500001</v>
      </c>
      <c r="F88" s="43">
        <v>2408.9810367</v>
      </c>
      <c r="G88" s="43">
        <v>1368.8163117700001</v>
      </c>
      <c r="H88" s="43">
        <v>591.10076026000002</v>
      </c>
      <c r="I88" s="43">
        <v>449.06396467000002</v>
      </c>
      <c r="J88" s="43">
        <v>780.93899471999998</v>
      </c>
      <c r="K88" s="43">
        <v>27.18004097</v>
      </c>
      <c r="L88" s="43">
        <v>33.473154469999997</v>
      </c>
      <c r="M88" s="43">
        <v>720.28579927999999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3245.6352768699999</v>
      </c>
      <c r="C89" s="43">
        <f t="shared" ref="C89" si="67">G89+K89</f>
        <v>1481.91651611</v>
      </c>
      <c r="D89" s="43">
        <f t="shared" ref="D89" si="68">H89+L89</f>
        <v>600.96801038000001</v>
      </c>
      <c r="E89" s="43">
        <f t="shared" ref="E89" si="69">I89+M89</f>
        <v>1162.75075038</v>
      </c>
      <c r="F89" s="43">
        <v>2490.99219128</v>
      </c>
      <c r="G89" s="43">
        <v>1470.8415908100001</v>
      </c>
      <c r="H89" s="43">
        <v>567.48747228000002</v>
      </c>
      <c r="I89" s="43">
        <v>452.66312819000001</v>
      </c>
      <c r="J89" s="43">
        <v>754.64308559000006</v>
      </c>
      <c r="K89" s="43">
        <v>11.0749253</v>
      </c>
      <c r="L89" s="43">
        <v>33.480538099999997</v>
      </c>
      <c r="M89" s="43">
        <v>710.08762219000005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3375.4134527199999</v>
      </c>
      <c r="C90" s="43">
        <f t="shared" ref="C90" si="70">G90+K90</f>
        <v>1594.04874421</v>
      </c>
      <c r="D90" s="43">
        <f t="shared" ref="D90" si="71">H90+L90</f>
        <v>632.88805259000003</v>
      </c>
      <c r="E90" s="43">
        <f t="shared" ref="E90" si="72">I90+M90</f>
        <v>1148.47665592</v>
      </c>
      <c r="F90" s="43">
        <v>2637.33047218</v>
      </c>
      <c r="G90" s="43">
        <v>1583.1071293099999</v>
      </c>
      <c r="H90" s="43">
        <v>599.79868601999999</v>
      </c>
      <c r="I90" s="43">
        <v>454.42465685000002</v>
      </c>
      <c r="J90" s="43">
        <v>738.08298053999999</v>
      </c>
      <c r="K90" s="43">
        <v>10.941614899999999</v>
      </c>
      <c r="L90" s="43">
        <v>33.089366570000003</v>
      </c>
      <c r="M90" s="43">
        <v>694.05199906999997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3479.4690051900002</v>
      </c>
      <c r="C91" s="43">
        <f t="shared" ref="C91" si="73">G91+K91</f>
        <v>1647.8880074000001</v>
      </c>
      <c r="D91" s="43">
        <f t="shared" ref="D91" si="74">H91+L91</f>
        <v>692.78856589999998</v>
      </c>
      <c r="E91" s="43">
        <f t="shared" ref="E91" si="75">I91+M91</f>
        <v>1138.79243189</v>
      </c>
      <c r="F91" s="43">
        <v>2723.46845777</v>
      </c>
      <c r="G91" s="43">
        <v>1636.6374479900001</v>
      </c>
      <c r="H91" s="43">
        <v>658.50483400999997</v>
      </c>
      <c r="I91" s="43">
        <v>428.32617577000002</v>
      </c>
      <c r="J91" s="43">
        <v>756.00054741999998</v>
      </c>
      <c r="K91" s="43">
        <v>11.250559409999999</v>
      </c>
      <c r="L91" s="43">
        <v>34.283731889999999</v>
      </c>
      <c r="M91" s="43">
        <v>710.46625612000003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3540.80380079</v>
      </c>
      <c r="C92" s="43">
        <f t="shared" ref="C92" si="76">G92+K92</f>
        <v>1699.29717886</v>
      </c>
      <c r="D92" s="43">
        <f t="shared" ref="D92" si="77">H92+L92</f>
        <v>698.60411630999999</v>
      </c>
      <c r="E92" s="43">
        <f t="shared" ref="E92" si="78">I92+M92</f>
        <v>1142.9025056200001</v>
      </c>
      <c r="F92" s="43">
        <v>2781.9978099199998</v>
      </c>
      <c r="G92" s="43">
        <v>1687.88997049</v>
      </c>
      <c r="H92" s="43">
        <v>663.93566755999996</v>
      </c>
      <c r="I92" s="43">
        <v>430.17217187</v>
      </c>
      <c r="J92" s="43">
        <v>758.80599086999996</v>
      </c>
      <c r="K92" s="43">
        <v>11.407208369999999</v>
      </c>
      <c r="L92" s="43">
        <v>34.668448750000003</v>
      </c>
      <c r="M92" s="43">
        <v>712.73033375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3576.8696328599999</v>
      </c>
      <c r="C93" s="43">
        <f t="shared" ref="C93" si="79">G93+K93</f>
        <v>1739.73882454</v>
      </c>
      <c r="D93" s="43">
        <f t="shared" ref="D93" si="80">H93+L93</f>
        <v>715.85577874000001</v>
      </c>
      <c r="E93" s="43">
        <f t="shared" ref="E93" si="81">I93+M93</f>
        <v>1121.2750295800001</v>
      </c>
      <c r="F93" s="43">
        <v>2843.8085368500001</v>
      </c>
      <c r="G93" s="43">
        <v>1728.2611699399999</v>
      </c>
      <c r="H93" s="43">
        <v>680.45380607000004</v>
      </c>
      <c r="I93" s="43">
        <v>435.09356084000001</v>
      </c>
      <c r="J93" s="43">
        <v>733.06109601000003</v>
      </c>
      <c r="K93" s="43">
        <v>11.477654599999999</v>
      </c>
      <c r="L93" s="43">
        <v>35.401972669999999</v>
      </c>
      <c r="M93" s="43">
        <v>686.18146874000001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3822.9251707399999</v>
      </c>
      <c r="C94" s="43">
        <f t="shared" ref="C94" si="82">G94+K94</f>
        <v>1579.8152627299999</v>
      </c>
      <c r="D94" s="43">
        <f t="shared" ref="D94" si="83">H94+L94</f>
        <v>1012.0353694</v>
      </c>
      <c r="E94" s="43">
        <f t="shared" ref="E94" si="84">I94+M94</f>
        <v>1231.07453861</v>
      </c>
      <c r="F94" s="43">
        <v>2991.2950667599998</v>
      </c>
      <c r="G94" s="43">
        <v>1569.0351925499999</v>
      </c>
      <c r="H94" s="43">
        <v>974.24242235999998</v>
      </c>
      <c r="I94" s="43">
        <v>448.01745184999999</v>
      </c>
      <c r="J94" s="43">
        <v>831.63010397999994</v>
      </c>
      <c r="K94" s="43">
        <v>10.780070179999999</v>
      </c>
      <c r="L94" s="43">
        <v>37.792947040000001</v>
      </c>
      <c r="M94" s="43">
        <v>783.05708675999995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3876.2792393899999</v>
      </c>
      <c r="C95" s="43">
        <f t="shared" ref="C95" si="85">G95+K95</f>
        <v>1951.5932433500002</v>
      </c>
      <c r="D95" s="43">
        <f t="shared" ref="D95" si="86">H95+L95</f>
        <v>790.81396137999991</v>
      </c>
      <c r="E95" s="43">
        <f t="shared" ref="E95" si="87">I95+M95</f>
        <v>1133.8720346600001</v>
      </c>
      <c r="F95" s="43">
        <v>3124.7720023500001</v>
      </c>
      <c r="G95" s="43">
        <v>1921.5834289300001</v>
      </c>
      <c r="H95" s="43">
        <v>756.36044332999995</v>
      </c>
      <c r="I95" s="43">
        <v>446.82813009</v>
      </c>
      <c r="J95" s="43">
        <v>751.50723703999995</v>
      </c>
      <c r="K95" s="43">
        <v>30.009814420000001</v>
      </c>
      <c r="L95" s="43">
        <v>34.45351805</v>
      </c>
      <c r="M95" s="43">
        <v>687.04390457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3860.6126226900001</v>
      </c>
      <c r="C96" s="43">
        <f t="shared" ref="C96" si="88">G96+K96</f>
        <v>1940.4186800599998</v>
      </c>
      <c r="D96" s="43">
        <f t="shared" ref="D96" si="89">H96+L96</f>
        <v>801.78038401999993</v>
      </c>
      <c r="E96" s="43">
        <f t="shared" ref="E96" si="90">I96+M96</f>
        <v>1118.4135586100001</v>
      </c>
      <c r="F96" s="43">
        <v>3152.90193731</v>
      </c>
      <c r="G96" s="43">
        <v>1927.5441164199999</v>
      </c>
      <c r="H96" s="43">
        <v>768.03411316999996</v>
      </c>
      <c r="I96" s="43">
        <v>457.32370772000002</v>
      </c>
      <c r="J96" s="43">
        <v>707.71068537999997</v>
      </c>
      <c r="K96" s="43">
        <v>12.87456364</v>
      </c>
      <c r="L96" s="43">
        <v>33.746270850000002</v>
      </c>
      <c r="M96" s="43">
        <v>661.08985088999998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3929.5575759499998</v>
      </c>
      <c r="C97" s="43">
        <f t="shared" ref="C97" si="91">G97+K97</f>
        <v>1987.00326582</v>
      </c>
      <c r="D97" s="43">
        <f t="shared" ref="D97" si="92">H97+L97</f>
        <v>827.87762483000006</v>
      </c>
      <c r="E97" s="43">
        <f t="shared" ref="E97" si="93">I97+M97</f>
        <v>1114.6766852999999</v>
      </c>
      <c r="F97" s="43">
        <v>3233.7264566700001</v>
      </c>
      <c r="G97" s="43">
        <v>1974.2682878600001</v>
      </c>
      <c r="H97" s="43">
        <v>794.55539405000002</v>
      </c>
      <c r="I97" s="43">
        <v>464.90277476</v>
      </c>
      <c r="J97" s="43">
        <v>695.83111928000005</v>
      </c>
      <c r="K97" s="43">
        <v>12.73497796</v>
      </c>
      <c r="L97" s="43">
        <v>33.322230779999998</v>
      </c>
      <c r="M97" s="43">
        <v>649.77391053999997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3988.6391408600002</v>
      </c>
      <c r="C98" s="43">
        <f t="shared" ref="C98" si="94">G98+K98</f>
        <v>2020.43943754</v>
      </c>
      <c r="D98" s="43">
        <f t="shared" ref="D98" si="95">H98+L98</f>
        <v>850.38152823999997</v>
      </c>
      <c r="E98" s="43">
        <f t="shared" ref="E98" si="96">I98+M98</f>
        <v>1117.8181750799999</v>
      </c>
      <c r="F98" s="43">
        <v>3299.7435111</v>
      </c>
      <c r="G98" s="43">
        <v>2007.7888216900001</v>
      </c>
      <c r="H98" s="43">
        <v>817.14941295999995</v>
      </c>
      <c r="I98" s="43">
        <v>474.80527645000001</v>
      </c>
      <c r="J98" s="43">
        <v>688.89562976000002</v>
      </c>
      <c r="K98" s="43">
        <v>12.650615849999999</v>
      </c>
      <c r="L98" s="43">
        <v>33.232115280000002</v>
      </c>
      <c r="M98" s="43">
        <v>643.01289863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4099.2431898000004</v>
      </c>
      <c r="C99" s="43">
        <f t="shared" ref="C99" si="97">G99+K99</f>
        <v>2097.6737027999998</v>
      </c>
      <c r="D99" s="43">
        <f t="shared" ref="D99" si="98">H99+L99</f>
        <v>894.02221995000002</v>
      </c>
      <c r="E99" s="43">
        <f t="shared" ref="E99" si="99">I99+M99</f>
        <v>1107.5472670500001</v>
      </c>
      <c r="F99" s="43">
        <v>3424.1460234000001</v>
      </c>
      <c r="G99" s="43">
        <v>2085.0231002999999</v>
      </c>
      <c r="H99" s="43">
        <v>860.73739164000006</v>
      </c>
      <c r="I99" s="43">
        <v>478.38553145999998</v>
      </c>
      <c r="J99" s="43">
        <v>675.09716639999999</v>
      </c>
      <c r="K99" s="43">
        <v>12.6506025</v>
      </c>
      <c r="L99" s="43">
        <v>33.284828310000002</v>
      </c>
      <c r="M99" s="43">
        <v>629.16173559000003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4139.7509869699998</v>
      </c>
      <c r="C100" s="43">
        <f t="shared" ref="C100" si="100">G100+K100</f>
        <v>2103.0881664999997</v>
      </c>
      <c r="D100" s="43">
        <f t="shared" ref="D100" si="101">H100+L100</f>
        <v>926.48880548</v>
      </c>
      <c r="E100" s="43">
        <f t="shared" ref="E100" si="102">I100+M100</f>
        <v>1110.1740149900002</v>
      </c>
      <c r="F100" s="43">
        <v>3466.30861998</v>
      </c>
      <c r="G100" s="43">
        <v>2090.3542110799999</v>
      </c>
      <c r="H100" s="43">
        <v>893.21348484999999</v>
      </c>
      <c r="I100" s="43">
        <v>482.74092404999999</v>
      </c>
      <c r="J100" s="43">
        <v>673.44236698999998</v>
      </c>
      <c r="K100" s="43">
        <v>12.733955419999999</v>
      </c>
      <c r="L100" s="43">
        <v>33.275320630000003</v>
      </c>
      <c r="M100" s="43">
        <v>627.43309094000006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4245.8139718800003</v>
      </c>
      <c r="C101" s="43">
        <f t="shared" ref="C101" si="103">G101+K101</f>
        <v>2174.42521274</v>
      </c>
      <c r="D101" s="43">
        <f t="shared" ref="D101" si="104">H101+L101</f>
        <v>964.71038465000004</v>
      </c>
      <c r="E101" s="43">
        <f t="shared" ref="E101" si="105">I101+M101</f>
        <v>1106.6783744899999</v>
      </c>
      <c r="F101" s="43">
        <v>3583.4090122399998</v>
      </c>
      <c r="G101" s="43">
        <v>2163.5953482300001</v>
      </c>
      <c r="H101" s="43">
        <v>936.25557653999999</v>
      </c>
      <c r="I101" s="43">
        <v>483.55808746999998</v>
      </c>
      <c r="J101" s="43">
        <v>662.40495964000002</v>
      </c>
      <c r="K101" s="43">
        <v>10.82986451</v>
      </c>
      <c r="L101" s="43">
        <v>28.454808109999998</v>
      </c>
      <c r="M101" s="43">
        <v>623.12028701999998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4587.2907563400004</v>
      </c>
      <c r="C102" s="43">
        <f t="shared" ref="C102" si="106">G102+K102</f>
        <v>2267.5724106999996</v>
      </c>
      <c r="D102" s="43">
        <f t="shared" ref="D102" si="107">H102+L102</f>
        <v>1037.73253641</v>
      </c>
      <c r="E102" s="43">
        <f t="shared" ref="E102" si="108">I102+M102</f>
        <v>1281.9858092300001</v>
      </c>
      <c r="F102" s="43">
        <v>3753.7678581700002</v>
      </c>
      <c r="G102" s="43">
        <v>2256.0693771299998</v>
      </c>
      <c r="H102" s="43">
        <v>1005.8087482</v>
      </c>
      <c r="I102" s="43">
        <v>491.88973284000002</v>
      </c>
      <c r="J102" s="43">
        <v>833.52289816999996</v>
      </c>
      <c r="K102" s="43">
        <v>11.503033569999999</v>
      </c>
      <c r="L102" s="43">
        <v>31.923788210000001</v>
      </c>
      <c r="M102" s="43">
        <v>790.09607639000001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4614.6960500100004</v>
      </c>
      <c r="C103" s="43">
        <f t="shared" ref="C103" si="109">G103+K103</f>
        <v>2282.12865315</v>
      </c>
      <c r="D103" s="43">
        <f t="shared" ref="D103" si="110">H103+L103</f>
        <v>1061.1141109800001</v>
      </c>
      <c r="E103" s="43">
        <f t="shared" ref="E103" si="111">I103+M103</f>
        <v>1271.4532858799998</v>
      </c>
      <c r="F103" s="43">
        <v>3798.0165906500001</v>
      </c>
      <c r="G103" s="43">
        <v>2270.5722365400002</v>
      </c>
      <c r="H103" s="43">
        <v>1029.5482733700001</v>
      </c>
      <c r="I103" s="43">
        <v>497.89608074</v>
      </c>
      <c r="J103" s="43">
        <v>816.67945936000001</v>
      </c>
      <c r="K103" s="43">
        <v>11.556416609999999</v>
      </c>
      <c r="L103" s="43">
        <v>31.565837609999999</v>
      </c>
      <c r="M103" s="43">
        <v>773.55720513999995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4657.0313119700004</v>
      </c>
      <c r="C104" s="43">
        <f t="shared" ref="C104" si="112">G104+K104</f>
        <v>2325.2079819300002</v>
      </c>
      <c r="D104" s="43">
        <f t="shared" ref="D104" si="113">H104+L104</f>
        <v>1078.7105956099999</v>
      </c>
      <c r="E104" s="43">
        <f t="shared" ref="E104" si="114">I104+M104</f>
        <v>1253.1127344299998</v>
      </c>
      <c r="F104" s="43">
        <v>3855.5231684300002</v>
      </c>
      <c r="G104" s="43">
        <v>2313.6614991000001</v>
      </c>
      <c r="H104" s="43">
        <v>1049.7774680699999</v>
      </c>
      <c r="I104" s="43">
        <v>492.08420125999999</v>
      </c>
      <c r="J104" s="43">
        <v>801.50814353999999</v>
      </c>
      <c r="K104" s="43">
        <v>11.54648283</v>
      </c>
      <c r="L104" s="43">
        <v>28.933127540000001</v>
      </c>
      <c r="M104" s="43">
        <v>761.02853316999995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4729.9670752700004</v>
      </c>
      <c r="C105" s="43">
        <f t="shared" ref="C105" si="115">G105+K105</f>
        <v>2356.8698730800002</v>
      </c>
      <c r="D105" s="43">
        <f t="shared" ref="D105" si="116">H105+L105</f>
        <v>1113.74677443</v>
      </c>
      <c r="E105" s="43">
        <f t="shared" ref="E105" si="117">I105+M105</f>
        <v>1259.35042776</v>
      </c>
      <c r="F105" s="43">
        <v>3925.0829925500002</v>
      </c>
      <c r="G105" s="43">
        <v>2345.1400014800001</v>
      </c>
      <c r="H105" s="43">
        <v>1085.0241326</v>
      </c>
      <c r="I105" s="43">
        <v>494.91885846999998</v>
      </c>
      <c r="J105" s="43">
        <v>804.88408272000004</v>
      </c>
      <c r="K105" s="43">
        <v>11.729871599999999</v>
      </c>
      <c r="L105" s="43">
        <v>28.722641830000001</v>
      </c>
      <c r="M105" s="43">
        <v>764.43156928999997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4634.2336705199996</v>
      </c>
      <c r="C106" s="43">
        <f t="shared" ref="C106" si="118">G106+K106</f>
        <v>2336.2353414300001</v>
      </c>
      <c r="D106" s="43">
        <f t="shared" ref="D106" si="119">H106+L106</f>
        <v>1129.3883657700001</v>
      </c>
      <c r="E106" s="43">
        <f t="shared" ref="E106" si="120">I106+M106</f>
        <v>1168.6099633200001</v>
      </c>
      <c r="F106" s="43">
        <v>3921.2571465699998</v>
      </c>
      <c r="G106" s="43">
        <v>2324.8356750200001</v>
      </c>
      <c r="H106" s="43">
        <v>1101.66360792</v>
      </c>
      <c r="I106" s="43">
        <v>494.75786362999997</v>
      </c>
      <c r="J106" s="43">
        <v>712.97652395</v>
      </c>
      <c r="K106" s="43">
        <v>11.39966641</v>
      </c>
      <c r="L106" s="43">
        <v>27.72475785</v>
      </c>
      <c r="M106" s="43">
        <v>673.85209969000005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4702.8396624799998</v>
      </c>
      <c r="C107" s="43">
        <f t="shared" ref="C107" si="121">G107+K107</f>
        <v>2373.29224965</v>
      </c>
      <c r="D107" s="43">
        <f t="shared" ref="D107" si="122">H107+L107</f>
        <v>1166.5088306600001</v>
      </c>
      <c r="E107" s="43">
        <f t="shared" ref="E107" si="123">I107+M107</f>
        <v>1163.0385821699999</v>
      </c>
      <c r="F107" s="43">
        <v>3993.2186131899998</v>
      </c>
      <c r="G107" s="43">
        <v>2361.8162354800002</v>
      </c>
      <c r="H107" s="43">
        <v>1138.74841664</v>
      </c>
      <c r="I107" s="43">
        <v>492.65396106999998</v>
      </c>
      <c r="J107" s="43">
        <v>709.62104928999997</v>
      </c>
      <c r="K107" s="43">
        <v>11.476014169999999</v>
      </c>
      <c r="L107" s="43">
        <v>27.760414019999999</v>
      </c>
      <c r="M107" s="43">
        <v>670.3846211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4732.8972275699998</v>
      </c>
      <c r="C108" s="43">
        <f t="shared" ref="C108" si="124">G108+K108</f>
        <v>2385.74639067</v>
      </c>
      <c r="D108" s="43">
        <f t="shared" ref="D108" si="125">H108+L108</f>
        <v>1196.8674852300001</v>
      </c>
      <c r="E108" s="43">
        <f t="shared" ref="E108" si="126">I108+M108</f>
        <v>1150.28335167</v>
      </c>
      <c r="F108" s="43">
        <v>4044.7708331200001</v>
      </c>
      <c r="G108" s="43">
        <v>2374.5418978900002</v>
      </c>
      <c r="H108" s="43">
        <v>1170.0168724800001</v>
      </c>
      <c r="I108" s="43">
        <v>500.21206274999997</v>
      </c>
      <c r="J108" s="43">
        <v>688.12639445000002</v>
      </c>
      <c r="K108" s="43">
        <v>11.204492780000001</v>
      </c>
      <c r="L108" s="43">
        <v>26.85061275</v>
      </c>
      <c r="M108" s="43">
        <v>650.07128892000003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4858.6444182599998</v>
      </c>
      <c r="C109" s="43">
        <f t="shared" ref="C109" si="127">G109+K109</f>
        <v>2658.0247585799998</v>
      </c>
      <c r="D109" s="43">
        <f t="shared" ref="D109" si="128">H109+L109</f>
        <v>1082.3746082099999</v>
      </c>
      <c r="E109" s="43">
        <f t="shared" ref="E109" si="129">I109+M109</f>
        <v>1118.2450514699999</v>
      </c>
      <c r="F109" s="43">
        <v>4163.6370067600001</v>
      </c>
      <c r="G109" s="43">
        <v>2622.8663630299998</v>
      </c>
      <c r="H109" s="43">
        <v>1055.30933719</v>
      </c>
      <c r="I109" s="43">
        <v>485.46130654000001</v>
      </c>
      <c r="J109" s="43">
        <v>695.00741149999999</v>
      </c>
      <c r="K109" s="43">
        <v>35.158395550000002</v>
      </c>
      <c r="L109" s="43">
        <v>27.065271020000001</v>
      </c>
      <c r="M109" s="43">
        <v>632.78374493000001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4871.3947380199997</v>
      </c>
      <c r="C110" s="43">
        <f t="shared" ref="C110" si="130">G110+K110</f>
        <v>2464.0835479500001</v>
      </c>
      <c r="D110" s="43">
        <f t="shared" ref="D110" si="131">H110+L110</f>
        <v>1297.0627717700002</v>
      </c>
      <c r="E110" s="43">
        <f t="shared" ref="E110" si="132">I110+M110</f>
        <v>1110.2484182999999</v>
      </c>
      <c r="F110" s="43">
        <v>4232.4341276300001</v>
      </c>
      <c r="G110" s="43">
        <v>2452.94793183</v>
      </c>
      <c r="H110" s="43">
        <v>1270.6375470400001</v>
      </c>
      <c r="I110" s="43">
        <v>508.84864876</v>
      </c>
      <c r="J110" s="43">
        <v>638.96061039000006</v>
      </c>
      <c r="K110" s="43">
        <v>11.13561612</v>
      </c>
      <c r="L110" s="43">
        <v>26.42522473</v>
      </c>
      <c r="M110" s="43">
        <v>601.39976953999997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5004.9945705600003</v>
      </c>
      <c r="C111" s="43">
        <f t="shared" ref="C111" si="133">G111+K111</f>
        <v>2539.5147261500001</v>
      </c>
      <c r="D111" s="43">
        <f t="shared" ref="D111" si="134">H111+L111</f>
        <v>1350.0431958199999</v>
      </c>
      <c r="E111" s="43">
        <f t="shared" ref="E111" si="135">I111+M111</f>
        <v>1115.43664859</v>
      </c>
      <c r="F111" s="43">
        <v>4368.9876240499998</v>
      </c>
      <c r="G111" s="43">
        <v>2528.2230066400002</v>
      </c>
      <c r="H111" s="43">
        <v>1323.4788442199999</v>
      </c>
      <c r="I111" s="43">
        <v>517.28577318999999</v>
      </c>
      <c r="J111" s="43">
        <v>636.00694651000003</v>
      </c>
      <c r="K111" s="43">
        <v>11.29171951</v>
      </c>
      <c r="L111" s="43">
        <v>26.564351599999998</v>
      </c>
      <c r="M111" s="43">
        <v>598.15087540000002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4863.8497555900003</v>
      </c>
      <c r="C112" s="43">
        <f t="shared" ref="C112" si="136">G112+K112</f>
        <v>2617.76246739</v>
      </c>
      <c r="D112" s="43">
        <f t="shared" ref="D112" si="137">H112+L112</f>
        <v>1290.48910452</v>
      </c>
      <c r="E112" s="43">
        <f t="shared" ref="E112" si="138">I112+M112</f>
        <v>955.59818367999992</v>
      </c>
      <c r="F112" s="43">
        <v>4365.56492987</v>
      </c>
      <c r="G112" s="43">
        <v>2606.7189427200001</v>
      </c>
      <c r="H112" s="43">
        <v>1268.2667564599999</v>
      </c>
      <c r="I112" s="43">
        <v>490.57923068999997</v>
      </c>
      <c r="J112" s="43">
        <v>498.28482572000001</v>
      </c>
      <c r="K112" s="43">
        <v>11.04352467</v>
      </c>
      <c r="L112" s="43">
        <v>22.222348060000002</v>
      </c>
      <c r="M112" s="43">
        <v>465.01895299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4921.2214265000002</v>
      </c>
      <c r="C113" s="43">
        <f t="shared" ref="C113" si="139">G113+K113</f>
        <v>2663.2589096299998</v>
      </c>
      <c r="D113" s="43">
        <f t="shared" ref="D113" si="140">H113+L113</f>
        <v>1319.7898546700001</v>
      </c>
      <c r="E113" s="43">
        <f t="shared" ref="E113" si="141">I113+M113</f>
        <v>938.17266219999999</v>
      </c>
      <c r="F113" s="43">
        <v>4459.5585224500001</v>
      </c>
      <c r="G113" s="43">
        <v>2653.15576182</v>
      </c>
      <c r="H113" s="43">
        <v>1301.6296654800001</v>
      </c>
      <c r="I113" s="43">
        <v>504.77309515000002</v>
      </c>
      <c r="J113" s="43">
        <v>461.66290405000001</v>
      </c>
      <c r="K113" s="43">
        <v>10.103147809999999</v>
      </c>
      <c r="L113" s="43">
        <v>18.160189190000001</v>
      </c>
      <c r="M113" s="43">
        <v>433.39956704999997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5044.7764259899996</v>
      </c>
      <c r="C114" s="43">
        <f t="shared" ref="C114" si="142">G114+K114</f>
        <v>2698.4924262999998</v>
      </c>
      <c r="D114" s="43">
        <f t="shared" ref="D114" si="143">H114+L114</f>
        <v>1400.26636168</v>
      </c>
      <c r="E114" s="43">
        <f t="shared" ref="E114" si="144">I114+M114</f>
        <v>946.01763800999993</v>
      </c>
      <c r="F114" s="43">
        <v>4587.0107751300002</v>
      </c>
      <c r="G114" s="43">
        <v>2688.27871882</v>
      </c>
      <c r="H114" s="43">
        <v>1384.8963490000001</v>
      </c>
      <c r="I114" s="43">
        <v>513.83570730999998</v>
      </c>
      <c r="J114" s="43">
        <v>457.76565085999999</v>
      </c>
      <c r="K114" s="43">
        <v>10.21370748</v>
      </c>
      <c r="L114" s="43">
        <v>15.37001268</v>
      </c>
      <c r="M114" s="43">
        <v>432.18193070000001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5098.36658842</v>
      </c>
      <c r="C115" s="43">
        <f t="shared" ref="C115" si="145">G115+K115</f>
        <v>2732.0041418699998</v>
      </c>
      <c r="D115" s="43">
        <f t="shared" ref="D115" si="146">H115+L115</f>
        <v>1442.3834530299998</v>
      </c>
      <c r="E115" s="43">
        <f t="shared" ref="E115" si="147">I115+M115</f>
        <v>923.97899352000002</v>
      </c>
      <c r="F115" s="43">
        <v>4660.7684216099997</v>
      </c>
      <c r="G115" s="43">
        <v>2722.15331922</v>
      </c>
      <c r="H115" s="43">
        <v>1427.7812745599999</v>
      </c>
      <c r="I115" s="43">
        <v>510.83382783000002</v>
      </c>
      <c r="J115" s="43">
        <v>437.59816681000001</v>
      </c>
      <c r="K115" s="43">
        <v>9.8508226499999996</v>
      </c>
      <c r="L115" s="43">
        <v>14.60217847</v>
      </c>
      <c r="M115" s="43">
        <v>413.14516569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5177.1285171600002</v>
      </c>
      <c r="C116" s="43">
        <f t="shared" ref="C116" si="148">G116+K116</f>
        <v>2720.95432979</v>
      </c>
      <c r="D116" s="43">
        <f t="shared" ref="D116" si="149">H116+L116</f>
        <v>1476.6324091900001</v>
      </c>
      <c r="E116" s="43">
        <f t="shared" ref="E116" si="150">I116+M116</f>
        <v>979.54177817999994</v>
      </c>
      <c r="F116" s="43">
        <v>4726.2437582000002</v>
      </c>
      <c r="G116" s="43">
        <v>2710.7073137399998</v>
      </c>
      <c r="H116" s="43">
        <v>1461.51417298</v>
      </c>
      <c r="I116" s="43">
        <v>554.02227147999997</v>
      </c>
      <c r="J116" s="43">
        <v>450.88475896</v>
      </c>
      <c r="K116" s="43">
        <v>10.247016049999999</v>
      </c>
      <c r="L116" s="43">
        <v>15.118236209999999</v>
      </c>
      <c r="M116" s="43">
        <v>425.51950670000002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5182.6795884399999</v>
      </c>
      <c r="C117" s="43">
        <f t="shared" ref="C117" si="151">G117+K117</f>
        <v>2728.7850044399997</v>
      </c>
      <c r="D117" s="43">
        <f t="shared" ref="D117" si="152">H117+L117</f>
        <v>1496.6376603199999</v>
      </c>
      <c r="E117" s="43">
        <f t="shared" ref="E117" si="153">I117+M117</f>
        <v>957.25692368</v>
      </c>
      <c r="F117" s="43">
        <v>4762.48574732</v>
      </c>
      <c r="G117" s="43">
        <v>2718.86540608</v>
      </c>
      <c r="H117" s="43">
        <v>1482.1993382799999</v>
      </c>
      <c r="I117" s="43">
        <v>561.42100296000001</v>
      </c>
      <c r="J117" s="43">
        <v>420.19384112</v>
      </c>
      <c r="K117" s="43">
        <v>9.9195983600000002</v>
      </c>
      <c r="L117" s="43">
        <v>14.438322039999999</v>
      </c>
      <c r="M117" s="43">
        <v>395.83592071999999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5235.37418007</v>
      </c>
      <c r="C118" s="43">
        <f t="shared" ref="C118" si="154">G118+K118</f>
        <v>2747.1562210499997</v>
      </c>
      <c r="D118" s="43">
        <f t="shared" ref="D118" si="155">H118+L118</f>
        <v>1536.20936867</v>
      </c>
      <c r="E118" s="43">
        <f t="shared" ref="E118" si="156">I118+M118</f>
        <v>952.00859035000008</v>
      </c>
      <c r="F118" s="43">
        <v>4824.6177735600004</v>
      </c>
      <c r="G118" s="43">
        <v>2737.3342565399998</v>
      </c>
      <c r="H118" s="43">
        <v>1521.84802031</v>
      </c>
      <c r="I118" s="43">
        <v>565.43549671000005</v>
      </c>
      <c r="J118" s="43">
        <v>410.75640650999998</v>
      </c>
      <c r="K118" s="43">
        <v>9.8219645100000008</v>
      </c>
      <c r="L118" s="43">
        <v>14.361348359999999</v>
      </c>
      <c r="M118" s="43">
        <v>386.57309364000002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5348.6450628100001</v>
      </c>
      <c r="C119" s="43">
        <f t="shared" ref="C119" si="157">G119+K119</f>
        <v>2800.1277548400003</v>
      </c>
      <c r="D119" s="43">
        <f t="shared" ref="D119" si="158">H119+L119</f>
        <v>1578.1055675099999</v>
      </c>
      <c r="E119" s="43">
        <f t="shared" ref="E119" si="159">I119+M119</f>
        <v>970.41174045999992</v>
      </c>
      <c r="F119" s="43">
        <v>4917.7883325800003</v>
      </c>
      <c r="G119" s="43">
        <v>2789.7526449500001</v>
      </c>
      <c r="H119" s="43">
        <v>1563.0731138399999</v>
      </c>
      <c r="I119" s="43">
        <v>564.96257378999996</v>
      </c>
      <c r="J119" s="43">
        <v>430.85673022999998</v>
      </c>
      <c r="K119" s="43">
        <v>10.375109889999999</v>
      </c>
      <c r="L119" s="43">
        <v>15.032453670000001</v>
      </c>
      <c r="M119" s="43">
        <v>405.44916667000001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5380.4055416199999</v>
      </c>
      <c r="C120" s="43">
        <f t="shared" ref="C120" si="160">G120+K120</f>
        <v>2814.6748807999998</v>
      </c>
      <c r="D120" s="43">
        <f t="shared" ref="D120" si="161">H120+L120</f>
        <v>1601.11894972</v>
      </c>
      <c r="E120" s="43">
        <f t="shared" ref="E120" si="162">I120+M120</f>
        <v>964.61171110000009</v>
      </c>
      <c r="F120" s="43">
        <v>4955.2035366199998</v>
      </c>
      <c r="G120" s="43">
        <v>2804.43699204</v>
      </c>
      <c r="H120" s="43">
        <v>1586.34701827</v>
      </c>
      <c r="I120" s="43">
        <v>564.41952631000004</v>
      </c>
      <c r="J120" s="43">
        <v>425.20200499999999</v>
      </c>
      <c r="K120" s="43">
        <v>10.237888760000001</v>
      </c>
      <c r="L120" s="43">
        <v>14.77193145</v>
      </c>
      <c r="M120" s="43">
        <v>400.19218479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5478.5782320500002</v>
      </c>
      <c r="C121" s="43">
        <f t="shared" ref="C121" si="163">G121+K121</f>
        <v>2875.6562971899998</v>
      </c>
      <c r="D121" s="43">
        <f t="shared" ref="D121" si="164">H121+L121</f>
        <v>1611.27332639</v>
      </c>
      <c r="E121" s="43">
        <f t="shared" ref="E121" si="165">I121+M121</f>
        <v>991.64860847</v>
      </c>
      <c r="F121" s="43">
        <v>5005.6960367399997</v>
      </c>
      <c r="G121" s="43">
        <v>2863.8851577199998</v>
      </c>
      <c r="H121" s="43">
        <v>1594.4431594800001</v>
      </c>
      <c r="I121" s="43">
        <v>547.36771954000005</v>
      </c>
      <c r="J121" s="43">
        <v>472.88219530999999</v>
      </c>
      <c r="K121" s="43">
        <v>11.77113947</v>
      </c>
      <c r="L121" s="43">
        <v>16.830166909999999</v>
      </c>
      <c r="M121" s="43">
        <v>444.28088893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5289.0359875900003</v>
      </c>
      <c r="C122" s="43">
        <f t="shared" ref="C122" si="166">G122+K122</f>
        <v>2732.0936911399999</v>
      </c>
      <c r="D122" s="43">
        <f t="shared" ref="D122" si="167">H122+L122</f>
        <v>1568.9359193499999</v>
      </c>
      <c r="E122" s="43">
        <f t="shared" ref="E122" si="168">I122+M122</f>
        <v>988.00637710000001</v>
      </c>
      <c r="F122" s="43">
        <v>4834.8879429400004</v>
      </c>
      <c r="G122" s="43">
        <v>2720.7589789499998</v>
      </c>
      <c r="H122" s="43">
        <v>1552.8017688800001</v>
      </c>
      <c r="I122" s="43">
        <v>561.32719511000005</v>
      </c>
      <c r="J122" s="43">
        <v>454.14804464999997</v>
      </c>
      <c r="K122" s="43">
        <v>11.334712189999999</v>
      </c>
      <c r="L122" s="43">
        <v>16.134150470000002</v>
      </c>
      <c r="M122" s="43">
        <v>426.67918199000002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5285.1213306700001</v>
      </c>
      <c r="C123" s="43">
        <f t="shared" ref="C123" si="169">G123+K123</f>
        <v>2760.5523594900001</v>
      </c>
      <c r="D123" s="43">
        <f t="shared" ref="D123" si="170">H123+L123</f>
        <v>1565.5534279400001</v>
      </c>
      <c r="E123" s="43">
        <f t="shared" ref="E123" si="171">I123+M123</f>
        <v>959.01554323999994</v>
      </c>
      <c r="F123" s="43">
        <v>4834.3989786599996</v>
      </c>
      <c r="G123" s="43">
        <v>2749.19645059</v>
      </c>
      <c r="H123" s="43">
        <v>1549.4713383000001</v>
      </c>
      <c r="I123" s="43">
        <v>535.73118977000001</v>
      </c>
      <c r="J123" s="43">
        <v>450.72235201000001</v>
      </c>
      <c r="K123" s="43">
        <v>11.355908899999999</v>
      </c>
      <c r="L123" s="43">
        <v>16.08208964</v>
      </c>
      <c r="M123" s="43">
        <v>423.28435346999999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5317.98632172</v>
      </c>
      <c r="C124" s="43">
        <f t="shared" ref="C124" si="172">G124+K124</f>
        <v>2785.6118344699998</v>
      </c>
      <c r="D124" s="43">
        <f t="shared" ref="D124" si="173">H124+L124</f>
        <v>1578.8814235700002</v>
      </c>
      <c r="E124" s="43">
        <f t="shared" ref="E124" si="174">I124+M124</f>
        <v>953.49306367999998</v>
      </c>
      <c r="F124" s="43">
        <v>4873.37978277</v>
      </c>
      <c r="G124" s="43">
        <v>2774.30628385</v>
      </c>
      <c r="H124" s="43">
        <v>1562.9365792200001</v>
      </c>
      <c r="I124" s="43">
        <v>536.13691970000002</v>
      </c>
      <c r="J124" s="43">
        <v>444.60653895000002</v>
      </c>
      <c r="K124" s="43">
        <v>11.30555062</v>
      </c>
      <c r="L124" s="43">
        <v>15.94484435</v>
      </c>
      <c r="M124" s="43">
        <v>417.35614398000001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5350.5752521900004</v>
      </c>
      <c r="C125" s="43">
        <f t="shared" ref="C125" si="175">G125+K125</f>
        <v>2781.1375665700002</v>
      </c>
      <c r="D125" s="43">
        <f t="shared" ref="D125" si="176">H125+L125</f>
        <v>1590.8492406100002</v>
      </c>
      <c r="E125" s="43">
        <f t="shared" ref="E125" si="177">I125+M125</f>
        <v>978.58844500999999</v>
      </c>
      <c r="F125" s="43">
        <v>4889.7274982600002</v>
      </c>
      <c r="G125" s="43">
        <v>2769.3526136</v>
      </c>
      <c r="H125" s="43">
        <v>1574.3178031100001</v>
      </c>
      <c r="I125" s="43">
        <v>546.05708155000002</v>
      </c>
      <c r="J125" s="43">
        <v>460.84775393000001</v>
      </c>
      <c r="K125" s="43">
        <v>11.784952970000001</v>
      </c>
      <c r="L125" s="43">
        <v>16.531437499999999</v>
      </c>
      <c r="M125" s="43">
        <v>432.53136346000002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5418.5202959099997</v>
      </c>
      <c r="C126" s="43">
        <f t="shared" ref="C126" si="178">G126+K126</f>
        <v>2836.1095642299997</v>
      </c>
      <c r="D126" s="43">
        <f t="shared" ref="D126" si="179">H126+L126</f>
        <v>1617.7606176299998</v>
      </c>
      <c r="E126" s="43">
        <f t="shared" ref="E126" si="180">I126+M126</f>
        <v>964.65011404999996</v>
      </c>
      <c r="F126" s="43">
        <v>4969.32780766</v>
      </c>
      <c r="G126" s="43">
        <v>2824.3739418099999</v>
      </c>
      <c r="H126" s="43">
        <v>1601.4804574899999</v>
      </c>
      <c r="I126" s="43">
        <v>543.47340836000001</v>
      </c>
      <c r="J126" s="43">
        <v>449.19248825</v>
      </c>
      <c r="K126" s="43">
        <v>11.73562242</v>
      </c>
      <c r="L126" s="43">
        <v>16.28016014</v>
      </c>
      <c r="M126" s="43">
        <v>421.17670569000001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5372.5588606199999</v>
      </c>
      <c r="C127" s="43">
        <f t="shared" ref="C127" si="181">G127+K127</f>
        <v>2781.4002748499997</v>
      </c>
      <c r="D127" s="43">
        <f t="shared" ref="D127" si="182">H127+L127</f>
        <v>1611.5778705499999</v>
      </c>
      <c r="E127" s="43">
        <f t="shared" ref="E127" si="183">I127+M127</f>
        <v>979.58071522</v>
      </c>
      <c r="F127" s="43">
        <v>4909.4397421200001</v>
      </c>
      <c r="G127" s="43">
        <v>2769.1450289499999</v>
      </c>
      <c r="H127" s="43">
        <v>1594.02565641</v>
      </c>
      <c r="I127" s="43">
        <v>546.26905676000001</v>
      </c>
      <c r="J127" s="43">
        <v>463.11911850000001</v>
      </c>
      <c r="K127" s="43">
        <v>12.2552459</v>
      </c>
      <c r="L127" s="43">
        <v>17.55221414</v>
      </c>
      <c r="M127" s="43">
        <v>433.31165845999999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5203.1659956100002</v>
      </c>
      <c r="C128" s="43">
        <f t="shared" ref="C128" si="184">G128+K128</f>
        <v>2646.6028677599998</v>
      </c>
      <c r="D128" s="43">
        <f t="shared" ref="D128" si="185">H128+L128</f>
        <v>1615.44465438</v>
      </c>
      <c r="E128" s="43">
        <f t="shared" ref="E128" si="186">I128+M128</f>
        <v>941.11847347000003</v>
      </c>
      <c r="F128" s="43">
        <v>4789.2620363599999</v>
      </c>
      <c r="G128" s="43">
        <v>2635.4394695999999</v>
      </c>
      <c r="H128" s="43">
        <v>1601.4157542400001</v>
      </c>
      <c r="I128" s="43">
        <v>552.40681252000002</v>
      </c>
      <c r="J128" s="43">
        <v>413.90395925000001</v>
      </c>
      <c r="K128" s="43">
        <v>11.16339816</v>
      </c>
      <c r="L128" s="43">
        <v>14.028900139999999</v>
      </c>
      <c r="M128" s="43">
        <v>388.71166095000001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5169.66181392</v>
      </c>
      <c r="C129" s="43">
        <f t="shared" ref="C129" si="187">G129+K129</f>
        <v>2648.5299898200001</v>
      </c>
      <c r="D129" s="43">
        <f t="shared" ref="D129" si="188">H129+L129</f>
        <v>1634.2952361499999</v>
      </c>
      <c r="E129" s="43">
        <f t="shared" ref="E129" si="189">I129+M129</f>
        <v>886.83658794999997</v>
      </c>
      <c r="F129" s="43">
        <v>4811.0842220499999</v>
      </c>
      <c r="G129" s="43">
        <v>2637.35590714</v>
      </c>
      <c r="H129" s="43">
        <v>1620.2689881199999</v>
      </c>
      <c r="I129" s="43">
        <v>553.45932678999998</v>
      </c>
      <c r="J129" s="43">
        <v>358.57759186999999</v>
      </c>
      <c r="K129" s="43">
        <v>11.17408268</v>
      </c>
      <c r="L129" s="43">
        <v>14.02624803</v>
      </c>
      <c r="M129" s="43">
        <v>333.37726115999999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5092.3886799299999</v>
      </c>
      <c r="C130" s="43">
        <f t="shared" ref="C130" si="190">G130+K130</f>
        <v>2582.5865018</v>
      </c>
      <c r="D130" s="43">
        <f t="shared" ref="D130" si="191">H130+L130</f>
        <v>1649.7590363899999</v>
      </c>
      <c r="E130" s="43">
        <f t="shared" ref="E130" si="192">I130+M130</f>
        <v>860.04314174000001</v>
      </c>
      <c r="F130" s="43">
        <v>4762.3033727000002</v>
      </c>
      <c r="G130" s="43">
        <v>2571.6117117399999</v>
      </c>
      <c r="H130" s="43">
        <v>1635.8800739599999</v>
      </c>
      <c r="I130" s="43">
        <v>554.81158700000003</v>
      </c>
      <c r="J130" s="43">
        <v>330.08530723000001</v>
      </c>
      <c r="K130" s="43">
        <v>10.97479006</v>
      </c>
      <c r="L130" s="43">
        <v>13.87896243</v>
      </c>
      <c r="M130" s="43">
        <v>305.23155473999998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5107.7541283399996</v>
      </c>
      <c r="C131" s="43">
        <f t="shared" ref="C131" si="193">G131+K131</f>
        <v>2583.3671523200001</v>
      </c>
      <c r="D131" s="43">
        <f t="shared" ref="D131" si="194">H131+L131</f>
        <v>1653.1039695900001</v>
      </c>
      <c r="E131" s="43">
        <f t="shared" ref="E131" si="195">I131+M131</f>
        <v>871.28300643</v>
      </c>
      <c r="F131" s="43">
        <v>4778.6631484099998</v>
      </c>
      <c r="G131" s="43">
        <v>2572.40938766</v>
      </c>
      <c r="H131" s="43">
        <v>1639.2782951500001</v>
      </c>
      <c r="I131" s="43">
        <v>566.97546560000001</v>
      </c>
      <c r="J131" s="43">
        <v>329.09097993</v>
      </c>
      <c r="K131" s="43">
        <v>10.95776466</v>
      </c>
      <c r="L131" s="43">
        <v>13.82567444</v>
      </c>
      <c r="M131" s="43">
        <v>304.30754082999999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5136.8080130799999</v>
      </c>
      <c r="C132" s="43">
        <f t="shared" ref="C132" si="196">G132+K132</f>
        <v>2604.67236671</v>
      </c>
      <c r="D132" s="43">
        <f t="shared" ref="D132" si="197">H132+L132</f>
        <v>1678.7569491100001</v>
      </c>
      <c r="E132" s="43">
        <f t="shared" ref="E132" si="198">I132+M132</f>
        <v>853.37869726000008</v>
      </c>
      <c r="F132" s="43">
        <v>4837.7771451199997</v>
      </c>
      <c r="G132" s="43">
        <v>2593.7494545499999</v>
      </c>
      <c r="H132" s="43">
        <v>1667.11770828</v>
      </c>
      <c r="I132" s="43">
        <v>576.90998229000002</v>
      </c>
      <c r="J132" s="43">
        <v>299.03086796000002</v>
      </c>
      <c r="K132" s="43">
        <v>10.922912159999999</v>
      </c>
      <c r="L132" s="43">
        <v>11.63924083</v>
      </c>
      <c r="M132" s="43">
        <v>276.46871497000001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5261.6166628000001</v>
      </c>
      <c r="C133" s="43">
        <f t="shared" ref="C133" si="199">G133+K133</f>
        <v>2687.7311276599999</v>
      </c>
      <c r="D133" s="43">
        <f t="shared" ref="D133" si="200">H133+L133</f>
        <v>1722.5186884899999</v>
      </c>
      <c r="E133" s="43">
        <f t="shared" ref="E133" si="201">I133+M133</f>
        <v>851.36684665000007</v>
      </c>
      <c r="F133" s="43">
        <v>4966.3284770500004</v>
      </c>
      <c r="G133" s="43">
        <v>2676.8216512899999</v>
      </c>
      <c r="H133" s="43">
        <v>1710.93458938</v>
      </c>
      <c r="I133" s="43">
        <v>578.57223638000005</v>
      </c>
      <c r="J133" s="43">
        <v>295.28818575000003</v>
      </c>
      <c r="K133" s="43">
        <v>10.90947637</v>
      </c>
      <c r="L133" s="43">
        <v>11.58409911</v>
      </c>
      <c r="M133" s="43">
        <v>272.79461027000002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5324.6992716000004</v>
      </c>
      <c r="C134" s="43">
        <f t="shared" ref="C134" si="202">G134+K134</f>
        <v>2689.9114895599996</v>
      </c>
      <c r="D134" s="43">
        <f t="shared" ref="D134" si="203">H134+L134</f>
        <v>1761.68361136</v>
      </c>
      <c r="E134" s="43">
        <f t="shared" ref="E134" si="204">I134+M134</f>
        <v>873.10417068000004</v>
      </c>
      <c r="F134" s="43">
        <v>5031.3389191599999</v>
      </c>
      <c r="G134" s="43">
        <v>2679.0138685799998</v>
      </c>
      <c r="H134" s="43">
        <v>1750.2011424499999</v>
      </c>
      <c r="I134" s="43">
        <v>602.12390813000002</v>
      </c>
      <c r="J134" s="43">
        <v>293.36035243999999</v>
      </c>
      <c r="K134" s="43">
        <v>10.897620979999999</v>
      </c>
      <c r="L134" s="43">
        <v>11.48246891</v>
      </c>
      <c r="M134" s="43">
        <v>270.98026255000002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5460.6366949900003</v>
      </c>
      <c r="C135" s="43">
        <f t="shared" ref="C135" si="205">G135+K135</f>
        <v>2768.4037508699998</v>
      </c>
      <c r="D135" s="43">
        <f t="shared" ref="D135" si="206">H135+L135</f>
        <v>1800.4900598499999</v>
      </c>
      <c r="E135" s="43">
        <f t="shared" ref="E135" si="207">I135+M135</f>
        <v>891.74288426999999</v>
      </c>
      <c r="F135" s="43">
        <v>5169.3837790999996</v>
      </c>
      <c r="G135" s="43">
        <v>2757.5672525999998</v>
      </c>
      <c r="H135" s="43">
        <v>1789.1620854099999</v>
      </c>
      <c r="I135" s="43">
        <v>622.65444108999998</v>
      </c>
      <c r="J135" s="43">
        <v>291.25291589</v>
      </c>
      <c r="K135" s="43">
        <v>10.83649827</v>
      </c>
      <c r="L135" s="43">
        <v>11.32797444</v>
      </c>
      <c r="M135" s="43">
        <v>269.08844318000001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5564.2154085100001</v>
      </c>
      <c r="C136" s="43">
        <f t="shared" ref="C136" si="208">G136+K136</f>
        <v>2826.9391304300002</v>
      </c>
      <c r="D136" s="43">
        <f t="shared" ref="D136" si="209">H136+L136</f>
        <v>1826.40670262</v>
      </c>
      <c r="E136" s="43">
        <f t="shared" ref="E136" si="210">I136+M136</f>
        <v>910.86957545999996</v>
      </c>
      <c r="F136" s="43">
        <v>5277.64047321</v>
      </c>
      <c r="G136" s="43">
        <v>2814.8017131000001</v>
      </c>
      <c r="H136" s="43">
        <v>1815.25139969</v>
      </c>
      <c r="I136" s="43">
        <v>647.58736041999998</v>
      </c>
      <c r="J136" s="43">
        <v>286.57493529999999</v>
      </c>
      <c r="K136" s="43">
        <v>12.13741733</v>
      </c>
      <c r="L136" s="43">
        <v>11.15530293</v>
      </c>
      <c r="M136" s="43">
        <v>263.28221503999998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5679.3885393500004</v>
      </c>
      <c r="C137" s="43">
        <f t="shared" ref="C137" si="211">G137+K137</f>
        <v>2885.1190079799999</v>
      </c>
      <c r="D137" s="43">
        <f t="shared" ref="D137" si="212">H137+L137</f>
        <v>1859.4528630699999</v>
      </c>
      <c r="E137" s="43">
        <f t="shared" ref="E137" si="213">I137+M137</f>
        <v>934.81666829999995</v>
      </c>
      <c r="F137" s="43">
        <v>5398.0375424699996</v>
      </c>
      <c r="G137" s="43">
        <v>2874.4607692099999</v>
      </c>
      <c r="H137" s="43">
        <v>1848.93216747</v>
      </c>
      <c r="I137" s="43">
        <v>674.64460579000001</v>
      </c>
      <c r="J137" s="43">
        <v>281.35099688000003</v>
      </c>
      <c r="K137" s="43">
        <v>10.658238770000001</v>
      </c>
      <c r="L137" s="43">
        <v>10.5206956</v>
      </c>
      <c r="M137" s="43">
        <v>260.17206250999999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5859.5549418199998</v>
      </c>
      <c r="C138" s="43">
        <f t="shared" ref="C138" si="214">G138+K138</f>
        <v>3000.18127878</v>
      </c>
      <c r="D138" s="43">
        <f t="shared" ref="D138" si="215">H138+L138</f>
        <v>1907.5633652900001</v>
      </c>
      <c r="E138" s="43">
        <f t="shared" ref="E138" si="216">I138+M138</f>
        <v>951.81029775000002</v>
      </c>
      <c r="F138" s="43">
        <v>5580.1393313899998</v>
      </c>
      <c r="G138" s="43">
        <v>2989.5105314900002</v>
      </c>
      <c r="H138" s="43">
        <v>1897.09494481</v>
      </c>
      <c r="I138" s="43">
        <v>693.53385508999997</v>
      </c>
      <c r="J138" s="43">
        <v>279.41561043000002</v>
      </c>
      <c r="K138" s="43">
        <v>10.67074729</v>
      </c>
      <c r="L138" s="43">
        <v>10.468420480000001</v>
      </c>
      <c r="M138" s="43">
        <v>258.27644265999999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5908.0124946699998</v>
      </c>
      <c r="C139" s="43">
        <f t="shared" ref="C139" si="217">G139+K139</f>
        <v>2877.9903098200002</v>
      </c>
      <c r="D139" s="43">
        <f t="shared" ref="D139" si="218">H139+L139</f>
        <v>2058.4146784</v>
      </c>
      <c r="E139" s="43">
        <f t="shared" ref="E139" si="219">I139+M139</f>
        <v>971.60750645000007</v>
      </c>
      <c r="F139" s="43">
        <v>5634.5546142399999</v>
      </c>
      <c r="G139" s="43">
        <v>2867.4137627300001</v>
      </c>
      <c r="H139" s="43">
        <v>2048.0971767800002</v>
      </c>
      <c r="I139" s="43">
        <v>719.04367473000002</v>
      </c>
      <c r="J139" s="43">
        <v>273.45788042999999</v>
      </c>
      <c r="K139" s="43">
        <v>10.57654709</v>
      </c>
      <c r="L139" s="43">
        <v>10.31750162</v>
      </c>
      <c r="M139" s="43">
        <v>252.56383172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5916.9102538099996</v>
      </c>
      <c r="C140" s="43">
        <f t="shared" ref="C140" si="220">G140+K140</f>
        <v>2820.2005212399999</v>
      </c>
      <c r="D140" s="43">
        <f t="shared" ref="D140" si="221">H140+L140</f>
        <v>2080.3675179499996</v>
      </c>
      <c r="E140" s="43">
        <f t="shared" ref="E140" si="222">I140+M140</f>
        <v>1016.3422146199999</v>
      </c>
      <c r="F140" s="43">
        <v>5672.8353811999996</v>
      </c>
      <c r="G140" s="43">
        <v>2809.6759906799998</v>
      </c>
      <c r="H140" s="43">
        <v>2069.9864990699998</v>
      </c>
      <c r="I140" s="43">
        <v>793.17289144999995</v>
      </c>
      <c r="J140" s="43">
        <v>244.07487261</v>
      </c>
      <c r="K140" s="43">
        <v>10.524530560000001</v>
      </c>
      <c r="L140" s="43">
        <v>10.381018879999999</v>
      </c>
      <c r="M140" s="43">
        <v>223.16932317000001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6027.6888376999996</v>
      </c>
      <c r="C141" s="43">
        <f t="shared" ref="C141" si="223">G141+K141</f>
        <v>2915.0543828600003</v>
      </c>
      <c r="D141" s="43">
        <f t="shared" ref="D141" si="224">H141+L141</f>
        <v>2129.7630837699999</v>
      </c>
      <c r="E141" s="43">
        <f t="shared" ref="E141" si="225">I141+M141</f>
        <v>982.87137107000001</v>
      </c>
      <c r="F141" s="43">
        <v>5775.9667996899998</v>
      </c>
      <c r="G141" s="43">
        <v>2904.1802052100002</v>
      </c>
      <c r="H141" s="43">
        <v>2119.1004877599999</v>
      </c>
      <c r="I141" s="43">
        <v>752.68610672</v>
      </c>
      <c r="J141" s="43">
        <v>251.72203801000001</v>
      </c>
      <c r="K141" s="43">
        <v>10.87417765</v>
      </c>
      <c r="L141" s="43">
        <v>10.66259601</v>
      </c>
      <c r="M141" s="43">
        <v>230.18526435000001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6014.9498703199997</v>
      </c>
      <c r="C142" s="43">
        <f t="shared" ref="C142" si="226">G142+K142</f>
        <v>2894.1208493100003</v>
      </c>
      <c r="D142" s="43">
        <f t="shared" ref="D142" si="227">H142+L142</f>
        <v>2130.6900641100001</v>
      </c>
      <c r="E142" s="43">
        <f t="shared" ref="E142" si="228">I142+M142</f>
        <v>990.13895690000004</v>
      </c>
      <c r="F142" s="43">
        <v>5773.3837756700004</v>
      </c>
      <c r="G142" s="43">
        <v>2883.1851697900001</v>
      </c>
      <c r="H142" s="43">
        <v>2121.8503009999999</v>
      </c>
      <c r="I142" s="43">
        <v>768.34830488</v>
      </c>
      <c r="J142" s="43">
        <v>241.56609465</v>
      </c>
      <c r="K142" s="43">
        <v>10.935679520000001</v>
      </c>
      <c r="L142" s="43">
        <v>8.8397631099999998</v>
      </c>
      <c r="M142" s="43">
        <v>221.79065202000001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6193.29845647</v>
      </c>
      <c r="C143" s="43">
        <f t="shared" ref="C143" si="229">G143+K143</f>
        <v>3001.7890476299999</v>
      </c>
      <c r="D143" s="43">
        <f t="shared" ref="D143" si="230">H143+L143</f>
        <v>2185.98706726</v>
      </c>
      <c r="E143" s="43">
        <f t="shared" ref="E143" si="231">I143+M143</f>
        <v>1005.52234158</v>
      </c>
      <c r="F143" s="43">
        <v>5944.6262916100004</v>
      </c>
      <c r="G143" s="43">
        <v>2990.1730031500001</v>
      </c>
      <c r="H143" s="43">
        <v>2176.7142451999998</v>
      </c>
      <c r="I143" s="43">
        <v>777.73904326000002</v>
      </c>
      <c r="J143" s="43">
        <v>248.67216486000001</v>
      </c>
      <c r="K143" s="43">
        <v>11.616044479999999</v>
      </c>
      <c r="L143" s="43">
        <v>9.2728220599999993</v>
      </c>
      <c r="M143" s="43">
        <v>227.78329832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6369.0635394700003</v>
      </c>
      <c r="C144" s="43">
        <f t="shared" ref="C144" si="232">G144+K144</f>
        <v>3113.64522923</v>
      </c>
      <c r="D144" s="43">
        <f t="shared" ref="D144" si="233">H144+L144</f>
        <v>2232.1776506399997</v>
      </c>
      <c r="E144" s="43">
        <f t="shared" ref="E144" si="234">I144+M144</f>
        <v>1023.2406596000001</v>
      </c>
      <c r="F144" s="43">
        <v>6117.9255664599996</v>
      </c>
      <c r="G144" s="43">
        <v>3101.7890126299999</v>
      </c>
      <c r="H144" s="43">
        <v>2223.3909563399998</v>
      </c>
      <c r="I144" s="43">
        <v>792.74559749000002</v>
      </c>
      <c r="J144" s="43">
        <v>251.13797301</v>
      </c>
      <c r="K144" s="43">
        <v>11.8562166</v>
      </c>
      <c r="L144" s="43">
        <v>8.7866943000000006</v>
      </c>
      <c r="M144" s="43">
        <v>230.49506210999999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6246.5503798600002</v>
      </c>
      <c r="C145" s="43">
        <f t="shared" ref="C145" si="235">G145+K145</f>
        <v>3028.6674905</v>
      </c>
      <c r="D145" s="43">
        <f t="shared" ref="D145" si="236">H145+L145</f>
        <v>2200.16771844</v>
      </c>
      <c r="E145" s="43">
        <f t="shared" ref="E145" si="237">I145+M145</f>
        <v>1017.71517092</v>
      </c>
      <c r="F145" s="43">
        <v>6001.9784033899996</v>
      </c>
      <c r="G145" s="43">
        <v>3016.7331797699999</v>
      </c>
      <c r="H145" s="43">
        <v>2191.37225468</v>
      </c>
      <c r="I145" s="43">
        <v>793.87296893999996</v>
      </c>
      <c r="J145" s="43">
        <v>244.57197647000001</v>
      </c>
      <c r="K145" s="43">
        <v>11.93431073</v>
      </c>
      <c r="L145" s="43">
        <v>8.7954637600000005</v>
      </c>
      <c r="M145" s="43">
        <v>223.84220198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6160.1266632300003</v>
      </c>
      <c r="C146" s="43">
        <f t="shared" ref="C146" si="238">G146+K146</f>
        <v>3051.2710652199999</v>
      </c>
      <c r="D146" s="43">
        <f t="shared" ref="D146" si="239">H146+L146</f>
        <v>2110.1490235599999</v>
      </c>
      <c r="E146" s="43">
        <f t="shared" ref="E146" si="240">I146+M146</f>
        <v>998.70657445000006</v>
      </c>
      <c r="F146" s="43">
        <v>5924.29287776</v>
      </c>
      <c r="G146" s="43">
        <v>3039.3201781399998</v>
      </c>
      <c r="H146" s="43">
        <v>2101.97953452</v>
      </c>
      <c r="I146" s="43">
        <v>782.99316510000006</v>
      </c>
      <c r="J146" s="43">
        <v>235.83378547000001</v>
      </c>
      <c r="K146" s="43">
        <v>11.950887079999999</v>
      </c>
      <c r="L146" s="43">
        <v>8.1694890400000002</v>
      </c>
      <c r="M146" s="43">
        <v>215.71340935000001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6122.0946968600001</v>
      </c>
      <c r="C147" s="43">
        <f t="shared" ref="C147" si="241">G147+K147</f>
        <v>3002.9967451799998</v>
      </c>
      <c r="D147" s="43">
        <f t="shared" ref="D147" si="242">H147+L147</f>
        <v>2136.4918013299998</v>
      </c>
      <c r="E147" s="43">
        <f t="shared" ref="E147" si="243">I147+M147</f>
        <v>982.60615035000001</v>
      </c>
      <c r="F147" s="43">
        <v>5886.0170846299998</v>
      </c>
      <c r="G147" s="43">
        <v>2990.9901344099999</v>
      </c>
      <c r="H147" s="43">
        <v>2128.3227230299999</v>
      </c>
      <c r="I147" s="43">
        <v>766.70422718999998</v>
      </c>
      <c r="J147" s="43">
        <v>236.07761223</v>
      </c>
      <c r="K147" s="43">
        <v>12.00661077</v>
      </c>
      <c r="L147" s="43">
        <v>8.1690783000000007</v>
      </c>
      <c r="M147" s="43">
        <v>215.90192316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6015.8192710000003</v>
      </c>
      <c r="C148" s="43">
        <f t="shared" ref="C148" si="244">G148+K148</f>
        <v>2811.45286025</v>
      </c>
      <c r="D148" s="43">
        <f t="shared" ref="D148" si="245">H148+L148</f>
        <v>2164.59722246</v>
      </c>
      <c r="E148" s="43">
        <f t="shared" ref="E148" si="246">I148+M148</f>
        <v>1039.7691882899999</v>
      </c>
      <c r="F148" s="43">
        <v>5780.2545785599996</v>
      </c>
      <c r="G148" s="43">
        <v>2799.4791323999998</v>
      </c>
      <c r="H148" s="43">
        <v>2156.4226231600001</v>
      </c>
      <c r="I148" s="43">
        <v>824.35282299999994</v>
      </c>
      <c r="J148" s="43">
        <v>235.56469243999999</v>
      </c>
      <c r="K148" s="43">
        <v>11.97372785</v>
      </c>
      <c r="L148" s="43">
        <v>8.1745993000000006</v>
      </c>
      <c r="M148" s="43">
        <v>215.41636528999999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5943.3605373</v>
      </c>
      <c r="C149" s="43">
        <f t="shared" ref="C149" si="247">G149+K149</f>
        <v>2850.3213321100002</v>
      </c>
      <c r="D149" s="43">
        <f t="shared" ref="D149" si="248">H149+L149</f>
        <v>2060.8692300700004</v>
      </c>
      <c r="E149" s="43">
        <f t="shared" ref="E149" si="249">I149+M149</f>
        <v>1032.1699751199999</v>
      </c>
      <c r="F149" s="43">
        <v>5651.52310141</v>
      </c>
      <c r="G149" s="43">
        <v>2835.2423125800001</v>
      </c>
      <c r="H149" s="43">
        <v>2052.3171183600002</v>
      </c>
      <c r="I149" s="43">
        <v>763.96367047000001</v>
      </c>
      <c r="J149" s="43">
        <v>291.83743588999999</v>
      </c>
      <c r="K149" s="43">
        <v>15.07901953</v>
      </c>
      <c r="L149" s="43">
        <v>8.5521117100000001</v>
      </c>
      <c r="M149" s="43">
        <v>268.20630464999999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5866.5203922700002</v>
      </c>
      <c r="C150" s="43">
        <f t="shared" ref="C150" si="250">G150+K150</f>
        <v>2867.4177021</v>
      </c>
      <c r="D150" s="43">
        <f t="shared" ref="D150" si="251">H150+L150</f>
        <v>1997.8854541399999</v>
      </c>
      <c r="E150" s="43">
        <f t="shared" ref="E150" si="252">I150+M150</f>
        <v>1001.21723603</v>
      </c>
      <c r="F150" s="43">
        <v>5581.8498092700002</v>
      </c>
      <c r="G150" s="43">
        <v>2852.22540407</v>
      </c>
      <c r="H150" s="43">
        <v>1990.36209917</v>
      </c>
      <c r="I150" s="43">
        <v>739.26230602999999</v>
      </c>
      <c r="J150" s="43">
        <v>284.67058300000002</v>
      </c>
      <c r="K150" s="43">
        <v>15.19229803</v>
      </c>
      <c r="L150" s="43">
        <v>7.5233549699999998</v>
      </c>
      <c r="M150" s="43">
        <v>261.95492999999999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5772.9769053500004</v>
      </c>
      <c r="C151" s="43">
        <f t="shared" ref="C151" si="253">G151+K151</f>
        <v>2869.7530040000001</v>
      </c>
      <c r="D151" s="43">
        <f t="shared" ref="D151" si="254">H151+L151</f>
        <v>1913.0592544900001</v>
      </c>
      <c r="E151" s="43">
        <f t="shared" ref="E151" si="255">I151+M151</f>
        <v>990.16464686000006</v>
      </c>
      <c r="F151" s="43">
        <v>5486.0324616199996</v>
      </c>
      <c r="G151" s="43">
        <v>2852.4297346600001</v>
      </c>
      <c r="H151" s="43">
        <v>1905.5395047500001</v>
      </c>
      <c r="I151" s="43">
        <v>728.06322221000005</v>
      </c>
      <c r="J151" s="43">
        <v>286.94444372999999</v>
      </c>
      <c r="K151" s="43">
        <v>17.32326934</v>
      </c>
      <c r="L151" s="43">
        <v>7.51974974</v>
      </c>
      <c r="M151" s="43">
        <v>262.10142465000001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5643.7937403699998</v>
      </c>
      <c r="C152" s="43">
        <f t="shared" ref="C152" si="256">G152+K152</f>
        <v>2834.6700401899998</v>
      </c>
      <c r="D152" s="43">
        <f t="shared" ref="D152" si="257">H152+L152</f>
        <v>1836.01967055</v>
      </c>
      <c r="E152" s="43">
        <f t="shared" ref="E152" si="258">I152+M152</f>
        <v>973.10402963000001</v>
      </c>
      <c r="F152" s="43">
        <v>5357.5163970000003</v>
      </c>
      <c r="G152" s="43">
        <v>2818.3518457499999</v>
      </c>
      <c r="H152" s="43">
        <v>1828.50343711</v>
      </c>
      <c r="I152" s="43">
        <v>710.66111414</v>
      </c>
      <c r="J152" s="43">
        <v>286.27734336999998</v>
      </c>
      <c r="K152" s="43">
        <v>16.318194439999999</v>
      </c>
      <c r="L152" s="43">
        <v>7.5162334399999997</v>
      </c>
      <c r="M152" s="43">
        <v>262.44291549000002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5589.6390593699998</v>
      </c>
      <c r="C153" s="43">
        <f t="shared" ref="C153" si="259">G153+K153</f>
        <v>2832.3884473000003</v>
      </c>
      <c r="D153" s="43">
        <f t="shared" ref="D153" si="260">H153+L153</f>
        <v>1787.8975431700001</v>
      </c>
      <c r="E153" s="43">
        <f t="shared" ref="E153" si="261">I153+M153</f>
        <v>969.35306889999993</v>
      </c>
      <c r="F153" s="43">
        <v>5302.9727322299996</v>
      </c>
      <c r="G153" s="43">
        <v>2815.9689283600001</v>
      </c>
      <c r="H153" s="43">
        <v>1780.4468540600001</v>
      </c>
      <c r="I153" s="43">
        <v>706.55694980999999</v>
      </c>
      <c r="J153" s="43">
        <v>286.66632714000002</v>
      </c>
      <c r="K153" s="43">
        <v>16.41951894</v>
      </c>
      <c r="L153" s="43">
        <v>7.4506891099999999</v>
      </c>
      <c r="M153" s="43">
        <v>262.79611908999999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5183.0881215199997</v>
      </c>
      <c r="C154" s="43">
        <f t="shared" ref="C154" si="262">G154+K154</f>
        <v>2718.9000934599999</v>
      </c>
      <c r="D154" s="43">
        <f t="shared" ref="D154" si="263">H154+L154</f>
        <v>1702.2247349200002</v>
      </c>
      <c r="E154" s="43">
        <f t="shared" ref="E154" si="264">I154+M154</f>
        <v>761.96329314000002</v>
      </c>
      <c r="F154" s="43">
        <v>5119.7713559499998</v>
      </c>
      <c r="G154" s="43">
        <v>2717.5721766699999</v>
      </c>
      <c r="H154" s="43">
        <v>1700.8343082900001</v>
      </c>
      <c r="I154" s="43">
        <v>701.36487098999999</v>
      </c>
      <c r="J154" s="43">
        <v>63.316765570000001</v>
      </c>
      <c r="K154" s="43">
        <v>1.32791679</v>
      </c>
      <c r="L154" s="43">
        <v>1.3904266300000001</v>
      </c>
      <c r="M154" s="43">
        <v>60.598422149999998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5198.2479236299996</v>
      </c>
      <c r="C155" s="43">
        <f t="shared" ref="C155" si="265">G155+K155</f>
        <v>2779.1241240499999</v>
      </c>
      <c r="D155" s="43">
        <f t="shared" ref="D155" si="266">H155+L155</f>
        <v>1665.5735907400001</v>
      </c>
      <c r="E155" s="43">
        <f t="shared" ref="E155" si="267">I155+M155</f>
        <v>753.55020883999998</v>
      </c>
      <c r="F155" s="43">
        <v>5134.9621876600004</v>
      </c>
      <c r="G155" s="43">
        <v>2777.71919424</v>
      </c>
      <c r="H155" s="43">
        <v>1664.1831305200001</v>
      </c>
      <c r="I155" s="43">
        <v>693.05986289999998</v>
      </c>
      <c r="J155" s="43">
        <v>63.285735969999998</v>
      </c>
      <c r="K155" s="43">
        <v>1.4049298100000001</v>
      </c>
      <c r="L155" s="43">
        <v>1.39046022</v>
      </c>
      <c r="M155" s="43">
        <v>60.490345939999997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5170.2697398999999</v>
      </c>
      <c r="C156" s="43">
        <f t="shared" ref="C156" si="268">G156+K156</f>
        <v>2763.53381064</v>
      </c>
      <c r="D156" s="43">
        <f t="shared" ref="D156" si="269">H156+L156</f>
        <v>1651.12770039</v>
      </c>
      <c r="E156" s="43">
        <f t="shared" ref="E156" si="270">I156+M156</f>
        <v>755.60822886999995</v>
      </c>
      <c r="F156" s="43">
        <v>5107.0846190700004</v>
      </c>
      <c r="G156" s="43">
        <v>2762.1166186099999</v>
      </c>
      <c r="H156" s="43">
        <v>1649.7372159199999</v>
      </c>
      <c r="I156" s="43">
        <v>695.23078453999995</v>
      </c>
      <c r="J156" s="43">
        <v>63.185120830000002</v>
      </c>
      <c r="K156" s="43">
        <v>1.41719203</v>
      </c>
      <c r="L156" s="43">
        <v>1.3904844700000001</v>
      </c>
      <c r="M156" s="43">
        <v>60.377444330000003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5233.3815285299997</v>
      </c>
      <c r="C157" s="43">
        <f t="shared" ref="C157" si="271">G157+K157</f>
        <v>2866.71355339</v>
      </c>
      <c r="D157" s="43">
        <f t="shared" ref="D157" si="272">H157+L157</f>
        <v>1627.5099863299999</v>
      </c>
      <c r="E157" s="43">
        <f t="shared" ref="E157" si="273">I157+M157</f>
        <v>739.15798881000001</v>
      </c>
      <c r="F157" s="43">
        <v>5170.3754154199996</v>
      </c>
      <c r="G157" s="43">
        <v>2865.2106626499999</v>
      </c>
      <c r="H157" s="43">
        <v>1626.1194753499999</v>
      </c>
      <c r="I157" s="43">
        <v>679.04527742000005</v>
      </c>
      <c r="J157" s="43">
        <v>63.006113110000001</v>
      </c>
      <c r="K157" s="43">
        <v>1.50289074</v>
      </c>
      <c r="L157" s="43">
        <v>1.39051098</v>
      </c>
      <c r="M157" s="43">
        <v>60.112711390000001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5256.2039387499999</v>
      </c>
      <c r="C158" s="43">
        <f t="shared" ref="C158" si="274">G158+K158</f>
        <v>2929.6695220300003</v>
      </c>
      <c r="D158" s="43">
        <f t="shared" ref="D158" si="275">H158+L158</f>
        <v>1604.7088738100001</v>
      </c>
      <c r="E158" s="43">
        <f t="shared" ref="E158" si="276">I158+M158</f>
        <v>721.82554291000008</v>
      </c>
      <c r="F158" s="43">
        <v>5193.2535309699997</v>
      </c>
      <c r="G158" s="43">
        <v>2928.0989351100002</v>
      </c>
      <c r="H158" s="43">
        <v>1603.31833585</v>
      </c>
      <c r="I158" s="43">
        <v>661.83626001000005</v>
      </c>
      <c r="J158" s="43">
        <v>62.950407779999999</v>
      </c>
      <c r="K158" s="43">
        <v>1.57058692</v>
      </c>
      <c r="L158" s="43">
        <v>1.3905379600000001</v>
      </c>
      <c r="M158" s="43">
        <v>59.989282899999999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5383.4867745299998</v>
      </c>
      <c r="C159" s="43">
        <f t="shared" ref="C159" si="277">G159+K159</f>
        <v>3045.36989593</v>
      </c>
      <c r="D159" s="43">
        <f t="shared" ref="D159" si="278">H159+L159</f>
        <v>1617.1351104299999</v>
      </c>
      <c r="E159" s="43">
        <f t="shared" ref="E159" si="279">I159+M159</f>
        <v>720.98176817000001</v>
      </c>
      <c r="F159" s="43">
        <v>5324.5304089700003</v>
      </c>
      <c r="G159" s="43">
        <v>3043.7808045400002</v>
      </c>
      <c r="H159" s="43">
        <v>1615.74454326</v>
      </c>
      <c r="I159" s="43">
        <v>665.00506116999998</v>
      </c>
      <c r="J159" s="43">
        <v>58.956365560000002</v>
      </c>
      <c r="K159" s="43">
        <v>1.5890913900000001</v>
      </c>
      <c r="L159" s="43">
        <v>1.39056717</v>
      </c>
      <c r="M159" s="43">
        <v>55.976706999999998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5377.8711620100003</v>
      </c>
      <c r="C160" s="43">
        <f t="shared" ref="C160" si="280">G160+K160</f>
        <v>3052.8994824699998</v>
      </c>
      <c r="D160" s="43">
        <f t="shared" ref="D160" si="281">H160+L160</f>
        <v>1606.1493408000001</v>
      </c>
      <c r="E160" s="43">
        <f t="shared" ref="E160" si="282">I160+M160</f>
        <v>718.82233873999996</v>
      </c>
      <c r="F160" s="43">
        <v>5320.76338055</v>
      </c>
      <c r="G160" s="43">
        <v>3051.25394658</v>
      </c>
      <c r="H160" s="43">
        <v>1605.17763788</v>
      </c>
      <c r="I160" s="43">
        <v>664.33179609000001</v>
      </c>
      <c r="J160" s="43">
        <v>57.107781459999998</v>
      </c>
      <c r="K160" s="43">
        <v>1.6455358899999999</v>
      </c>
      <c r="L160" s="43">
        <v>0.97170292000000003</v>
      </c>
      <c r="M160" s="43">
        <v>54.490542650000002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5481.7807055800004</v>
      </c>
      <c r="C161" s="43">
        <f t="shared" ref="C161" si="283">G161+K161</f>
        <v>3122.3482608299996</v>
      </c>
      <c r="D161" s="43">
        <f t="shared" ref="D161" si="284">H161+L161</f>
        <v>1639.7689807099998</v>
      </c>
      <c r="E161" s="43">
        <f t="shared" ref="E161" si="285">I161+M161</f>
        <v>719.66346404000001</v>
      </c>
      <c r="F161" s="43">
        <v>5424.7165271599997</v>
      </c>
      <c r="G161" s="43">
        <v>3120.6375840699998</v>
      </c>
      <c r="H161" s="43">
        <v>1638.7972456299999</v>
      </c>
      <c r="I161" s="43">
        <v>665.28169746000003</v>
      </c>
      <c r="J161" s="43">
        <v>57.064178419999998</v>
      </c>
      <c r="K161" s="43">
        <v>1.7106767599999999</v>
      </c>
      <c r="L161" s="43">
        <v>0.97173507999999997</v>
      </c>
      <c r="M161" s="43">
        <v>54.381766579999997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5681.4853267500002</v>
      </c>
      <c r="C162" s="43">
        <f t="shared" ref="C162" si="286">G162+K162</f>
        <v>3257.1392594400004</v>
      </c>
      <c r="D162" s="43">
        <f t="shared" ref="D162" si="287">H162+L162</f>
        <v>1696.2864229500001</v>
      </c>
      <c r="E162" s="43">
        <f t="shared" ref="E162" si="288">I162+M162</f>
        <v>728.05964435999999</v>
      </c>
      <c r="F162" s="43">
        <v>5624.5072255100004</v>
      </c>
      <c r="G162" s="43">
        <v>3255.4082160900002</v>
      </c>
      <c r="H162" s="43">
        <v>1695.3077499200001</v>
      </c>
      <c r="I162" s="43">
        <v>673.79125950000002</v>
      </c>
      <c r="J162" s="43">
        <v>56.978101240000001</v>
      </c>
      <c r="K162" s="43">
        <v>1.73104335</v>
      </c>
      <c r="L162" s="43">
        <v>0.97867303000000005</v>
      </c>
      <c r="M162" s="43">
        <v>54.268384859999998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5741.1678303199997</v>
      </c>
      <c r="C163" s="43">
        <f t="shared" ref="C163" si="289">G163+K163</f>
        <v>3284.11193396</v>
      </c>
      <c r="D163" s="43">
        <f t="shared" ref="D163" si="290">H163+L163</f>
        <v>1612.7570429</v>
      </c>
      <c r="E163" s="43">
        <f t="shared" ref="E163" si="291">I163+M163</f>
        <v>844.29885345999992</v>
      </c>
      <c r="F163" s="43">
        <v>5685.8108266999998</v>
      </c>
      <c r="G163" s="43">
        <v>3282.3242927000001</v>
      </c>
      <c r="H163" s="43">
        <v>1612.7553752599999</v>
      </c>
      <c r="I163" s="43">
        <v>790.73115873999996</v>
      </c>
      <c r="J163" s="43">
        <v>55.35700362</v>
      </c>
      <c r="K163" s="43">
        <v>1.78764126</v>
      </c>
      <c r="L163" s="43">
        <v>1.66764E-3</v>
      </c>
      <c r="M163" s="43">
        <v>53.567694719999999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5813.4031207999997</v>
      </c>
      <c r="C164" s="43">
        <f t="shared" ref="C164" si="292">G164+K164</f>
        <v>3345.69982364</v>
      </c>
      <c r="D164" s="43">
        <f t="shared" ref="D164" si="293">H164+L164</f>
        <v>1616.92652421</v>
      </c>
      <c r="E164" s="43">
        <f t="shared" ref="E164" si="294">I164+M164</f>
        <v>850.77677295000001</v>
      </c>
      <c r="F164" s="43">
        <v>5758.4285329000004</v>
      </c>
      <c r="G164" s="43">
        <v>3343.9229558100001</v>
      </c>
      <c r="H164" s="43">
        <v>1616.9250563099999</v>
      </c>
      <c r="I164" s="43">
        <v>797.58052078000003</v>
      </c>
      <c r="J164" s="43">
        <v>54.974587900000003</v>
      </c>
      <c r="K164" s="43">
        <v>1.77686783</v>
      </c>
      <c r="L164" s="43">
        <v>1.4679000000000001E-3</v>
      </c>
      <c r="M164" s="43">
        <v>53.196252170000001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5936.4226178199997</v>
      </c>
      <c r="C165" s="43">
        <f t="shared" ref="C165" si="295">G165+K165</f>
        <v>3442.8411481399999</v>
      </c>
      <c r="D165" s="43">
        <f t="shared" ref="D165" si="296">H165+L165</f>
        <v>1639.80652373</v>
      </c>
      <c r="E165" s="43">
        <f t="shared" ref="E165" si="297">I165+M165</f>
        <v>853.77494594999996</v>
      </c>
      <c r="F165" s="43">
        <v>5882.4665470500004</v>
      </c>
      <c r="G165" s="43">
        <v>3441.0178133999998</v>
      </c>
      <c r="H165" s="43">
        <v>1639.8050537399999</v>
      </c>
      <c r="I165" s="43">
        <v>801.64367990999995</v>
      </c>
      <c r="J165" s="43">
        <v>53.956070769999997</v>
      </c>
      <c r="K165" s="43">
        <v>1.82333474</v>
      </c>
      <c r="L165" s="43">
        <v>1.46999E-3</v>
      </c>
      <c r="M165" s="43">
        <v>52.13126604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5844.5780134300003</v>
      </c>
      <c r="C166" s="43">
        <f t="shared" ref="C166" si="298">G166+K166</f>
        <v>3317.4578653099998</v>
      </c>
      <c r="D166" s="43">
        <f t="shared" ref="D166" si="299">H166+L166</f>
        <v>1647.87566928</v>
      </c>
      <c r="E166" s="43">
        <f t="shared" ref="E166" si="300">I166+M166</f>
        <v>879.24447883999994</v>
      </c>
      <c r="F166" s="43">
        <v>5789.79514156</v>
      </c>
      <c r="G166" s="43">
        <v>3315.4990963999999</v>
      </c>
      <c r="H166" s="43">
        <v>1647.87414324</v>
      </c>
      <c r="I166" s="43">
        <v>826.42190191999998</v>
      </c>
      <c r="J166" s="43">
        <v>54.782871870000001</v>
      </c>
      <c r="K166" s="43">
        <v>1.9587689100000001</v>
      </c>
      <c r="L166" s="43">
        <v>1.52604E-3</v>
      </c>
      <c r="M166" s="43">
        <v>52.822576920000003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5938.3141304199999</v>
      </c>
      <c r="C167" s="43">
        <f t="shared" ref="C167" si="301">G167+K167</f>
        <v>3430.28465835</v>
      </c>
      <c r="D167" s="43">
        <f t="shared" ref="D167" si="302">H167+L167</f>
        <v>1618.1067243499999</v>
      </c>
      <c r="E167" s="43">
        <f t="shared" ref="E167" si="303">I167+M167</f>
        <v>889.92274771999996</v>
      </c>
      <c r="F167" s="43">
        <v>5883.8380288300004</v>
      </c>
      <c r="G167" s="43">
        <v>3428.29236623</v>
      </c>
      <c r="H167" s="43">
        <v>1618.10520391</v>
      </c>
      <c r="I167" s="43">
        <v>837.44045869000001</v>
      </c>
      <c r="J167" s="43">
        <v>54.476101589999999</v>
      </c>
      <c r="K167" s="43">
        <v>1.9922921200000001</v>
      </c>
      <c r="L167" s="43">
        <v>1.5204400000000001E-3</v>
      </c>
      <c r="M167" s="43">
        <v>52.482289029999997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6031.6050858500003</v>
      </c>
      <c r="C168" s="43">
        <f t="shared" ref="C168" si="304">G168+K168</f>
        <v>3458.9834748600001</v>
      </c>
      <c r="D168" s="43">
        <f t="shared" ref="D168" si="305">H168+L168</f>
        <v>1660.3985318900002</v>
      </c>
      <c r="E168" s="43">
        <f t="shared" ref="E168" si="306">I168+M168</f>
        <v>912.22307909999995</v>
      </c>
      <c r="F168" s="43">
        <v>5976.6927755500001</v>
      </c>
      <c r="G168" s="43">
        <v>3456.8919376600002</v>
      </c>
      <c r="H168" s="43">
        <v>1660.3970150800001</v>
      </c>
      <c r="I168" s="43">
        <v>859.40382280999995</v>
      </c>
      <c r="J168" s="43">
        <v>54.912310300000001</v>
      </c>
      <c r="K168" s="43">
        <v>2.0915371999999999</v>
      </c>
      <c r="L168" s="43">
        <v>1.5168099999999999E-3</v>
      </c>
      <c r="M168" s="43">
        <v>52.819256289999998</v>
      </c>
      <c r="N168" s="43"/>
      <c r="O168" s="43"/>
      <c r="P168" s="43"/>
      <c r="Q168" s="43"/>
    </row>
    <row r="169" spans="1:17" collapsed="1">
      <c r="A169" s="8">
        <v>45352</v>
      </c>
      <c r="B169" s="43">
        <v>6157.00876324</v>
      </c>
      <c r="C169" s="43">
        <f t="shared" ref="C169" si="307">G169+K169</f>
        <v>3529.5600782300003</v>
      </c>
      <c r="D169" s="43">
        <f t="shared" ref="D169" si="308">H169+L169</f>
        <v>1683.9056209600001</v>
      </c>
      <c r="E169" s="43">
        <f t="shared" ref="E169" si="309">I169+M169</f>
        <v>943.54306405</v>
      </c>
      <c r="F169" s="43">
        <v>6100.8781019799999</v>
      </c>
      <c r="G169" s="43">
        <v>3527.4106098100001</v>
      </c>
      <c r="H169" s="43">
        <v>1683.9040638900001</v>
      </c>
      <c r="I169" s="43">
        <v>889.56342828000004</v>
      </c>
      <c r="J169" s="43">
        <v>56.130661259999997</v>
      </c>
      <c r="K169" s="43">
        <v>2.1494684199999998</v>
      </c>
      <c r="L169" s="43">
        <v>1.55707E-3</v>
      </c>
      <c r="M169" s="43">
        <v>53.979635770000002</v>
      </c>
      <c r="N169" s="43"/>
      <c r="O169" s="43"/>
      <c r="P169" s="43"/>
      <c r="Q169" s="43"/>
    </row>
    <row r="170" spans="1:17">
      <c r="A170" s="8">
        <v>45383</v>
      </c>
      <c r="B170" s="43">
        <v>6293.6053350800003</v>
      </c>
      <c r="C170" s="43">
        <f t="shared" ref="C170" si="310">G170+K170</f>
        <v>3602.5508613699999</v>
      </c>
      <c r="D170" s="43">
        <f t="shared" ref="D170" si="311">H170+L170</f>
        <v>1723.77119677</v>
      </c>
      <c r="E170" s="43">
        <f t="shared" ref="E170" si="312">I170+M170</f>
        <v>967.28327693999995</v>
      </c>
      <c r="F170" s="43">
        <v>6236.9202903900004</v>
      </c>
      <c r="G170" s="43">
        <v>3600.3654469399999</v>
      </c>
      <c r="H170" s="43">
        <v>1723.7699496600001</v>
      </c>
      <c r="I170" s="43">
        <v>912.78489378999996</v>
      </c>
      <c r="J170" s="43">
        <v>56.685044689999998</v>
      </c>
      <c r="K170" s="43">
        <v>2.1854144299999998</v>
      </c>
      <c r="L170" s="43">
        <v>1.2471100000000001E-3</v>
      </c>
      <c r="M170" s="43">
        <v>54.498383150000002</v>
      </c>
      <c r="N170" s="43"/>
      <c r="O170" s="43"/>
      <c r="P170" s="43"/>
      <c r="Q170" s="43"/>
    </row>
    <row r="171" spans="1:17">
      <c r="A171" s="8">
        <v>45413</v>
      </c>
      <c r="B171" s="43">
        <v>6443.2953624900001</v>
      </c>
      <c r="C171" s="43">
        <f t="shared" ref="C171" si="313">G171+K171</f>
        <v>3678.73940442</v>
      </c>
      <c r="D171" s="43">
        <f t="shared" ref="D171" si="314">H171+L171</f>
        <v>1764.4203273399999</v>
      </c>
      <c r="E171" s="43">
        <f t="shared" ref="E171" si="315">I171+M171</f>
        <v>1000.13563073</v>
      </c>
      <c r="F171" s="43">
        <v>6386.8165181200002</v>
      </c>
      <c r="G171" s="43">
        <v>3676.4312525300002</v>
      </c>
      <c r="H171" s="43">
        <v>1764.4190236899999</v>
      </c>
      <c r="I171" s="43">
        <v>945.9662419</v>
      </c>
      <c r="J171" s="43">
        <v>56.478844369999997</v>
      </c>
      <c r="K171" s="43">
        <v>2.30815189</v>
      </c>
      <c r="L171" s="43">
        <v>1.3036499999999999E-3</v>
      </c>
      <c r="M171" s="43">
        <v>54.169388830000003</v>
      </c>
      <c r="N171" s="43"/>
      <c r="O171" s="43"/>
      <c r="P171" s="43"/>
      <c r="Q171" s="43"/>
    </row>
    <row r="172" spans="1:17">
      <c r="A172" s="8">
        <v>45444</v>
      </c>
      <c r="B172" s="43">
        <v>6550.7072342900001</v>
      </c>
      <c r="C172" s="43">
        <f t="shared" ref="C172" si="316">G172+K172</f>
        <v>3748.6346459799997</v>
      </c>
      <c r="D172" s="43">
        <f t="shared" ref="D172" si="317">H172+L172</f>
        <v>1793.2727457599999</v>
      </c>
      <c r="E172" s="43">
        <f t="shared" ref="E172" si="318">I172+M172</f>
        <v>1008.79984255</v>
      </c>
      <c r="F172" s="43">
        <v>6494.20403747</v>
      </c>
      <c r="G172" s="43">
        <v>3746.2971036899999</v>
      </c>
      <c r="H172" s="43">
        <v>1793.27146797</v>
      </c>
      <c r="I172" s="43">
        <v>954.63546581000003</v>
      </c>
      <c r="J172" s="43">
        <v>56.503196819999999</v>
      </c>
      <c r="K172" s="43">
        <v>2.33754229</v>
      </c>
      <c r="L172" s="43">
        <v>1.27779E-3</v>
      </c>
      <c r="M172" s="43">
        <v>54.164376740000002</v>
      </c>
      <c r="N172" s="43"/>
      <c r="O172" s="43"/>
      <c r="P172" s="43"/>
      <c r="Q172" s="43"/>
    </row>
    <row r="173" spans="1:17">
      <c r="A173" s="8">
        <v>45474</v>
      </c>
      <c r="B173" s="43">
        <v>6739.4813143000001</v>
      </c>
      <c r="C173" s="43">
        <f t="shared" ref="C173" si="319">G173+K173</f>
        <v>3909.8525674900002</v>
      </c>
      <c r="D173" s="43">
        <f t="shared" ref="D173" si="320">H173+L173</f>
        <v>1811.5067104499999</v>
      </c>
      <c r="E173" s="43">
        <f t="shared" ref="E173" si="321">I173+M173</f>
        <v>1018.1220363599999</v>
      </c>
      <c r="F173" s="43">
        <v>6682.3361157700001</v>
      </c>
      <c r="G173" s="43">
        <v>3907.3943358800002</v>
      </c>
      <c r="H173" s="43">
        <v>1811.50541469</v>
      </c>
      <c r="I173" s="43">
        <v>963.43636519999995</v>
      </c>
      <c r="J173" s="43">
        <v>57.145198530000002</v>
      </c>
      <c r="K173" s="43">
        <v>2.4582316099999999</v>
      </c>
      <c r="L173" s="43">
        <v>1.29576E-3</v>
      </c>
      <c r="M173" s="43">
        <v>54.685671159999998</v>
      </c>
      <c r="N173" s="43"/>
      <c r="O173" s="43"/>
      <c r="P173" s="43"/>
      <c r="Q173" s="43"/>
    </row>
    <row r="174" spans="1:17">
      <c r="A174" s="8">
        <v>45505</v>
      </c>
      <c r="B174" s="43">
        <v>6926.1158405799997</v>
      </c>
      <c r="C174" s="43">
        <f t="shared" ref="C174" si="322">G174+K174</f>
        <v>3993.5548308500001</v>
      </c>
      <c r="D174" s="43">
        <f t="shared" ref="D174" si="323">H174+L174</f>
        <v>1902.5313698299999</v>
      </c>
      <c r="E174" s="43">
        <f t="shared" ref="E174" si="324">I174+M174</f>
        <v>1030.0296398999999</v>
      </c>
      <c r="F174" s="43">
        <v>6868.7747378100003</v>
      </c>
      <c r="G174" s="43">
        <v>3991.04531744</v>
      </c>
      <c r="H174" s="43">
        <v>1902.52989321</v>
      </c>
      <c r="I174" s="43">
        <v>975.19952716</v>
      </c>
      <c r="J174" s="43">
        <v>57.341102769999999</v>
      </c>
      <c r="K174" s="43">
        <v>2.5095134099999998</v>
      </c>
      <c r="L174" s="43">
        <v>1.4766200000000001E-3</v>
      </c>
      <c r="M174" s="43">
        <v>54.830112739999997</v>
      </c>
      <c r="N174" s="43"/>
      <c r="O174" s="43"/>
      <c r="P174" s="43"/>
      <c r="Q174" s="43"/>
    </row>
    <row r="175" spans="1:17">
      <c r="A175" s="8">
        <v>45536</v>
      </c>
      <c r="B175" s="43">
        <v>6970.0762083299996</v>
      </c>
      <c r="C175" s="43">
        <f t="shared" ref="C175" si="325">G175+K175</f>
        <v>4025.3211612299997</v>
      </c>
      <c r="D175" s="43">
        <f t="shared" ref="D175" si="326">H175+L175</f>
        <v>1910.1627151600001</v>
      </c>
      <c r="E175" s="43">
        <f t="shared" ref="E175" si="327">I175+M175</f>
        <v>1034.5923319399999</v>
      </c>
      <c r="F175" s="43">
        <v>6912.8314812199997</v>
      </c>
      <c r="G175" s="43">
        <v>4022.7540639099998</v>
      </c>
      <c r="H175" s="43">
        <v>1910.1613921400001</v>
      </c>
      <c r="I175" s="43">
        <v>979.91602517000001</v>
      </c>
      <c r="J175" s="43">
        <v>57.244727109999999</v>
      </c>
      <c r="K175" s="43">
        <v>2.5670973199999998</v>
      </c>
      <c r="L175" s="43">
        <v>1.3230200000000001E-3</v>
      </c>
      <c r="M175" s="43">
        <v>54.676306769999997</v>
      </c>
      <c r="N175" s="43"/>
      <c r="O175" s="43"/>
      <c r="P175" s="43"/>
      <c r="Q175" s="43"/>
    </row>
    <row r="176" spans="1:17">
      <c r="A176" s="8">
        <v>45566</v>
      </c>
      <c r="B176" s="43">
        <v>7039.1950904699997</v>
      </c>
      <c r="C176" s="43">
        <f t="shared" ref="C176" si="328">G176+K176</f>
        <v>4092.1058915599997</v>
      </c>
      <c r="D176" s="43">
        <f t="shared" ref="D176" si="329">H176+L176</f>
        <v>1939.13190252</v>
      </c>
      <c r="E176" s="43">
        <f t="shared" ref="E176" si="330">I176+M176</f>
        <v>1007.95729639</v>
      </c>
      <c r="F176" s="43">
        <v>7020.8072721899998</v>
      </c>
      <c r="G176" s="43">
        <v>4089.7528424799998</v>
      </c>
      <c r="H176" s="43">
        <v>1939.13051748</v>
      </c>
      <c r="I176" s="43">
        <v>991.92391223000004</v>
      </c>
      <c r="J176" s="43">
        <v>18.387818280000001</v>
      </c>
      <c r="K176" s="43">
        <v>2.3530490799999999</v>
      </c>
      <c r="L176" s="43">
        <v>1.3850399999999999E-3</v>
      </c>
      <c r="M176" s="43">
        <v>16.033384160000001</v>
      </c>
      <c r="N176" s="43"/>
      <c r="O176" s="43"/>
      <c r="P176" s="43"/>
      <c r="Q176" s="43"/>
    </row>
    <row r="177" spans="1:17">
      <c r="A177" s="8">
        <v>45597</v>
      </c>
      <c r="B177" s="43">
        <v>7152.6612573399998</v>
      </c>
      <c r="C177" s="43">
        <f t="shared" ref="C177" si="331">G177+K177</f>
        <v>4124.4892056200006</v>
      </c>
      <c r="D177" s="43">
        <f t="shared" ref="D177" si="332">H177+L177</f>
        <v>2008.63349266</v>
      </c>
      <c r="E177" s="43">
        <f t="shared" ref="E177" si="333">I177+M177</f>
        <v>1019.53855906</v>
      </c>
      <c r="F177" s="43">
        <v>7134.1984741099996</v>
      </c>
      <c r="G177" s="43">
        <v>4122.0833182400002</v>
      </c>
      <c r="H177" s="43">
        <v>2008.6321626500001</v>
      </c>
      <c r="I177" s="43">
        <v>1003.48299322</v>
      </c>
      <c r="J177" s="43">
        <v>18.462783229999999</v>
      </c>
      <c r="K177" s="43">
        <v>2.4058873799999998</v>
      </c>
      <c r="L177" s="43">
        <v>1.33001E-3</v>
      </c>
      <c r="M177" s="43">
        <v>16.05556584</v>
      </c>
      <c r="N177" s="43"/>
      <c r="O177" s="43"/>
      <c r="P177" s="43"/>
      <c r="Q177" s="43"/>
    </row>
    <row r="178" spans="1:17">
      <c r="A178" s="8">
        <v>45627</v>
      </c>
      <c r="B178" s="43">
        <v>7179.2883949200004</v>
      </c>
      <c r="C178" s="43">
        <f t="shared" ref="C178" si="334">G178+K178</f>
        <v>4117.18457803</v>
      </c>
      <c r="D178" s="43">
        <f t="shared" ref="D178" si="335">H178+L178</f>
        <v>2045.30100255</v>
      </c>
      <c r="E178" s="43">
        <f t="shared" ref="E178" si="336">I178+M178</f>
        <v>1016.8028143399999</v>
      </c>
      <c r="F178" s="43">
        <v>7160.6884148999998</v>
      </c>
      <c r="G178" s="43">
        <v>4114.7048798699998</v>
      </c>
      <c r="H178" s="43">
        <v>2045.2996528399999</v>
      </c>
      <c r="I178" s="43">
        <v>1000.68388219</v>
      </c>
      <c r="J178" s="43">
        <v>18.59998002</v>
      </c>
      <c r="K178" s="43">
        <v>2.4796981599999999</v>
      </c>
      <c r="L178" s="43">
        <v>1.3497100000000001E-3</v>
      </c>
      <c r="M178" s="43">
        <v>16.118932149999999</v>
      </c>
      <c r="N178" s="43"/>
      <c r="O178" s="43"/>
      <c r="P178" s="43"/>
      <c r="Q178" s="43"/>
    </row>
    <row r="179" spans="1:17">
      <c r="A179" s="8">
        <v>45658</v>
      </c>
      <c r="B179" s="43">
        <v>7290.6950290499999</v>
      </c>
      <c r="C179" s="43">
        <f t="shared" ref="C179" si="337">G179+K179</f>
        <v>4309.02520448</v>
      </c>
      <c r="D179" s="43">
        <f t="shared" ref="D179" si="338">H179+L179</f>
        <v>1967.6827847500001</v>
      </c>
      <c r="E179" s="43">
        <f t="shared" ref="E179" si="339">I179+M179</f>
        <v>1013.9870398199999</v>
      </c>
      <c r="F179" s="43">
        <v>7272.2760021000004</v>
      </c>
      <c r="G179" s="43">
        <v>4306.5419178900001</v>
      </c>
      <c r="H179" s="43">
        <v>1967.68143381</v>
      </c>
      <c r="I179" s="43">
        <v>998.05265039999995</v>
      </c>
      <c r="J179" s="43">
        <v>18.419026949999999</v>
      </c>
      <c r="K179" s="43">
        <v>2.4832865900000001</v>
      </c>
      <c r="L179" s="43">
        <v>1.3509399999999999E-3</v>
      </c>
      <c r="M179" s="43">
        <v>15.93438942</v>
      </c>
      <c r="N179" s="43"/>
      <c r="O179" s="43"/>
      <c r="P179" s="43"/>
      <c r="Q179" s="43"/>
    </row>
    <row r="180" spans="1:17">
      <c r="A180" s="8">
        <v>45689</v>
      </c>
      <c r="B180" s="43">
        <v>7331.9023866699999</v>
      </c>
      <c r="C180" s="43">
        <f t="shared" ref="C180" si="340">G180+K180</f>
        <v>4328.8379009099999</v>
      </c>
      <c r="D180" s="43">
        <f t="shared" ref="D180" si="341">H180+L180</f>
        <v>1986.27054441</v>
      </c>
      <c r="E180" s="43">
        <f t="shared" ref="E180" si="342">I180+M180</f>
        <v>1016.79394135</v>
      </c>
      <c r="F180" s="43">
        <v>7314.7374754100001</v>
      </c>
      <c r="G180" s="43">
        <v>4326.3090430399998</v>
      </c>
      <c r="H180" s="43">
        <v>1986.26920221</v>
      </c>
      <c r="I180" s="43">
        <v>1002.15923016</v>
      </c>
      <c r="J180" s="43">
        <v>17.16491126</v>
      </c>
      <c r="K180" s="43">
        <v>2.52885787</v>
      </c>
      <c r="L180" s="43">
        <v>1.3422E-3</v>
      </c>
      <c r="M180" s="43">
        <v>14.634711190000001</v>
      </c>
      <c r="N180" s="43"/>
      <c r="O180" s="43"/>
      <c r="P180" s="43"/>
      <c r="Q180" s="43"/>
    </row>
    <row r="181" spans="1:17">
      <c r="A181" s="8">
        <v>45717</v>
      </c>
      <c r="B181" s="43">
        <v>7547.8773342799996</v>
      </c>
      <c r="C181" s="43">
        <f t="shared" ref="C181" si="343">G181+K181</f>
        <v>4365.3651068199997</v>
      </c>
      <c r="D181" s="43">
        <f t="shared" ref="D181" si="344">H181+L181</f>
        <v>2155.2003677900002</v>
      </c>
      <c r="E181" s="43">
        <f t="shared" ref="E181" si="345">I181+M181</f>
        <v>1027.3118596700001</v>
      </c>
      <c r="F181" s="43">
        <v>7531.0578653599996</v>
      </c>
      <c r="G181" s="43">
        <v>4362.7782668399996</v>
      </c>
      <c r="H181" s="43">
        <v>2155.1990244200001</v>
      </c>
      <c r="I181" s="43">
        <v>1013.0805741</v>
      </c>
      <c r="J181" s="43">
        <v>16.819468919999998</v>
      </c>
      <c r="K181" s="43">
        <v>2.5868399800000001</v>
      </c>
      <c r="L181" s="43">
        <v>1.34337E-3</v>
      </c>
      <c r="M181" s="43">
        <v>14.231285570000001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2.5546875" style="23" customWidth="1"/>
    <col min="4" max="4" width="13.4414062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3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109" t="s">
        <v>52</v>
      </c>
    </row>
    <row r="4" spans="1:702" ht="12.75" customHeight="1">
      <c r="A4" s="205" t="s">
        <v>131</v>
      </c>
      <c r="B4" s="206"/>
      <c r="C4" s="24"/>
    </row>
    <row r="5" spans="1:702" ht="12.75" customHeight="1">
      <c r="A5" s="25" t="s">
        <v>229</v>
      </c>
    </row>
    <row r="6" spans="1:702" ht="12.75" customHeight="1">
      <c r="A6" s="207" t="s">
        <v>0</v>
      </c>
      <c r="B6" s="209" t="s">
        <v>1</v>
      </c>
      <c r="C6" s="211" t="s">
        <v>51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702" s="26" customFormat="1" ht="12.75" customHeight="1">
      <c r="A7" s="207"/>
      <c r="B7" s="209"/>
      <c r="C7" s="203" t="s">
        <v>258</v>
      </c>
      <c r="D7" s="203" t="s">
        <v>259</v>
      </c>
      <c r="E7" s="203" t="s">
        <v>48</v>
      </c>
      <c r="F7" s="203" t="s">
        <v>47</v>
      </c>
      <c r="G7" s="203" t="s">
        <v>46</v>
      </c>
      <c r="H7" s="203" t="s">
        <v>45</v>
      </c>
      <c r="I7" s="203" t="s">
        <v>44</v>
      </c>
      <c r="J7" s="203" t="s">
        <v>43</v>
      </c>
      <c r="K7" s="203" t="s">
        <v>42</v>
      </c>
      <c r="L7" s="203" t="s">
        <v>65</v>
      </c>
      <c r="M7" s="203" t="s">
        <v>260</v>
      </c>
      <c r="N7" s="203" t="s">
        <v>40</v>
      </c>
      <c r="O7" s="203" t="s">
        <v>39</v>
      </c>
      <c r="P7" s="203" t="s">
        <v>53</v>
      </c>
      <c r="Q7" s="203" t="s">
        <v>38</v>
      </c>
      <c r="R7" s="203" t="s">
        <v>37</v>
      </c>
      <c r="S7" s="203" t="s">
        <v>36</v>
      </c>
      <c r="T7" s="203" t="s">
        <v>35</v>
      </c>
    </row>
    <row r="8" spans="1:702" s="26" customFormat="1" ht="12.75" customHeight="1">
      <c r="A8" s="208"/>
      <c r="B8" s="210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1:702" s="26" customFormat="1" ht="65.25" customHeight="1">
      <c r="A9" s="208"/>
      <c r="B9" s="210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702" s="26" customFormat="1" ht="12" customHeight="1" collapsed="1">
      <c r="A10" s="22">
        <v>1</v>
      </c>
      <c r="B10" s="162">
        <v>2</v>
      </c>
      <c r="C10" s="22">
        <v>3</v>
      </c>
      <c r="D10" s="162">
        <v>4</v>
      </c>
      <c r="E10" s="22">
        <v>5</v>
      </c>
      <c r="F10" s="162">
        <v>6</v>
      </c>
      <c r="G10" s="22">
        <v>7</v>
      </c>
      <c r="H10" s="162">
        <v>8</v>
      </c>
      <c r="I10" s="22">
        <v>9</v>
      </c>
      <c r="J10" s="162">
        <v>10</v>
      </c>
      <c r="K10" s="22">
        <v>11</v>
      </c>
      <c r="L10" s="162">
        <v>12</v>
      </c>
      <c r="M10" s="22">
        <v>13</v>
      </c>
      <c r="N10" s="162">
        <v>14</v>
      </c>
      <c r="O10" s="22">
        <v>15</v>
      </c>
      <c r="P10" s="162">
        <v>16</v>
      </c>
      <c r="Q10" s="22">
        <v>17</v>
      </c>
      <c r="R10" s="162">
        <v>18</v>
      </c>
      <c r="S10" s="22">
        <v>19</v>
      </c>
      <c r="T10" s="162">
        <v>20</v>
      </c>
    </row>
    <row r="11" spans="1:702" hidden="1" outlineLevel="1">
      <c r="A11" s="8">
        <v>40544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</row>
    <row r="12" spans="1:702" hidden="1" outlineLevel="1">
      <c r="A12" s="8">
        <v>40575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  <c r="OT12" s="127"/>
      <c r="OU12" s="127"/>
      <c r="OV12" s="127"/>
      <c r="OW12" s="127"/>
      <c r="OX12" s="127"/>
      <c r="OY12" s="127"/>
      <c r="OZ12" s="127"/>
      <c r="PA12" s="127"/>
      <c r="PB12" s="127"/>
      <c r="PC12" s="127"/>
      <c r="PD12" s="127"/>
      <c r="PE12" s="127"/>
      <c r="PF12" s="127"/>
      <c r="PG12" s="127"/>
      <c r="PH12" s="127"/>
      <c r="PI12" s="127"/>
      <c r="PJ12" s="127"/>
      <c r="PK12" s="127"/>
      <c r="PL12" s="127"/>
      <c r="PM12" s="127"/>
      <c r="PN12" s="127"/>
      <c r="PO12" s="127"/>
      <c r="PP12" s="127"/>
      <c r="PQ12" s="127"/>
      <c r="PR12" s="127"/>
      <c r="PS12" s="127"/>
      <c r="PT12" s="127"/>
      <c r="PU12" s="127"/>
      <c r="PV12" s="127"/>
      <c r="PW12" s="127"/>
      <c r="PX12" s="127"/>
      <c r="PY12" s="127"/>
      <c r="PZ12" s="127"/>
      <c r="QA12" s="127"/>
      <c r="QB12" s="127"/>
      <c r="QC12" s="127"/>
      <c r="QD12" s="127"/>
      <c r="QE12" s="127"/>
      <c r="QF12" s="127"/>
      <c r="QG12" s="127"/>
      <c r="QH12" s="127"/>
      <c r="QI12" s="127"/>
      <c r="QJ12" s="127"/>
      <c r="QK12" s="127"/>
      <c r="QL12" s="127"/>
      <c r="QM12" s="127"/>
      <c r="QN12" s="127"/>
      <c r="QO12" s="127"/>
      <c r="QP12" s="127"/>
      <c r="QQ12" s="127"/>
      <c r="QR12" s="127"/>
      <c r="QS12" s="127"/>
      <c r="QT12" s="127"/>
      <c r="QU12" s="127"/>
      <c r="QV12" s="127"/>
      <c r="QW12" s="127"/>
      <c r="QX12" s="127"/>
      <c r="QY12" s="127"/>
      <c r="QZ12" s="127"/>
      <c r="RA12" s="127"/>
      <c r="RB12" s="127"/>
      <c r="RC12" s="127"/>
      <c r="RD12" s="127"/>
      <c r="RE12" s="127"/>
      <c r="RF12" s="127"/>
      <c r="RG12" s="127"/>
      <c r="RH12" s="127"/>
      <c r="RI12" s="127"/>
      <c r="RJ12" s="127"/>
      <c r="RK12" s="127"/>
      <c r="RL12" s="127"/>
      <c r="RM12" s="127"/>
      <c r="RN12" s="127"/>
      <c r="RO12" s="127"/>
      <c r="RP12" s="127"/>
      <c r="RQ12" s="127"/>
      <c r="RR12" s="127"/>
      <c r="RS12" s="127"/>
      <c r="RT12" s="127"/>
      <c r="RU12" s="127"/>
      <c r="RV12" s="127"/>
      <c r="RW12" s="127"/>
      <c r="RX12" s="127"/>
      <c r="RY12" s="127"/>
      <c r="RZ12" s="127"/>
      <c r="SA12" s="127"/>
      <c r="SB12" s="127"/>
      <c r="SC12" s="127"/>
      <c r="SD12" s="127"/>
      <c r="SE12" s="127"/>
      <c r="SF12" s="127"/>
      <c r="SG12" s="127"/>
      <c r="SH12" s="127"/>
      <c r="SI12" s="127"/>
      <c r="SJ12" s="127"/>
      <c r="SK12" s="127"/>
      <c r="SL12" s="127"/>
      <c r="SM12" s="127"/>
      <c r="SN12" s="127"/>
      <c r="SO12" s="127"/>
      <c r="SP12" s="127"/>
      <c r="SQ12" s="127"/>
      <c r="SR12" s="127"/>
      <c r="SS12" s="127"/>
      <c r="ST12" s="127"/>
      <c r="SU12" s="127"/>
      <c r="SV12" s="127"/>
      <c r="SW12" s="127"/>
      <c r="SX12" s="127"/>
      <c r="SY12" s="127"/>
      <c r="SZ12" s="127"/>
      <c r="TA12" s="127"/>
      <c r="TB12" s="127"/>
      <c r="TC12" s="127"/>
      <c r="TD12" s="127"/>
      <c r="TE12" s="127"/>
      <c r="TF12" s="127"/>
      <c r="TG12" s="127"/>
      <c r="TH12" s="127"/>
      <c r="TI12" s="127"/>
      <c r="TJ12" s="127"/>
      <c r="TK12" s="127"/>
      <c r="TL12" s="127"/>
      <c r="TM12" s="127"/>
      <c r="TN12" s="127"/>
      <c r="TO12" s="127"/>
      <c r="TP12" s="127"/>
      <c r="TQ12" s="127"/>
      <c r="TR12" s="127"/>
      <c r="TS12" s="127"/>
      <c r="TT12" s="127"/>
      <c r="TU12" s="127"/>
      <c r="TV12" s="127"/>
      <c r="TW12" s="127"/>
      <c r="TX12" s="127"/>
      <c r="TY12" s="127"/>
      <c r="TZ12" s="127"/>
      <c r="UA12" s="127"/>
      <c r="UB12" s="127"/>
      <c r="UC12" s="127"/>
      <c r="UD12" s="127"/>
      <c r="UE12" s="127"/>
      <c r="UF12" s="127"/>
      <c r="UG12" s="127"/>
      <c r="UH12" s="127"/>
      <c r="UI12" s="127"/>
      <c r="UJ12" s="127"/>
      <c r="UK12" s="127"/>
      <c r="UL12" s="127"/>
      <c r="UM12" s="127"/>
      <c r="UN12" s="127"/>
      <c r="UO12" s="127"/>
      <c r="UP12" s="127"/>
      <c r="UQ12" s="127"/>
      <c r="UR12" s="127"/>
      <c r="US12" s="127"/>
      <c r="UT12" s="127"/>
      <c r="UU12" s="127"/>
      <c r="UV12" s="127"/>
      <c r="UW12" s="127"/>
      <c r="UX12" s="127"/>
      <c r="UY12" s="127"/>
      <c r="UZ12" s="127"/>
      <c r="VA12" s="127"/>
      <c r="VB12" s="127"/>
      <c r="VC12" s="127"/>
      <c r="VD12" s="127"/>
      <c r="VE12" s="127"/>
      <c r="VF12" s="127"/>
      <c r="VG12" s="127"/>
      <c r="VH12" s="127"/>
      <c r="VI12" s="127"/>
      <c r="VJ12" s="127"/>
      <c r="VK12" s="127"/>
      <c r="VL12" s="127"/>
      <c r="VM12" s="127"/>
      <c r="VN12" s="127"/>
      <c r="VO12" s="127"/>
      <c r="VP12" s="127"/>
      <c r="VQ12" s="127"/>
      <c r="VR12" s="127"/>
      <c r="VS12" s="127"/>
      <c r="VT12" s="127"/>
      <c r="VU12" s="127"/>
      <c r="VV12" s="127"/>
      <c r="VW12" s="127"/>
      <c r="VX12" s="127"/>
      <c r="VY12" s="127"/>
      <c r="VZ12" s="127"/>
      <c r="WA12" s="127"/>
      <c r="WB12" s="127"/>
      <c r="WC12" s="127"/>
      <c r="WD12" s="127"/>
      <c r="WE12" s="127"/>
      <c r="WF12" s="127"/>
      <c r="WG12" s="127"/>
      <c r="WH12" s="127"/>
      <c r="WI12" s="127"/>
      <c r="WJ12" s="127"/>
      <c r="WK12" s="127"/>
      <c r="WL12" s="127"/>
      <c r="WM12" s="127"/>
      <c r="WN12" s="127"/>
      <c r="WO12" s="127"/>
      <c r="WP12" s="127"/>
      <c r="WQ12" s="127"/>
      <c r="WR12" s="127"/>
      <c r="WS12" s="127"/>
      <c r="WT12" s="127"/>
      <c r="WU12" s="127"/>
      <c r="WV12" s="127"/>
      <c r="WW12" s="127"/>
      <c r="WX12" s="127"/>
      <c r="WY12" s="127"/>
      <c r="WZ12" s="127"/>
      <c r="XA12" s="127"/>
      <c r="XB12" s="127"/>
      <c r="XC12" s="127"/>
      <c r="XD12" s="127"/>
      <c r="XE12" s="127"/>
      <c r="XF12" s="127"/>
      <c r="XG12" s="127"/>
      <c r="XH12" s="127"/>
      <c r="XI12" s="127"/>
      <c r="XJ12" s="127"/>
      <c r="XK12" s="127"/>
      <c r="XL12" s="127"/>
      <c r="XM12" s="127"/>
      <c r="XN12" s="127"/>
      <c r="XO12" s="127"/>
      <c r="XP12" s="127"/>
      <c r="XQ12" s="127"/>
      <c r="XR12" s="127"/>
      <c r="XS12" s="127"/>
      <c r="XT12" s="127"/>
      <c r="XU12" s="127"/>
      <c r="XV12" s="127"/>
      <c r="XW12" s="127"/>
      <c r="XX12" s="127"/>
      <c r="XY12" s="127"/>
      <c r="XZ12" s="127"/>
      <c r="YA12" s="127"/>
      <c r="YB12" s="127"/>
      <c r="YC12" s="127"/>
      <c r="YD12" s="127"/>
      <c r="YE12" s="127"/>
      <c r="YF12" s="127"/>
      <c r="YG12" s="127"/>
      <c r="YH12" s="127"/>
      <c r="YI12" s="127"/>
      <c r="YJ12" s="127"/>
      <c r="YK12" s="127"/>
      <c r="YL12" s="127"/>
      <c r="YM12" s="127"/>
      <c r="YN12" s="127"/>
      <c r="YO12" s="127"/>
      <c r="YP12" s="127"/>
      <c r="YQ12" s="127"/>
      <c r="YR12" s="127"/>
      <c r="YS12" s="127"/>
      <c r="YT12" s="127"/>
      <c r="YU12" s="127"/>
      <c r="YV12" s="127"/>
      <c r="YW12" s="127"/>
      <c r="YX12" s="127"/>
      <c r="YY12" s="127"/>
      <c r="YZ12" s="127"/>
      <c r="ZA12" s="127"/>
      <c r="ZB12" s="127"/>
      <c r="ZC12" s="127"/>
      <c r="ZD12" s="127"/>
      <c r="ZE12" s="127"/>
      <c r="ZF12" s="127"/>
      <c r="ZG12" s="127"/>
      <c r="ZH12" s="127"/>
      <c r="ZI12" s="127"/>
      <c r="ZJ12" s="127"/>
      <c r="ZK12" s="127"/>
      <c r="ZL12" s="127"/>
      <c r="ZM12" s="127"/>
      <c r="ZN12" s="127"/>
      <c r="ZO12" s="127"/>
      <c r="ZP12" s="127"/>
      <c r="ZQ12" s="127"/>
      <c r="ZR12" s="127"/>
      <c r="ZS12" s="127"/>
      <c r="ZT12" s="127"/>
      <c r="ZU12" s="127"/>
      <c r="ZV12" s="127"/>
      <c r="ZW12" s="127"/>
      <c r="ZX12" s="127"/>
      <c r="ZY12" s="127"/>
      <c r="ZZ12" s="127"/>
    </row>
    <row r="13" spans="1:702" hidden="1" outlineLevel="1">
      <c r="A13" s="8">
        <v>40603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  <c r="OT13" s="127"/>
      <c r="OU13" s="127"/>
      <c r="OV13" s="127"/>
      <c r="OW13" s="127"/>
      <c r="OX13" s="127"/>
      <c r="OY13" s="127"/>
      <c r="OZ13" s="127"/>
      <c r="PA13" s="127"/>
      <c r="PB13" s="127"/>
      <c r="PC13" s="127"/>
      <c r="PD13" s="127"/>
      <c r="PE13" s="127"/>
      <c r="PF13" s="127"/>
      <c r="PG13" s="127"/>
      <c r="PH13" s="127"/>
      <c r="PI13" s="127"/>
      <c r="PJ13" s="127"/>
      <c r="PK13" s="127"/>
      <c r="PL13" s="127"/>
      <c r="PM13" s="127"/>
      <c r="PN13" s="127"/>
      <c r="PO13" s="127"/>
      <c r="PP13" s="127"/>
      <c r="PQ13" s="127"/>
      <c r="PR13" s="127"/>
      <c r="PS13" s="127"/>
      <c r="PT13" s="127"/>
      <c r="PU13" s="127"/>
      <c r="PV13" s="127"/>
      <c r="PW13" s="127"/>
      <c r="PX13" s="127"/>
      <c r="PY13" s="127"/>
      <c r="PZ13" s="127"/>
      <c r="QA13" s="127"/>
      <c r="QB13" s="127"/>
      <c r="QC13" s="127"/>
      <c r="QD13" s="127"/>
      <c r="QE13" s="127"/>
      <c r="QF13" s="127"/>
      <c r="QG13" s="127"/>
      <c r="QH13" s="127"/>
      <c r="QI13" s="127"/>
      <c r="QJ13" s="127"/>
      <c r="QK13" s="127"/>
      <c r="QL13" s="127"/>
      <c r="QM13" s="127"/>
      <c r="QN13" s="127"/>
      <c r="QO13" s="127"/>
      <c r="QP13" s="127"/>
      <c r="QQ13" s="127"/>
      <c r="QR13" s="127"/>
      <c r="QS13" s="127"/>
      <c r="QT13" s="127"/>
      <c r="QU13" s="127"/>
      <c r="QV13" s="127"/>
      <c r="QW13" s="127"/>
      <c r="QX13" s="127"/>
      <c r="QY13" s="127"/>
      <c r="QZ13" s="127"/>
      <c r="RA13" s="127"/>
      <c r="RB13" s="127"/>
      <c r="RC13" s="127"/>
      <c r="RD13" s="127"/>
      <c r="RE13" s="127"/>
      <c r="RF13" s="127"/>
      <c r="RG13" s="127"/>
      <c r="RH13" s="127"/>
      <c r="RI13" s="127"/>
      <c r="RJ13" s="127"/>
      <c r="RK13" s="127"/>
      <c r="RL13" s="127"/>
      <c r="RM13" s="127"/>
      <c r="RN13" s="127"/>
      <c r="RO13" s="127"/>
      <c r="RP13" s="127"/>
      <c r="RQ13" s="127"/>
      <c r="RR13" s="127"/>
      <c r="RS13" s="127"/>
      <c r="RT13" s="127"/>
      <c r="RU13" s="127"/>
      <c r="RV13" s="127"/>
      <c r="RW13" s="127"/>
      <c r="RX13" s="127"/>
      <c r="RY13" s="127"/>
      <c r="RZ13" s="127"/>
      <c r="SA13" s="127"/>
      <c r="SB13" s="127"/>
      <c r="SC13" s="127"/>
      <c r="SD13" s="127"/>
      <c r="SE13" s="127"/>
      <c r="SF13" s="127"/>
      <c r="SG13" s="127"/>
      <c r="SH13" s="127"/>
      <c r="SI13" s="127"/>
      <c r="SJ13" s="127"/>
      <c r="SK13" s="127"/>
      <c r="SL13" s="127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  <c r="TB13" s="127"/>
      <c r="TC13" s="127"/>
      <c r="TD13" s="127"/>
      <c r="TE13" s="127"/>
      <c r="TF13" s="127"/>
      <c r="TG13" s="127"/>
      <c r="TH13" s="127"/>
      <c r="TI13" s="127"/>
      <c r="TJ13" s="127"/>
      <c r="TK13" s="127"/>
      <c r="TL13" s="127"/>
      <c r="TM13" s="127"/>
      <c r="TN13" s="127"/>
      <c r="TO13" s="127"/>
      <c r="TP13" s="127"/>
      <c r="TQ13" s="127"/>
      <c r="TR13" s="127"/>
      <c r="TS13" s="127"/>
      <c r="TT13" s="127"/>
      <c r="TU13" s="127"/>
      <c r="TV13" s="127"/>
      <c r="TW13" s="127"/>
      <c r="TX13" s="127"/>
      <c r="TY13" s="127"/>
      <c r="TZ13" s="127"/>
      <c r="UA13" s="127"/>
      <c r="UB13" s="127"/>
      <c r="UC13" s="127"/>
      <c r="UD13" s="127"/>
      <c r="UE13" s="127"/>
      <c r="UF13" s="127"/>
      <c r="UG13" s="127"/>
      <c r="UH13" s="127"/>
      <c r="UI13" s="127"/>
      <c r="UJ13" s="127"/>
      <c r="UK13" s="127"/>
      <c r="UL13" s="127"/>
      <c r="UM13" s="127"/>
      <c r="UN13" s="127"/>
      <c r="UO13" s="127"/>
      <c r="UP13" s="127"/>
      <c r="UQ13" s="127"/>
      <c r="UR13" s="127"/>
      <c r="US13" s="127"/>
      <c r="UT13" s="127"/>
      <c r="UU13" s="127"/>
      <c r="UV13" s="127"/>
      <c r="UW13" s="127"/>
      <c r="UX13" s="127"/>
      <c r="UY13" s="127"/>
      <c r="UZ13" s="127"/>
      <c r="VA13" s="127"/>
      <c r="VB13" s="127"/>
      <c r="VC13" s="127"/>
      <c r="VD13" s="127"/>
      <c r="VE13" s="127"/>
      <c r="VF13" s="127"/>
      <c r="VG13" s="127"/>
      <c r="VH13" s="127"/>
      <c r="VI13" s="127"/>
      <c r="VJ13" s="127"/>
      <c r="VK13" s="127"/>
      <c r="VL13" s="127"/>
      <c r="VM13" s="127"/>
      <c r="VN13" s="127"/>
      <c r="VO13" s="127"/>
      <c r="VP13" s="127"/>
      <c r="VQ13" s="127"/>
      <c r="VR13" s="127"/>
      <c r="VS13" s="127"/>
      <c r="VT13" s="127"/>
      <c r="VU13" s="127"/>
      <c r="VV13" s="127"/>
      <c r="VW13" s="127"/>
      <c r="VX13" s="127"/>
      <c r="VY13" s="127"/>
      <c r="VZ13" s="127"/>
      <c r="WA13" s="127"/>
      <c r="WB13" s="127"/>
      <c r="WC13" s="127"/>
      <c r="WD13" s="127"/>
      <c r="WE13" s="127"/>
      <c r="WF13" s="127"/>
      <c r="WG13" s="127"/>
      <c r="WH13" s="127"/>
      <c r="WI13" s="127"/>
      <c r="WJ13" s="127"/>
      <c r="WK13" s="127"/>
      <c r="WL13" s="127"/>
      <c r="WM13" s="127"/>
      <c r="WN13" s="127"/>
      <c r="WO13" s="127"/>
      <c r="WP13" s="127"/>
      <c r="WQ13" s="127"/>
      <c r="WR13" s="127"/>
      <c r="WS13" s="127"/>
      <c r="WT13" s="127"/>
      <c r="WU13" s="127"/>
      <c r="WV13" s="127"/>
      <c r="WW13" s="127"/>
      <c r="WX13" s="127"/>
      <c r="WY13" s="127"/>
      <c r="WZ13" s="127"/>
      <c r="XA13" s="127"/>
      <c r="XB13" s="127"/>
      <c r="XC13" s="127"/>
      <c r="XD13" s="127"/>
      <c r="XE13" s="127"/>
      <c r="XF13" s="127"/>
      <c r="XG13" s="127"/>
      <c r="XH13" s="127"/>
      <c r="XI13" s="127"/>
      <c r="XJ13" s="127"/>
      <c r="XK13" s="127"/>
      <c r="XL13" s="127"/>
      <c r="XM13" s="127"/>
      <c r="XN13" s="127"/>
      <c r="XO13" s="127"/>
      <c r="XP13" s="127"/>
      <c r="XQ13" s="127"/>
      <c r="XR13" s="127"/>
      <c r="XS13" s="127"/>
      <c r="XT13" s="127"/>
      <c r="XU13" s="127"/>
      <c r="XV13" s="127"/>
      <c r="XW13" s="127"/>
      <c r="XX13" s="127"/>
      <c r="XY13" s="127"/>
      <c r="XZ13" s="127"/>
      <c r="YA13" s="127"/>
      <c r="YB13" s="127"/>
      <c r="YC13" s="127"/>
      <c r="YD13" s="127"/>
      <c r="YE13" s="127"/>
      <c r="YF13" s="127"/>
      <c r="YG13" s="127"/>
      <c r="YH13" s="127"/>
      <c r="YI13" s="127"/>
      <c r="YJ13" s="127"/>
      <c r="YK13" s="127"/>
      <c r="YL13" s="127"/>
      <c r="YM13" s="127"/>
      <c r="YN13" s="127"/>
      <c r="YO13" s="127"/>
      <c r="YP13" s="127"/>
      <c r="YQ13" s="127"/>
      <c r="YR13" s="127"/>
      <c r="YS13" s="127"/>
      <c r="YT13" s="127"/>
      <c r="YU13" s="127"/>
      <c r="YV13" s="127"/>
      <c r="YW13" s="127"/>
      <c r="YX13" s="127"/>
      <c r="YY13" s="127"/>
      <c r="YZ13" s="127"/>
      <c r="ZA13" s="127"/>
      <c r="ZB13" s="127"/>
      <c r="ZC13" s="127"/>
      <c r="ZD13" s="127"/>
      <c r="ZE13" s="127"/>
      <c r="ZF13" s="127"/>
      <c r="ZG13" s="127"/>
      <c r="ZH13" s="127"/>
      <c r="ZI13" s="127"/>
      <c r="ZJ13" s="127"/>
      <c r="ZK13" s="127"/>
      <c r="ZL13" s="127"/>
      <c r="ZM13" s="127"/>
      <c r="ZN13" s="127"/>
      <c r="ZO13" s="127"/>
      <c r="ZP13" s="127"/>
      <c r="ZQ13" s="127"/>
      <c r="ZR13" s="127"/>
      <c r="ZS13" s="127"/>
      <c r="ZT13" s="127"/>
      <c r="ZU13" s="127"/>
      <c r="ZV13" s="127"/>
      <c r="ZW13" s="127"/>
      <c r="ZX13" s="127"/>
      <c r="ZY13" s="127"/>
      <c r="ZZ13" s="127"/>
    </row>
    <row r="14" spans="1:702" hidden="1" outlineLevel="1">
      <c r="A14" s="8">
        <v>40634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  <c r="QU14" s="127"/>
      <c r="QV14" s="127"/>
      <c r="QW14" s="127"/>
      <c r="QX14" s="127"/>
      <c r="QY14" s="127"/>
      <c r="QZ14" s="127"/>
      <c r="RA14" s="127"/>
      <c r="RB14" s="127"/>
      <c r="RC14" s="127"/>
      <c r="RD14" s="127"/>
      <c r="RE14" s="127"/>
      <c r="RF14" s="127"/>
      <c r="RG14" s="127"/>
      <c r="RH14" s="127"/>
      <c r="RI14" s="127"/>
      <c r="RJ14" s="127"/>
      <c r="RK14" s="127"/>
      <c r="RL14" s="127"/>
      <c r="RM14" s="127"/>
      <c r="RN14" s="127"/>
      <c r="RO14" s="127"/>
      <c r="RP14" s="127"/>
      <c r="RQ14" s="127"/>
      <c r="RR14" s="127"/>
      <c r="RS14" s="127"/>
      <c r="RT14" s="127"/>
      <c r="RU14" s="127"/>
      <c r="RV14" s="127"/>
      <c r="RW14" s="127"/>
      <c r="RX14" s="127"/>
      <c r="RY14" s="127"/>
      <c r="RZ14" s="127"/>
      <c r="SA14" s="127"/>
      <c r="SB14" s="127"/>
      <c r="SC14" s="127"/>
      <c r="SD14" s="127"/>
      <c r="SE14" s="127"/>
      <c r="SF14" s="127"/>
      <c r="SG14" s="127"/>
      <c r="SH14" s="127"/>
      <c r="SI14" s="127"/>
      <c r="SJ14" s="127"/>
      <c r="SK14" s="127"/>
      <c r="SL14" s="127"/>
      <c r="SM14" s="127"/>
      <c r="SN14" s="127"/>
      <c r="SO14" s="127"/>
      <c r="SP14" s="127"/>
      <c r="SQ14" s="127"/>
      <c r="SR14" s="127"/>
      <c r="SS14" s="127"/>
      <c r="ST14" s="127"/>
      <c r="SU14" s="127"/>
      <c r="SV14" s="127"/>
      <c r="SW14" s="127"/>
      <c r="SX14" s="127"/>
      <c r="SY14" s="127"/>
      <c r="SZ14" s="127"/>
      <c r="TA14" s="127"/>
      <c r="TB14" s="127"/>
      <c r="TC14" s="127"/>
      <c r="TD14" s="127"/>
      <c r="TE14" s="127"/>
      <c r="TF14" s="127"/>
      <c r="TG14" s="127"/>
      <c r="TH14" s="127"/>
      <c r="TI14" s="127"/>
      <c r="TJ14" s="127"/>
      <c r="TK14" s="127"/>
      <c r="TL14" s="127"/>
      <c r="TM14" s="127"/>
      <c r="TN14" s="127"/>
      <c r="TO14" s="127"/>
      <c r="TP14" s="127"/>
      <c r="TQ14" s="127"/>
      <c r="TR14" s="127"/>
      <c r="TS14" s="127"/>
      <c r="TT14" s="127"/>
      <c r="TU14" s="127"/>
      <c r="TV14" s="127"/>
      <c r="TW14" s="127"/>
      <c r="TX14" s="127"/>
      <c r="TY14" s="127"/>
      <c r="TZ14" s="127"/>
      <c r="UA14" s="127"/>
      <c r="UB14" s="127"/>
      <c r="UC14" s="127"/>
      <c r="UD14" s="127"/>
      <c r="UE14" s="127"/>
      <c r="UF14" s="127"/>
      <c r="UG14" s="127"/>
      <c r="UH14" s="127"/>
      <c r="UI14" s="127"/>
      <c r="UJ14" s="127"/>
      <c r="UK14" s="127"/>
      <c r="UL14" s="127"/>
      <c r="UM14" s="127"/>
      <c r="UN14" s="127"/>
      <c r="UO14" s="127"/>
      <c r="UP14" s="127"/>
      <c r="UQ14" s="127"/>
      <c r="UR14" s="127"/>
      <c r="US14" s="127"/>
      <c r="UT14" s="127"/>
      <c r="UU14" s="127"/>
      <c r="UV14" s="127"/>
      <c r="UW14" s="127"/>
      <c r="UX14" s="127"/>
      <c r="UY14" s="127"/>
      <c r="UZ14" s="127"/>
      <c r="VA14" s="127"/>
      <c r="VB14" s="127"/>
      <c r="VC14" s="127"/>
      <c r="VD14" s="127"/>
      <c r="VE14" s="127"/>
      <c r="VF14" s="127"/>
      <c r="VG14" s="127"/>
      <c r="VH14" s="127"/>
      <c r="VI14" s="127"/>
      <c r="VJ14" s="127"/>
      <c r="VK14" s="127"/>
      <c r="VL14" s="127"/>
      <c r="VM14" s="127"/>
      <c r="VN14" s="127"/>
      <c r="VO14" s="127"/>
      <c r="VP14" s="127"/>
      <c r="VQ14" s="127"/>
      <c r="VR14" s="127"/>
      <c r="VS14" s="127"/>
      <c r="VT14" s="127"/>
      <c r="VU14" s="127"/>
      <c r="VV14" s="127"/>
      <c r="VW14" s="127"/>
      <c r="VX14" s="127"/>
      <c r="VY14" s="127"/>
      <c r="VZ14" s="127"/>
      <c r="WA14" s="127"/>
      <c r="WB14" s="127"/>
      <c r="WC14" s="127"/>
      <c r="WD14" s="127"/>
      <c r="WE14" s="127"/>
      <c r="WF14" s="127"/>
      <c r="WG14" s="127"/>
      <c r="WH14" s="127"/>
      <c r="WI14" s="127"/>
      <c r="WJ14" s="127"/>
      <c r="WK14" s="127"/>
      <c r="WL14" s="127"/>
      <c r="WM14" s="127"/>
      <c r="WN14" s="127"/>
      <c r="WO14" s="127"/>
      <c r="WP14" s="127"/>
      <c r="WQ14" s="127"/>
      <c r="WR14" s="127"/>
      <c r="WS14" s="127"/>
      <c r="WT14" s="127"/>
      <c r="WU14" s="127"/>
      <c r="WV14" s="127"/>
      <c r="WW14" s="127"/>
      <c r="WX14" s="127"/>
      <c r="WY14" s="127"/>
      <c r="WZ14" s="127"/>
      <c r="XA14" s="127"/>
      <c r="XB14" s="127"/>
      <c r="XC14" s="127"/>
      <c r="XD14" s="127"/>
      <c r="XE14" s="127"/>
      <c r="XF14" s="127"/>
      <c r="XG14" s="127"/>
      <c r="XH14" s="127"/>
      <c r="XI14" s="127"/>
      <c r="XJ14" s="127"/>
      <c r="XK14" s="127"/>
      <c r="XL14" s="127"/>
      <c r="XM14" s="127"/>
      <c r="XN14" s="127"/>
      <c r="XO14" s="127"/>
      <c r="XP14" s="127"/>
      <c r="XQ14" s="127"/>
      <c r="XR14" s="127"/>
      <c r="XS14" s="127"/>
      <c r="XT14" s="127"/>
      <c r="XU14" s="127"/>
      <c r="XV14" s="127"/>
      <c r="XW14" s="127"/>
      <c r="XX14" s="127"/>
      <c r="XY14" s="127"/>
      <c r="XZ14" s="127"/>
      <c r="YA14" s="127"/>
      <c r="YB14" s="127"/>
      <c r="YC14" s="127"/>
      <c r="YD14" s="127"/>
      <c r="YE14" s="127"/>
      <c r="YF14" s="127"/>
      <c r="YG14" s="127"/>
      <c r="YH14" s="127"/>
      <c r="YI14" s="127"/>
      <c r="YJ14" s="127"/>
      <c r="YK14" s="127"/>
      <c r="YL14" s="127"/>
      <c r="YM14" s="127"/>
      <c r="YN14" s="127"/>
      <c r="YO14" s="127"/>
      <c r="YP14" s="127"/>
      <c r="YQ14" s="127"/>
      <c r="YR14" s="127"/>
      <c r="YS14" s="127"/>
      <c r="YT14" s="127"/>
      <c r="YU14" s="127"/>
      <c r="YV14" s="127"/>
      <c r="YW14" s="127"/>
      <c r="YX14" s="127"/>
      <c r="YY14" s="127"/>
      <c r="YZ14" s="127"/>
      <c r="ZA14" s="127"/>
      <c r="ZB14" s="127"/>
      <c r="ZC14" s="127"/>
      <c r="ZD14" s="127"/>
      <c r="ZE14" s="127"/>
      <c r="ZF14" s="127"/>
      <c r="ZG14" s="127"/>
      <c r="ZH14" s="127"/>
      <c r="ZI14" s="127"/>
      <c r="ZJ14" s="127"/>
      <c r="ZK14" s="127"/>
      <c r="ZL14" s="127"/>
      <c r="ZM14" s="127"/>
      <c r="ZN14" s="127"/>
      <c r="ZO14" s="127"/>
      <c r="ZP14" s="127"/>
      <c r="ZQ14" s="127"/>
      <c r="ZR14" s="127"/>
      <c r="ZS14" s="127"/>
      <c r="ZT14" s="127"/>
      <c r="ZU14" s="127"/>
      <c r="ZV14" s="127"/>
      <c r="ZW14" s="127"/>
      <c r="ZX14" s="127"/>
      <c r="ZY14" s="127"/>
      <c r="ZZ14" s="127"/>
    </row>
    <row r="15" spans="1:702" hidden="1" outlineLevel="1">
      <c r="A15" s="8">
        <v>40664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7"/>
      <c r="JC15" s="127"/>
      <c r="JD15" s="127"/>
      <c r="JE15" s="127"/>
      <c r="JF15" s="127"/>
      <c r="JG15" s="127"/>
      <c r="JH15" s="127"/>
      <c r="JI15" s="127"/>
      <c r="JJ15" s="127"/>
      <c r="JK15" s="127"/>
      <c r="JL15" s="127"/>
      <c r="JM15" s="127"/>
      <c r="JN15" s="127"/>
      <c r="JO15" s="127"/>
      <c r="JP15" s="127"/>
      <c r="JQ15" s="127"/>
      <c r="JR15" s="127"/>
      <c r="JS15" s="127"/>
      <c r="JT15" s="127"/>
      <c r="JU15" s="127"/>
      <c r="JV15" s="127"/>
      <c r="JW15" s="127"/>
      <c r="JX15" s="127"/>
      <c r="JY15" s="127"/>
      <c r="JZ15" s="127"/>
      <c r="KA15" s="127"/>
      <c r="KB15" s="127"/>
      <c r="KC15" s="127"/>
      <c r="KD15" s="127"/>
      <c r="KE15" s="127"/>
      <c r="KF15" s="127"/>
      <c r="KG15" s="127"/>
      <c r="KH15" s="127"/>
      <c r="KI15" s="127"/>
      <c r="KJ15" s="127"/>
      <c r="KK15" s="127"/>
      <c r="KL15" s="127"/>
      <c r="KM15" s="127"/>
      <c r="KN15" s="127"/>
      <c r="KO15" s="127"/>
      <c r="KP15" s="127"/>
      <c r="KQ15" s="127"/>
      <c r="KR15" s="127"/>
      <c r="KS15" s="127"/>
      <c r="KT15" s="127"/>
      <c r="KU15" s="127"/>
      <c r="KV15" s="127"/>
      <c r="KW15" s="127"/>
      <c r="KX15" s="127"/>
      <c r="KY15" s="127"/>
      <c r="KZ15" s="127"/>
      <c r="LA15" s="127"/>
      <c r="LB15" s="127"/>
      <c r="LC15" s="127"/>
      <c r="LD15" s="127"/>
      <c r="LE15" s="127"/>
      <c r="LF15" s="127"/>
      <c r="LG15" s="127"/>
      <c r="LH15" s="127"/>
      <c r="LI15" s="127"/>
      <c r="LJ15" s="127"/>
      <c r="LK15" s="127"/>
      <c r="LL15" s="127"/>
      <c r="LM15" s="127"/>
      <c r="LN15" s="127"/>
      <c r="LO15" s="127"/>
      <c r="LP15" s="127"/>
      <c r="LQ15" s="127"/>
      <c r="LR15" s="127"/>
      <c r="LS15" s="127"/>
      <c r="LT15" s="127"/>
      <c r="LU15" s="127"/>
      <c r="LV15" s="127"/>
      <c r="LW15" s="127"/>
      <c r="LX15" s="127"/>
      <c r="LY15" s="127"/>
      <c r="LZ15" s="127"/>
      <c r="MA15" s="127"/>
      <c r="MB15" s="127"/>
      <c r="MC15" s="127"/>
      <c r="MD15" s="127"/>
      <c r="ME15" s="127"/>
      <c r="MF15" s="127"/>
      <c r="MG15" s="127"/>
      <c r="MH15" s="127"/>
      <c r="MI15" s="127"/>
      <c r="MJ15" s="127"/>
      <c r="MK15" s="127"/>
      <c r="ML15" s="127"/>
      <c r="MM15" s="127"/>
      <c r="MN15" s="127"/>
      <c r="MO15" s="127"/>
      <c r="MP15" s="127"/>
      <c r="MQ15" s="127"/>
      <c r="MR15" s="127"/>
      <c r="MS15" s="127"/>
      <c r="MT15" s="127"/>
      <c r="MU15" s="127"/>
      <c r="MV15" s="127"/>
      <c r="MW15" s="127"/>
      <c r="MX15" s="127"/>
      <c r="MY15" s="127"/>
      <c r="MZ15" s="127"/>
      <c r="NA15" s="127"/>
      <c r="NB15" s="127"/>
      <c r="NC15" s="127"/>
      <c r="ND15" s="127"/>
      <c r="NE15" s="127"/>
      <c r="NF15" s="127"/>
      <c r="NG15" s="127"/>
      <c r="NH15" s="127"/>
      <c r="NI15" s="127"/>
      <c r="NJ15" s="127"/>
      <c r="NK15" s="127"/>
      <c r="NL15" s="127"/>
      <c r="NM15" s="127"/>
      <c r="NN15" s="127"/>
      <c r="NO15" s="127"/>
      <c r="NP15" s="127"/>
      <c r="NQ15" s="127"/>
      <c r="NR15" s="127"/>
      <c r="NS15" s="127"/>
      <c r="NT15" s="127"/>
      <c r="NU15" s="127"/>
      <c r="NV15" s="127"/>
      <c r="NW15" s="127"/>
      <c r="NX15" s="127"/>
      <c r="NY15" s="127"/>
      <c r="NZ15" s="127"/>
      <c r="OA15" s="127"/>
      <c r="OB15" s="127"/>
      <c r="OC15" s="127"/>
      <c r="OD15" s="127"/>
      <c r="OE15" s="127"/>
      <c r="OF15" s="127"/>
      <c r="OG15" s="127"/>
      <c r="OH15" s="127"/>
      <c r="OI15" s="127"/>
      <c r="OJ15" s="127"/>
      <c r="OK15" s="127"/>
      <c r="OL15" s="127"/>
      <c r="OM15" s="127"/>
      <c r="ON15" s="127"/>
      <c r="OO15" s="127"/>
      <c r="OP15" s="127"/>
      <c r="OQ15" s="127"/>
      <c r="OR15" s="127"/>
      <c r="OS15" s="127"/>
      <c r="OT15" s="127"/>
      <c r="OU15" s="127"/>
      <c r="OV15" s="127"/>
      <c r="OW15" s="127"/>
      <c r="OX15" s="127"/>
      <c r="OY15" s="127"/>
      <c r="OZ15" s="127"/>
      <c r="PA15" s="127"/>
      <c r="PB15" s="127"/>
      <c r="PC15" s="127"/>
      <c r="PD15" s="127"/>
      <c r="PE15" s="127"/>
      <c r="PF15" s="127"/>
      <c r="PG15" s="127"/>
      <c r="PH15" s="127"/>
      <c r="PI15" s="127"/>
      <c r="PJ15" s="127"/>
      <c r="PK15" s="127"/>
      <c r="PL15" s="127"/>
      <c r="PM15" s="127"/>
      <c r="PN15" s="127"/>
      <c r="PO15" s="127"/>
      <c r="PP15" s="127"/>
      <c r="PQ15" s="127"/>
      <c r="PR15" s="127"/>
      <c r="PS15" s="127"/>
      <c r="PT15" s="127"/>
      <c r="PU15" s="127"/>
      <c r="PV15" s="127"/>
      <c r="PW15" s="127"/>
      <c r="PX15" s="127"/>
      <c r="PY15" s="127"/>
      <c r="PZ15" s="127"/>
      <c r="QA15" s="127"/>
      <c r="QB15" s="127"/>
      <c r="QC15" s="127"/>
      <c r="QD15" s="127"/>
      <c r="QE15" s="127"/>
      <c r="QF15" s="127"/>
      <c r="QG15" s="127"/>
      <c r="QH15" s="127"/>
      <c r="QI15" s="127"/>
      <c r="QJ15" s="127"/>
      <c r="QK15" s="127"/>
      <c r="QL15" s="127"/>
      <c r="QM15" s="127"/>
      <c r="QN15" s="127"/>
      <c r="QO15" s="127"/>
      <c r="QP15" s="127"/>
      <c r="QQ15" s="127"/>
      <c r="QR15" s="127"/>
      <c r="QS15" s="127"/>
      <c r="QT15" s="127"/>
      <c r="QU15" s="127"/>
      <c r="QV15" s="127"/>
      <c r="QW15" s="127"/>
      <c r="QX15" s="127"/>
      <c r="QY15" s="127"/>
      <c r="QZ15" s="127"/>
      <c r="RA15" s="127"/>
      <c r="RB15" s="127"/>
      <c r="RC15" s="127"/>
      <c r="RD15" s="127"/>
      <c r="RE15" s="127"/>
      <c r="RF15" s="127"/>
      <c r="RG15" s="127"/>
      <c r="RH15" s="127"/>
      <c r="RI15" s="127"/>
      <c r="RJ15" s="127"/>
      <c r="RK15" s="127"/>
      <c r="RL15" s="127"/>
      <c r="RM15" s="127"/>
      <c r="RN15" s="127"/>
      <c r="RO15" s="127"/>
      <c r="RP15" s="127"/>
      <c r="RQ15" s="127"/>
      <c r="RR15" s="127"/>
      <c r="RS15" s="127"/>
      <c r="RT15" s="127"/>
      <c r="RU15" s="127"/>
      <c r="RV15" s="127"/>
      <c r="RW15" s="127"/>
      <c r="RX15" s="127"/>
      <c r="RY15" s="127"/>
      <c r="RZ15" s="127"/>
      <c r="SA15" s="127"/>
      <c r="SB15" s="127"/>
      <c r="SC15" s="127"/>
      <c r="SD15" s="127"/>
      <c r="SE15" s="127"/>
      <c r="SF15" s="127"/>
      <c r="SG15" s="127"/>
      <c r="SH15" s="127"/>
      <c r="SI15" s="127"/>
      <c r="SJ15" s="127"/>
      <c r="SK15" s="127"/>
      <c r="SL15" s="127"/>
      <c r="SM15" s="127"/>
      <c r="SN15" s="127"/>
      <c r="SO15" s="127"/>
      <c r="SP15" s="127"/>
      <c r="SQ15" s="127"/>
      <c r="SR15" s="127"/>
      <c r="SS15" s="127"/>
      <c r="ST15" s="127"/>
      <c r="SU15" s="127"/>
      <c r="SV15" s="127"/>
      <c r="SW15" s="127"/>
      <c r="SX15" s="127"/>
      <c r="SY15" s="127"/>
      <c r="SZ15" s="127"/>
      <c r="TA15" s="127"/>
      <c r="TB15" s="127"/>
      <c r="TC15" s="127"/>
      <c r="TD15" s="127"/>
      <c r="TE15" s="127"/>
      <c r="TF15" s="127"/>
      <c r="TG15" s="127"/>
      <c r="TH15" s="127"/>
      <c r="TI15" s="127"/>
      <c r="TJ15" s="127"/>
      <c r="TK15" s="127"/>
      <c r="TL15" s="127"/>
      <c r="TM15" s="127"/>
      <c r="TN15" s="127"/>
      <c r="TO15" s="127"/>
      <c r="TP15" s="127"/>
      <c r="TQ15" s="127"/>
      <c r="TR15" s="127"/>
      <c r="TS15" s="127"/>
      <c r="TT15" s="127"/>
      <c r="TU15" s="127"/>
      <c r="TV15" s="127"/>
      <c r="TW15" s="127"/>
      <c r="TX15" s="127"/>
      <c r="TY15" s="127"/>
      <c r="TZ15" s="127"/>
      <c r="UA15" s="127"/>
      <c r="UB15" s="127"/>
      <c r="UC15" s="127"/>
      <c r="UD15" s="127"/>
      <c r="UE15" s="127"/>
      <c r="UF15" s="127"/>
      <c r="UG15" s="127"/>
      <c r="UH15" s="127"/>
      <c r="UI15" s="127"/>
      <c r="UJ15" s="127"/>
      <c r="UK15" s="127"/>
      <c r="UL15" s="127"/>
      <c r="UM15" s="127"/>
      <c r="UN15" s="127"/>
      <c r="UO15" s="127"/>
      <c r="UP15" s="127"/>
      <c r="UQ15" s="127"/>
      <c r="UR15" s="127"/>
      <c r="US15" s="127"/>
      <c r="UT15" s="127"/>
      <c r="UU15" s="127"/>
      <c r="UV15" s="127"/>
      <c r="UW15" s="127"/>
      <c r="UX15" s="127"/>
      <c r="UY15" s="127"/>
      <c r="UZ15" s="127"/>
      <c r="VA15" s="127"/>
      <c r="VB15" s="127"/>
      <c r="VC15" s="127"/>
      <c r="VD15" s="127"/>
      <c r="VE15" s="127"/>
      <c r="VF15" s="127"/>
      <c r="VG15" s="127"/>
      <c r="VH15" s="127"/>
      <c r="VI15" s="127"/>
      <c r="VJ15" s="127"/>
      <c r="VK15" s="127"/>
      <c r="VL15" s="127"/>
      <c r="VM15" s="127"/>
      <c r="VN15" s="127"/>
      <c r="VO15" s="127"/>
      <c r="VP15" s="127"/>
      <c r="VQ15" s="127"/>
      <c r="VR15" s="127"/>
      <c r="VS15" s="127"/>
      <c r="VT15" s="127"/>
      <c r="VU15" s="127"/>
      <c r="VV15" s="127"/>
      <c r="VW15" s="127"/>
      <c r="VX15" s="127"/>
      <c r="VY15" s="127"/>
      <c r="VZ15" s="127"/>
      <c r="WA15" s="127"/>
      <c r="WB15" s="127"/>
      <c r="WC15" s="127"/>
      <c r="WD15" s="127"/>
      <c r="WE15" s="127"/>
      <c r="WF15" s="127"/>
      <c r="WG15" s="127"/>
      <c r="WH15" s="127"/>
      <c r="WI15" s="127"/>
      <c r="WJ15" s="127"/>
      <c r="WK15" s="127"/>
      <c r="WL15" s="127"/>
      <c r="WM15" s="127"/>
      <c r="WN15" s="127"/>
      <c r="WO15" s="127"/>
      <c r="WP15" s="127"/>
      <c r="WQ15" s="127"/>
      <c r="WR15" s="127"/>
      <c r="WS15" s="127"/>
      <c r="WT15" s="127"/>
      <c r="WU15" s="127"/>
      <c r="WV15" s="127"/>
      <c r="WW15" s="127"/>
      <c r="WX15" s="127"/>
      <c r="WY15" s="127"/>
      <c r="WZ15" s="127"/>
      <c r="XA15" s="127"/>
      <c r="XB15" s="127"/>
      <c r="XC15" s="127"/>
      <c r="XD15" s="127"/>
      <c r="XE15" s="127"/>
      <c r="XF15" s="127"/>
      <c r="XG15" s="127"/>
      <c r="XH15" s="127"/>
      <c r="XI15" s="127"/>
      <c r="XJ15" s="127"/>
      <c r="XK15" s="127"/>
      <c r="XL15" s="127"/>
      <c r="XM15" s="127"/>
      <c r="XN15" s="127"/>
      <c r="XO15" s="127"/>
      <c r="XP15" s="127"/>
      <c r="XQ15" s="127"/>
      <c r="XR15" s="127"/>
      <c r="XS15" s="127"/>
      <c r="XT15" s="127"/>
      <c r="XU15" s="127"/>
      <c r="XV15" s="127"/>
      <c r="XW15" s="127"/>
      <c r="XX15" s="127"/>
      <c r="XY15" s="127"/>
      <c r="XZ15" s="127"/>
      <c r="YA15" s="127"/>
      <c r="YB15" s="127"/>
      <c r="YC15" s="127"/>
      <c r="YD15" s="127"/>
      <c r="YE15" s="127"/>
      <c r="YF15" s="127"/>
      <c r="YG15" s="127"/>
      <c r="YH15" s="127"/>
      <c r="YI15" s="127"/>
      <c r="YJ15" s="127"/>
      <c r="YK15" s="127"/>
      <c r="YL15" s="127"/>
      <c r="YM15" s="127"/>
      <c r="YN15" s="127"/>
      <c r="YO15" s="127"/>
      <c r="YP15" s="127"/>
      <c r="YQ15" s="127"/>
      <c r="YR15" s="127"/>
      <c r="YS15" s="127"/>
      <c r="YT15" s="127"/>
      <c r="YU15" s="127"/>
      <c r="YV15" s="127"/>
      <c r="YW15" s="127"/>
      <c r="YX15" s="127"/>
      <c r="YY15" s="127"/>
      <c r="YZ15" s="127"/>
      <c r="ZA15" s="127"/>
      <c r="ZB15" s="127"/>
      <c r="ZC15" s="127"/>
      <c r="ZD15" s="127"/>
      <c r="ZE15" s="127"/>
      <c r="ZF15" s="127"/>
      <c r="ZG15" s="127"/>
      <c r="ZH15" s="127"/>
      <c r="ZI15" s="127"/>
      <c r="ZJ15" s="127"/>
      <c r="ZK15" s="127"/>
      <c r="ZL15" s="127"/>
      <c r="ZM15" s="127"/>
      <c r="ZN15" s="127"/>
      <c r="ZO15" s="127"/>
      <c r="ZP15" s="127"/>
      <c r="ZQ15" s="127"/>
      <c r="ZR15" s="127"/>
      <c r="ZS15" s="127"/>
      <c r="ZT15" s="127"/>
      <c r="ZU15" s="127"/>
      <c r="ZV15" s="127"/>
      <c r="ZW15" s="127"/>
      <c r="ZX15" s="127"/>
      <c r="ZY15" s="127"/>
      <c r="ZZ15" s="127"/>
    </row>
    <row r="16" spans="1:702" hidden="1" outlineLevel="1">
      <c r="A16" s="8">
        <v>40695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7"/>
      <c r="JC16" s="127"/>
      <c r="JD16" s="127"/>
      <c r="JE16" s="127"/>
      <c r="JF16" s="127"/>
      <c r="JG16" s="127"/>
      <c r="JH16" s="127"/>
      <c r="JI16" s="127"/>
      <c r="JJ16" s="127"/>
      <c r="JK16" s="127"/>
      <c r="JL16" s="127"/>
      <c r="JM16" s="127"/>
      <c r="JN16" s="127"/>
      <c r="JO16" s="127"/>
      <c r="JP16" s="127"/>
      <c r="JQ16" s="127"/>
      <c r="JR16" s="127"/>
      <c r="JS16" s="127"/>
      <c r="JT16" s="127"/>
      <c r="JU16" s="127"/>
      <c r="JV16" s="127"/>
      <c r="JW16" s="127"/>
      <c r="JX16" s="127"/>
      <c r="JY16" s="127"/>
      <c r="JZ16" s="127"/>
      <c r="KA16" s="127"/>
      <c r="KB16" s="127"/>
      <c r="KC16" s="127"/>
      <c r="KD16" s="127"/>
      <c r="KE16" s="127"/>
      <c r="KF16" s="127"/>
      <c r="KG16" s="127"/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27"/>
      <c r="LI16" s="127"/>
      <c r="LJ16" s="127"/>
      <c r="LK16" s="127"/>
      <c r="LL16" s="127"/>
      <c r="LM16" s="127"/>
      <c r="LN16" s="127"/>
      <c r="LO16" s="127"/>
      <c r="LP16" s="127"/>
      <c r="LQ16" s="127"/>
      <c r="LR16" s="127"/>
      <c r="LS16" s="127"/>
      <c r="LT16" s="127"/>
      <c r="LU16" s="127"/>
      <c r="LV16" s="127"/>
      <c r="LW16" s="127"/>
      <c r="LX16" s="127"/>
      <c r="LY16" s="127"/>
      <c r="LZ16" s="127"/>
      <c r="MA16" s="127"/>
      <c r="MB16" s="127"/>
      <c r="MC16" s="127"/>
      <c r="MD16" s="127"/>
      <c r="ME16" s="127"/>
      <c r="MF16" s="127"/>
      <c r="MG16" s="127"/>
      <c r="MH16" s="127"/>
      <c r="MI16" s="127"/>
      <c r="MJ16" s="127"/>
      <c r="MK16" s="127"/>
      <c r="ML16" s="127"/>
      <c r="MM16" s="127"/>
      <c r="MN16" s="127"/>
      <c r="MO16" s="127"/>
      <c r="MP16" s="127"/>
      <c r="MQ16" s="127"/>
      <c r="MR16" s="127"/>
      <c r="MS16" s="127"/>
      <c r="MT16" s="127"/>
      <c r="MU16" s="127"/>
      <c r="MV16" s="127"/>
      <c r="MW16" s="127"/>
      <c r="MX16" s="127"/>
      <c r="MY16" s="127"/>
      <c r="MZ16" s="127"/>
      <c r="NA16" s="127"/>
      <c r="NB16" s="127"/>
      <c r="NC16" s="127"/>
      <c r="ND16" s="127"/>
      <c r="NE16" s="127"/>
      <c r="NF16" s="127"/>
      <c r="NG16" s="127"/>
      <c r="NH16" s="127"/>
      <c r="NI16" s="127"/>
      <c r="NJ16" s="127"/>
      <c r="NK16" s="127"/>
      <c r="NL16" s="127"/>
      <c r="NM16" s="127"/>
      <c r="NN16" s="127"/>
      <c r="NO16" s="127"/>
      <c r="NP16" s="127"/>
      <c r="NQ16" s="127"/>
      <c r="NR16" s="127"/>
      <c r="NS16" s="127"/>
      <c r="NT16" s="127"/>
      <c r="NU16" s="127"/>
      <c r="NV16" s="127"/>
      <c r="NW16" s="127"/>
      <c r="NX16" s="127"/>
      <c r="NY16" s="127"/>
      <c r="NZ16" s="127"/>
      <c r="OA16" s="127"/>
      <c r="OB16" s="127"/>
      <c r="OC16" s="127"/>
      <c r="OD16" s="127"/>
      <c r="OE16" s="127"/>
      <c r="OF16" s="127"/>
      <c r="OG16" s="127"/>
      <c r="OH16" s="127"/>
      <c r="OI16" s="127"/>
      <c r="OJ16" s="127"/>
      <c r="OK16" s="127"/>
      <c r="OL16" s="127"/>
      <c r="OM16" s="127"/>
      <c r="ON16" s="127"/>
      <c r="OO16" s="127"/>
      <c r="OP16" s="127"/>
      <c r="OQ16" s="127"/>
      <c r="OR16" s="127"/>
      <c r="OS16" s="127"/>
      <c r="OT16" s="127"/>
      <c r="OU16" s="127"/>
      <c r="OV16" s="127"/>
      <c r="OW16" s="127"/>
      <c r="OX16" s="127"/>
      <c r="OY16" s="127"/>
      <c r="OZ16" s="127"/>
      <c r="PA16" s="127"/>
      <c r="PB16" s="127"/>
      <c r="PC16" s="127"/>
      <c r="PD16" s="127"/>
      <c r="PE16" s="127"/>
      <c r="PF16" s="127"/>
      <c r="PG16" s="127"/>
      <c r="PH16" s="127"/>
      <c r="PI16" s="127"/>
      <c r="PJ16" s="127"/>
      <c r="PK16" s="127"/>
      <c r="PL16" s="127"/>
      <c r="PM16" s="127"/>
      <c r="PN16" s="127"/>
      <c r="PO16" s="127"/>
      <c r="PP16" s="127"/>
      <c r="PQ16" s="127"/>
      <c r="PR16" s="127"/>
      <c r="PS16" s="127"/>
      <c r="PT16" s="127"/>
      <c r="PU16" s="127"/>
      <c r="PV16" s="127"/>
      <c r="PW16" s="127"/>
      <c r="PX16" s="127"/>
      <c r="PY16" s="127"/>
      <c r="PZ16" s="127"/>
      <c r="QA16" s="127"/>
      <c r="QB16" s="127"/>
      <c r="QC16" s="127"/>
      <c r="QD16" s="127"/>
      <c r="QE16" s="127"/>
      <c r="QF16" s="127"/>
      <c r="QG16" s="127"/>
      <c r="QH16" s="127"/>
      <c r="QI16" s="127"/>
      <c r="QJ16" s="127"/>
      <c r="QK16" s="127"/>
      <c r="QL16" s="127"/>
      <c r="QM16" s="127"/>
      <c r="QN16" s="127"/>
      <c r="QO16" s="127"/>
      <c r="QP16" s="127"/>
      <c r="QQ16" s="127"/>
      <c r="QR16" s="127"/>
      <c r="QS16" s="127"/>
      <c r="QT16" s="127"/>
      <c r="QU16" s="127"/>
      <c r="QV16" s="127"/>
      <c r="QW16" s="127"/>
      <c r="QX16" s="127"/>
      <c r="QY16" s="127"/>
      <c r="QZ16" s="127"/>
      <c r="RA16" s="127"/>
      <c r="RB16" s="127"/>
      <c r="RC16" s="127"/>
      <c r="RD16" s="127"/>
      <c r="RE16" s="127"/>
      <c r="RF16" s="127"/>
      <c r="RG16" s="127"/>
      <c r="RH16" s="127"/>
      <c r="RI16" s="127"/>
      <c r="RJ16" s="127"/>
      <c r="RK16" s="127"/>
      <c r="RL16" s="127"/>
      <c r="RM16" s="127"/>
      <c r="RN16" s="127"/>
      <c r="RO16" s="127"/>
      <c r="RP16" s="127"/>
      <c r="RQ16" s="127"/>
      <c r="RR16" s="127"/>
      <c r="RS16" s="127"/>
      <c r="RT16" s="127"/>
      <c r="RU16" s="127"/>
      <c r="RV16" s="127"/>
      <c r="RW16" s="127"/>
      <c r="RX16" s="127"/>
      <c r="RY16" s="127"/>
      <c r="RZ16" s="127"/>
      <c r="SA16" s="127"/>
      <c r="SB16" s="127"/>
      <c r="SC16" s="127"/>
      <c r="SD16" s="127"/>
      <c r="SE16" s="127"/>
      <c r="SF16" s="127"/>
      <c r="SG16" s="127"/>
      <c r="SH16" s="127"/>
      <c r="SI16" s="127"/>
      <c r="SJ16" s="127"/>
      <c r="SK16" s="127"/>
      <c r="SL16" s="127"/>
      <c r="SM16" s="127"/>
      <c r="SN16" s="127"/>
      <c r="SO16" s="127"/>
      <c r="SP16" s="127"/>
      <c r="SQ16" s="127"/>
      <c r="SR16" s="127"/>
      <c r="SS16" s="127"/>
      <c r="ST16" s="127"/>
      <c r="SU16" s="127"/>
      <c r="SV16" s="127"/>
      <c r="SW16" s="127"/>
      <c r="SX16" s="127"/>
      <c r="SY16" s="127"/>
      <c r="SZ16" s="127"/>
      <c r="TA16" s="127"/>
      <c r="TB16" s="127"/>
      <c r="TC16" s="127"/>
      <c r="TD16" s="127"/>
      <c r="TE16" s="127"/>
      <c r="TF16" s="127"/>
      <c r="TG16" s="127"/>
      <c r="TH16" s="127"/>
      <c r="TI16" s="127"/>
      <c r="TJ16" s="127"/>
      <c r="TK16" s="127"/>
      <c r="TL16" s="127"/>
      <c r="TM16" s="127"/>
      <c r="TN16" s="127"/>
      <c r="TO16" s="127"/>
      <c r="TP16" s="127"/>
      <c r="TQ16" s="127"/>
      <c r="TR16" s="127"/>
      <c r="TS16" s="127"/>
      <c r="TT16" s="127"/>
      <c r="TU16" s="127"/>
      <c r="TV16" s="127"/>
      <c r="TW16" s="127"/>
      <c r="TX16" s="127"/>
      <c r="TY16" s="127"/>
      <c r="TZ16" s="127"/>
      <c r="UA16" s="127"/>
      <c r="UB16" s="127"/>
      <c r="UC16" s="127"/>
      <c r="UD16" s="127"/>
      <c r="UE16" s="127"/>
      <c r="UF16" s="127"/>
      <c r="UG16" s="127"/>
      <c r="UH16" s="127"/>
      <c r="UI16" s="127"/>
      <c r="UJ16" s="127"/>
      <c r="UK16" s="127"/>
      <c r="UL16" s="127"/>
      <c r="UM16" s="127"/>
      <c r="UN16" s="127"/>
      <c r="UO16" s="127"/>
      <c r="UP16" s="127"/>
      <c r="UQ16" s="127"/>
      <c r="UR16" s="127"/>
      <c r="US16" s="127"/>
      <c r="UT16" s="127"/>
      <c r="UU16" s="127"/>
      <c r="UV16" s="127"/>
      <c r="UW16" s="127"/>
      <c r="UX16" s="127"/>
      <c r="UY16" s="127"/>
      <c r="UZ16" s="127"/>
      <c r="VA16" s="127"/>
      <c r="VB16" s="127"/>
      <c r="VC16" s="127"/>
      <c r="VD16" s="127"/>
      <c r="VE16" s="127"/>
      <c r="VF16" s="127"/>
      <c r="VG16" s="127"/>
      <c r="VH16" s="127"/>
      <c r="VI16" s="127"/>
      <c r="VJ16" s="127"/>
      <c r="VK16" s="127"/>
      <c r="VL16" s="127"/>
      <c r="VM16" s="127"/>
      <c r="VN16" s="127"/>
      <c r="VO16" s="127"/>
      <c r="VP16" s="127"/>
      <c r="VQ16" s="127"/>
      <c r="VR16" s="127"/>
      <c r="VS16" s="127"/>
      <c r="VT16" s="127"/>
      <c r="VU16" s="127"/>
      <c r="VV16" s="127"/>
      <c r="VW16" s="127"/>
      <c r="VX16" s="127"/>
      <c r="VY16" s="127"/>
      <c r="VZ16" s="127"/>
      <c r="WA16" s="127"/>
      <c r="WB16" s="127"/>
      <c r="WC16" s="127"/>
      <c r="WD16" s="127"/>
      <c r="WE16" s="127"/>
      <c r="WF16" s="127"/>
      <c r="WG16" s="127"/>
      <c r="WH16" s="127"/>
      <c r="WI16" s="127"/>
      <c r="WJ16" s="127"/>
      <c r="WK16" s="127"/>
      <c r="WL16" s="127"/>
      <c r="WM16" s="127"/>
      <c r="WN16" s="127"/>
      <c r="WO16" s="127"/>
      <c r="WP16" s="127"/>
      <c r="WQ16" s="127"/>
      <c r="WR16" s="127"/>
      <c r="WS16" s="127"/>
      <c r="WT16" s="127"/>
      <c r="WU16" s="127"/>
      <c r="WV16" s="127"/>
      <c r="WW16" s="127"/>
      <c r="WX16" s="127"/>
      <c r="WY16" s="127"/>
      <c r="WZ16" s="127"/>
      <c r="XA16" s="127"/>
      <c r="XB16" s="127"/>
      <c r="XC16" s="127"/>
      <c r="XD16" s="127"/>
      <c r="XE16" s="127"/>
      <c r="XF16" s="127"/>
      <c r="XG16" s="127"/>
      <c r="XH16" s="127"/>
      <c r="XI16" s="127"/>
      <c r="XJ16" s="127"/>
      <c r="XK16" s="127"/>
      <c r="XL16" s="127"/>
      <c r="XM16" s="127"/>
      <c r="XN16" s="127"/>
      <c r="XO16" s="127"/>
      <c r="XP16" s="127"/>
      <c r="XQ16" s="127"/>
      <c r="XR16" s="127"/>
      <c r="XS16" s="127"/>
      <c r="XT16" s="127"/>
      <c r="XU16" s="127"/>
      <c r="XV16" s="127"/>
      <c r="XW16" s="127"/>
      <c r="XX16" s="127"/>
      <c r="XY16" s="127"/>
      <c r="XZ16" s="127"/>
      <c r="YA16" s="127"/>
      <c r="YB16" s="127"/>
      <c r="YC16" s="127"/>
      <c r="YD16" s="127"/>
      <c r="YE16" s="127"/>
      <c r="YF16" s="127"/>
      <c r="YG16" s="127"/>
      <c r="YH16" s="127"/>
      <c r="YI16" s="127"/>
      <c r="YJ16" s="127"/>
      <c r="YK16" s="127"/>
      <c r="YL16" s="127"/>
      <c r="YM16" s="127"/>
      <c r="YN16" s="127"/>
      <c r="YO16" s="127"/>
      <c r="YP16" s="127"/>
      <c r="YQ16" s="127"/>
      <c r="YR16" s="127"/>
      <c r="YS16" s="127"/>
      <c r="YT16" s="127"/>
      <c r="YU16" s="127"/>
      <c r="YV16" s="127"/>
      <c r="YW16" s="127"/>
      <c r="YX16" s="127"/>
      <c r="YY16" s="127"/>
      <c r="YZ16" s="127"/>
      <c r="ZA16" s="127"/>
      <c r="ZB16" s="127"/>
      <c r="ZC16" s="127"/>
      <c r="ZD16" s="127"/>
      <c r="ZE16" s="127"/>
      <c r="ZF16" s="127"/>
      <c r="ZG16" s="127"/>
      <c r="ZH16" s="127"/>
      <c r="ZI16" s="127"/>
      <c r="ZJ16" s="127"/>
      <c r="ZK16" s="127"/>
      <c r="ZL16" s="127"/>
      <c r="ZM16" s="127"/>
      <c r="ZN16" s="127"/>
      <c r="ZO16" s="127"/>
      <c r="ZP16" s="127"/>
      <c r="ZQ16" s="127"/>
      <c r="ZR16" s="127"/>
      <c r="ZS16" s="127"/>
      <c r="ZT16" s="127"/>
      <c r="ZU16" s="127"/>
      <c r="ZV16" s="127"/>
      <c r="ZW16" s="127"/>
      <c r="ZX16" s="127"/>
      <c r="ZY16" s="127"/>
      <c r="ZZ16" s="127"/>
    </row>
    <row r="17" spans="1:702" hidden="1" outlineLevel="1">
      <c r="A17" s="8">
        <v>40725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7"/>
      <c r="JC17" s="127"/>
      <c r="JD17" s="127"/>
      <c r="JE17" s="127"/>
      <c r="JF17" s="127"/>
      <c r="JG17" s="127"/>
      <c r="JH17" s="127"/>
      <c r="JI17" s="127"/>
      <c r="JJ17" s="127"/>
      <c r="JK17" s="127"/>
      <c r="JL17" s="127"/>
      <c r="JM17" s="127"/>
      <c r="JN17" s="127"/>
      <c r="JO17" s="127"/>
      <c r="JP17" s="127"/>
      <c r="JQ17" s="127"/>
      <c r="JR17" s="127"/>
      <c r="JS17" s="127"/>
      <c r="JT17" s="127"/>
      <c r="JU17" s="127"/>
      <c r="JV17" s="127"/>
      <c r="JW17" s="127"/>
      <c r="JX17" s="127"/>
      <c r="JY17" s="127"/>
      <c r="JZ17" s="127"/>
      <c r="KA17" s="127"/>
      <c r="KB17" s="127"/>
      <c r="KC17" s="127"/>
      <c r="KD17" s="127"/>
      <c r="KE17" s="127"/>
      <c r="KF17" s="127"/>
      <c r="KG17" s="127"/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27"/>
      <c r="LI17" s="127"/>
      <c r="LJ17" s="127"/>
      <c r="LK17" s="127"/>
      <c r="LL17" s="127"/>
      <c r="LM17" s="127"/>
      <c r="LN17" s="127"/>
      <c r="LO17" s="127"/>
      <c r="LP17" s="127"/>
      <c r="LQ17" s="127"/>
      <c r="LR17" s="127"/>
      <c r="LS17" s="127"/>
      <c r="LT17" s="127"/>
      <c r="LU17" s="127"/>
      <c r="LV17" s="127"/>
      <c r="LW17" s="127"/>
      <c r="LX17" s="127"/>
      <c r="LY17" s="127"/>
      <c r="LZ17" s="127"/>
      <c r="MA17" s="127"/>
      <c r="MB17" s="127"/>
      <c r="MC17" s="127"/>
      <c r="MD17" s="127"/>
      <c r="ME17" s="127"/>
      <c r="MF17" s="127"/>
      <c r="MG17" s="127"/>
      <c r="MH17" s="127"/>
      <c r="MI17" s="127"/>
      <c r="MJ17" s="127"/>
      <c r="MK17" s="127"/>
      <c r="ML17" s="127"/>
      <c r="MM17" s="127"/>
      <c r="MN17" s="127"/>
      <c r="MO17" s="127"/>
      <c r="MP17" s="127"/>
      <c r="MQ17" s="127"/>
      <c r="MR17" s="127"/>
      <c r="MS17" s="127"/>
      <c r="MT17" s="127"/>
      <c r="MU17" s="127"/>
      <c r="MV17" s="127"/>
      <c r="MW17" s="127"/>
      <c r="MX17" s="127"/>
      <c r="MY17" s="127"/>
      <c r="MZ17" s="127"/>
      <c r="NA17" s="127"/>
      <c r="NB17" s="127"/>
      <c r="NC17" s="127"/>
      <c r="ND17" s="127"/>
      <c r="NE17" s="127"/>
      <c r="NF17" s="127"/>
      <c r="NG17" s="127"/>
      <c r="NH17" s="127"/>
      <c r="NI17" s="127"/>
      <c r="NJ17" s="127"/>
      <c r="NK17" s="127"/>
      <c r="NL17" s="127"/>
      <c r="NM17" s="127"/>
      <c r="NN17" s="127"/>
      <c r="NO17" s="127"/>
      <c r="NP17" s="127"/>
      <c r="NQ17" s="127"/>
      <c r="NR17" s="127"/>
      <c r="NS17" s="127"/>
      <c r="NT17" s="127"/>
      <c r="NU17" s="127"/>
      <c r="NV17" s="127"/>
      <c r="NW17" s="127"/>
      <c r="NX17" s="127"/>
      <c r="NY17" s="127"/>
      <c r="NZ17" s="127"/>
      <c r="OA17" s="127"/>
      <c r="OB17" s="127"/>
      <c r="OC17" s="127"/>
      <c r="OD17" s="127"/>
      <c r="OE17" s="127"/>
      <c r="OF17" s="127"/>
      <c r="OG17" s="127"/>
      <c r="OH17" s="127"/>
      <c r="OI17" s="127"/>
      <c r="OJ17" s="127"/>
      <c r="OK17" s="127"/>
      <c r="OL17" s="127"/>
      <c r="OM17" s="127"/>
      <c r="ON17" s="127"/>
      <c r="OO17" s="127"/>
      <c r="OP17" s="127"/>
      <c r="OQ17" s="127"/>
      <c r="OR17" s="127"/>
      <c r="OS17" s="127"/>
      <c r="OT17" s="127"/>
      <c r="OU17" s="127"/>
      <c r="OV17" s="127"/>
      <c r="OW17" s="127"/>
      <c r="OX17" s="127"/>
      <c r="OY17" s="127"/>
      <c r="OZ17" s="127"/>
      <c r="PA17" s="127"/>
      <c r="PB17" s="127"/>
      <c r="PC17" s="127"/>
      <c r="PD17" s="127"/>
      <c r="PE17" s="127"/>
      <c r="PF17" s="127"/>
      <c r="PG17" s="127"/>
      <c r="PH17" s="127"/>
      <c r="PI17" s="127"/>
      <c r="PJ17" s="127"/>
      <c r="PK17" s="127"/>
      <c r="PL17" s="127"/>
      <c r="PM17" s="127"/>
      <c r="PN17" s="127"/>
      <c r="PO17" s="127"/>
      <c r="PP17" s="127"/>
      <c r="PQ17" s="127"/>
      <c r="PR17" s="127"/>
      <c r="PS17" s="127"/>
      <c r="PT17" s="127"/>
      <c r="PU17" s="127"/>
      <c r="PV17" s="127"/>
      <c r="PW17" s="127"/>
      <c r="PX17" s="127"/>
      <c r="PY17" s="127"/>
      <c r="PZ17" s="127"/>
      <c r="QA17" s="127"/>
      <c r="QB17" s="127"/>
      <c r="QC17" s="127"/>
      <c r="QD17" s="127"/>
      <c r="QE17" s="127"/>
      <c r="QF17" s="127"/>
      <c r="QG17" s="127"/>
      <c r="QH17" s="127"/>
      <c r="QI17" s="127"/>
      <c r="QJ17" s="127"/>
      <c r="QK17" s="127"/>
      <c r="QL17" s="127"/>
      <c r="QM17" s="127"/>
      <c r="QN17" s="127"/>
      <c r="QO17" s="127"/>
      <c r="QP17" s="127"/>
      <c r="QQ17" s="127"/>
      <c r="QR17" s="127"/>
      <c r="QS17" s="127"/>
      <c r="QT17" s="127"/>
      <c r="QU17" s="127"/>
      <c r="QV17" s="127"/>
      <c r="QW17" s="127"/>
      <c r="QX17" s="127"/>
      <c r="QY17" s="127"/>
      <c r="QZ17" s="127"/>
      <c r="RA17" s="127"/>
      <c r="RB17" s="127"/>
      <c r="RC17" s="127"/>
      <c r="RD17" s="127"/>
      <c r="RE17" s="127"/>
      <c r="RF17" s="127"/>
      <c r="RG17" s="127"/>
      <c r="RH17" s="127"/>
      <c r="RI17" s="127"/>
      <c r="RJ17" s="127"/>
      <c r="RK17" s="127"/>
      <c r="RL17" s="127"/>
      <c r="RM17" s="127"/>
      <c r="RN17" s="127"/>
      <c r="RO17" s="127"/>
      <c r="RP17" s="127"/>
      <c r="RQ17" s="127"/>
      <c r="RR17" s="127"/>
      <c r="RS17" s="127"/>
      <c r="RT17" s="127"/>
      <c r="RU17" s="127"/>
      <c r="RV17" s="127"/>
      <c r="RW17" s="127"/>
      <c r="RX17" s="127"/>
      <c r="RY17" s="127"/>
      <c r="RZ17" s="127"/>
      <c r="SA17" s="127"/>
      <c r="SB17" s="127"/>
      <c r="SC17" s="127"/>
      <c r="SD17" s="127"/>
      <c r="SE17" s="127"/>
      <c r="SF17" s="127"/>
      <c r="SG17" s="127"/>
      <c r="SH17" s="127"/>
      <c r="SI17" s="127"/>
      <c r="SJ17" s="127"/>
      <c r="SK17" s="127"/>
      <c r="SL17" s="127"/>
      <c r="SM17" s="127"/>
      <c r="SN17" s="127"/>
      <c r="SO17" s="127"/>
      <c r="SP17" s="127"/>
      <c r="SQ17" s="127"/>
      <c r="SR17" s="127"/>
      <c r="SS17" s="127"/>
      <c r="ST17" s="127"/>
      <c r="SU17" s="127"/>
      <c r="SV17" s="127"/>
      <c r="SW17" s="127"/>
      <c r="SX17" s="127"/>
      <c r="SY17" s="127"/>
      <c r="SZ17" s="127"/>
      <c r="TA17" s="127"/>
      <c r="TB17" s="127"/>
      <c r="TC17" s="127"/>
      <c r="TD17" s="127"/>
      <c r="TE17" s="127"/>
      <c r="TF17" s="127"/>
      <c r="TG17" s="127"/>
      <c r="TH17" s="127"/>
      <c r="TI17" s="127"/>
      <c r="TJ17" s="127"/>
      <c r="TK17" s="127"/>
      <c r="TL17" s="127"/>
      <c r="TM17" s="127"/>
      <c r="TN17" s="127"/>
      <c r="TO17" s="127"/>
      <c r="TP17" s="127"/>
      <c r="TQ17" s="127"/>
      <c r="TR17" s="127"/>
      <c r="TS17" s="127"/>
      <c r="TT17" s="127"/>
      <c r="TU17" s="127"/>
      <c r="TV17" s="127"/>
      <c r="TW17" s="127"/>
      <c r="TX17" s="127"/>
      <c r="TY17" s="127"/>
      <c r="TZ17" s="127"/>
      <c r="UA17" s="127"/>
      <c r="UB17" s="127"/>
      <c r="UC17" s="127"/>
      <c r="UD17" s="127"/>
      <c r="UE17" s="127"/>
      <c r="UF17" s="127"/>
      <c r="UG17" s="127"/>
      <c r="UH17" s="127"/>
      <c r="UI17" s="127"/>
      <c r="UJ17" s="127"/>
      <c r="UK17" s="127"/>
      <c r="UL17" s="127"/>
      <c r="UM17" s="127"/>
      <c r="UN17" s="127"/>
      <c r="UO17" s="127"/>
      <c r="UP17" s="127"/>
      <c r="UQ17" s="127"/>
      <c r="UR17" s="127"/>
      <c r="US17" s="127"/>
      <c r="UT17" s="127"/>
      <c r="UU17" s="127"/>
      <c r="UV17" s="127"/>
      <c r="UW17" s="127"/>
      <c r="UX17" s="127"/>
      <c r="UY17" s="127"/>
      <c r="UZ17" s="127"/>
      <c r="VA17" s="127"/>
      <c r="VB17" s="127"/>
      <c r="VC17" s="127"/>
      <c r="VD17" s="127"/>
      <c r="VE17" s="127"/>
      <c r="VF17" s="127"/>
      <c r="VG17" s="127"/>
      <c r="VH17" s="127"/>
      <c r="VI17" s="127"/>
      <c r="VJ17" s="127"/>
      <c r="VK17" s="127"/>
      <c r="VL17" s="127"/>
      <c r="VM17" s="127"/>
      <c r="VN17" s="127"/>
      <c r="VO17" s="127"/>
      <c r="VP17" s="127"/>
      <c r="VQ17" s="127"/>
      <c r="VR17" s="127"/>
      <c r="VS17" s="127"/>
      <c r="VT17" s="127"/>
      <c r="VU17" s="127"/>
      <c r="VV17" s="127"/>
      <c r="VW17" s="127"/>
      <c r="VX17" s="127"/>
      <c r="VY17" s="127"/>
      <c r="VZ17" s="127"/>
      <c r="WA17" s="127"/>
      <c r="WB17" s="127"/>
      <c r="WC17" s="127"/>
      <c r="WD17" s="127"/>
      <c r="WE17" s="127"/>
      <c r="WF17" s="127"/>
      <c r="WG17" s="127"/>
      <c r="WH17" s="127"/>
      <c r="WI17" s="127"/>
      <c r="WJ17" s="127"/>
      <c r="WK17" s="127"/>
      <c r="WL17" s="127"/>
      <c r="WM17" s="127"/>
      <c r="WN17" s="127"/>
      <c r="WO17" s="127"/>
      <c r="WP17" s="127"/>
      <c r="WQ17" s="127"/>
      <c r="WR17" s="127"/>
      <c r="WS17" s="127"/>
      <c r="WT17" s="127"/>
      <c r="WU17" s="127"/>
      <c r="WV17" s="127"/>
      <c r="WW17" s="127"/>
      <c r="WX17" s="127"/>
      <c r="WY17" s="127"/>
      <c r="WZ17" s="127"/>
      <c r="XA17" s="127"/>
      <c r="XB17" s="127"/>
      <c r="XC17" s="127"/>
      <c r="XD17" s="127"/>
      <c r="XE17" s="127"/>
      <c r="XF17" s="127"/>
      <c r="XG17" s="127"/>
      <c r="XH17" s="127"/>
      <c r="XI17" s="127"/>
      <c r="XJ17" s="127"/>
      <c r="XK17" s="127"/>
      <c r="XL17" s="127"/>
      <c r="XM17" s="127"/>
      <c r="XN17" s="127"/>
      <c r="XO17" s="127"/>
      <c r="XP17" s="127"/>
      <c r="XQ17" s="127"/>
      <c r="XR17" s="127"/>
      <c r="XS17" s="127"/>
      <c r="XT17" s="127"/>
      <c r="XU17" s="127"/>
      <c r="XV17" s="127"/>
      <c r="XW17" s="127"/>
      <c r="XX17" s="127"/>
      <c r="XY17" s="127"/>
      <c r="XZ17" s="127"/>
      <c r="YA17" s="127"/>
      <c r="YB17" s="127"/>
      <c r="YC17" s="127"/>
      <c r="YD17" s="127"/>
      <c r="YE17" s="127"/>
      <c r="YF17" s="127"/>
      <c r="YG17" s="127"/>
      <c r="YH17" s="127"/>
      <c r="YI17" s="127"/>
      <c r="YJ17" s="127"/>
      <c r="YK17" s="127"/>
      <c r="YL17" s="127"/>
      <c r="YM17" s="127"/>
      <c r="YN17" s="127"/>
      <c r="YO17" s="127"/>
      <c r="YP17" s="127"/>
      <c r="YQ17" s="127"/>
      <c r="YR17" s="127"/>
      <c r="YS17" s="127"/>
      <c r="YT17" s="127"/>
      <c r="YU17" s="127"/>
      <c r="YV17" s="127"/>
      <c r="YW17" s="127"/>
      <c r="YX17" s="127"/>
      <c r="YY17" s="127"/>
      <c r="YZ17" s="127"/>
      <c r="ZA17" s="127"/>
      <c r="ZB17" s="127"/>
      <c r="ZC17" s="127"/>
      <c r="ZD17" s="127"/>
      <c r="ZE17" s="127"/>
      <c r="ZF17" s="127"/>
      <c r="ZG17" s="127"/>
      <c r="ZH17" s="127"/>
      <c r="ZI17" s="127"/>
      <c r="ZJ17" s="127"/>
      <c r="ZK17" s="127"/>
      <c r="ZL17" s="127"/>
      <c r="ZM17" s="127"/>
      <c r="ZN17" s="127"/>
      <c r="ZO17" s="127"/>
      <c r="ZP17" s="127"/>
      <c r="ZQ17" s="127"/>
      <c r="ZR17" s="127"/>
      <c r="ZS17" s="127"/>
      <c r="ZT17" s="127"/>
      <c r="ZU17" s="127"/>
      <c r="ZV17" s="127"/>
      <c r="ZW17" s="127"/>
      <c r="ZX17" s="127"/>
      <c r="ZY17" s="127"/>
      <c r="ZZ17" s="127"/>
    </row>
    <row r="18" spans="1:702" hidden="1" outlineLevel="1">
      <c r="A18" s="8">
        <v>40756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7"/>
      <c r="SD18" s="127"/>
      <c r="SE18" s="127"/>
      <c r="SF18" s="127"/>
      <c r="SG18" s="127"/>
      <c r="SH18" s="127"/>
      <c r="SI18" s="127"/>
      <c r="SJ18" s="127"/>
      <c r="SK18" s="127"/>
      <c r="SL18" s="127"/>
      <c r="SM18" s="127"/>
      <c r="SN18" s="127"/>
      <c r="SO18" s="127"/>
      <c r="SP18" s="127"/>
      <c r="SQ18" s="127"/>
      <c r="SR18" s="127"/>
      <c r="SS18" s="127"/>
      <c r="ST18" s="127"/>
      <c r="SU18" s="127"/>
      <c r="SV18" s="127"/>
      <c r="SW18" s="127"/>
      <c r="SX18" s="127"/>
      <c r="SY18" s="127"/>
      <c r="SZ18" s="127"/>
      <c r="TA18" s="127"/>
      <c r="TB18" s="127"/>
      <c r="TC18" s="127"/>
      <c r="TD18" s="127"/>
      <c r="TE18" s="127"/>
      <c r="TF18" s="127"/>
      <c r="TG18" s="127"/>
      <c r="TH18" s="127"/>
      <c r="TI18" s="127"/>
      <c r="TJ18" s="127"/>
      <c r="TK18" s="127"/>
      <c r="TL18" s="127"/>
      <c r="TM18" s="127"/>
      <c r="TN18" s="127"/>
      <c r="TO18" s="127"/>
      <c r="TP18" s="127"/>
      <c r="TQ18" s="127"/>
      <c r="TR18" s="127"/>
      <c r="TS18" s="127"/>
      <c r="TT18" s="127"/>
      <c r="TU18" s="127"/>
      <c r="TV18" s="127"/>
      <c r="TW18" s="127"/>
      <c r="TX18" s="127"/>
      <c r="TY18" s="127"/>
      <c r="TZ18" s="127"/>
      <c r="UA18" s="127"/>
      <c r="UB18" s="127"/>
      <c r="UC18" s="127"/>
      <c r="UD18" s="127"/>
      <c r="UE18" s="127"/>
      <c r="UF18" s="127"/>
      <c r="UG18" s="127"/>
      <c r="UH18" s="127"/>
      <c r="UI18" s="127"/>
      <c r="UJ18" s="127"/>
      <c r="UK18" s="127"/>
      <c r="UL18" s="127"/>
      <c r="UM18" s="127"/>
      <c r="UN18" s="127"/>
      <c r="UO18" s="127"/>
      <c r="UP18" s="127"/>
      <c r="UQ18" s="127"/>
      <c r="UR18" s="127"/>
      <c r="US18" s="127"/>
      <c r="UT18" s="127"/>
      <c r="UU18" s="127"/>
      <c r="UV18" s="127"/>
      <c r="UW18" s="127"/>
      <c r="UX18" s="127"/>
      <c r="UY18" s="127"/>
      <c r="UZ18" s="127"/>
      <c r="VA18" s="127"/>
      <c r="VB18" s="127"/>
      <c r="VC18" s="127"/>
      <c r="VD18" s="127"/>
      <c r="VE18" s="127"/>
      <c r="VF18" s="127"/>
      <c r="VG18" s="127"/>
      <c r="VH18" s="127"/>
      <c r="VI18" s="127"/>
      <c r="VJ18" s="127"/>
      <c r="VK18" s="127"/>
      <c r="VL18" s="127"/>
      <c r="VM18" s="127"/>
      <c r="VN18" s="127"/>
      <c r="VO18" s="127"/>
      <c r="VP18" s="127"/>
      <c r="VQ18" s="127"/>
      <c r="VR18" s="127"/>
      <c r="VS18" s="127"/>
      <c r="VT18" s="127"/>
      <c r="VU18" s="127"/>
      <c r="VV18" s="127"/>
      <c r="VW18" s="127"/>
      <c r="VX18" s="127"/>
      <c r="VY18" s="127"/>
      <c r="VZ18" s="127"/>
      <c r="WA18" s="127"/>
      <c r="WB18" s="127"/>
      <c r="WC18" s="127"/>
      <c r="WD18" s="127"/>
      <c r="WE18" s="127"/>
      <c r="WF18" s="127"/>
      <c r="WG18" s="127"/>
      <c r="WH18" s="127"/>
      <c r="WI18" s="127"/>
      <c r="WJ18" s="127"/>
      <c r="WK18" s="127"/>
      <c r="WL18" s="127"/>
      <c r="WM18" s="127"/>
      <c r="WN18" s="127"/>
      <c r="WO18" s="127"/>
      <c r="WP18" s="127"/>
      <c r="WQ18" s="127"/>
      <c r="WR18" s="127"/>
      <c r="WS18" s="127"/>
      <c r="WT18" s="127"/>
      <c r="WU18" s="127"/>
      <c r="WV18" s="127"/>
      <c r="WW18" s="127"/>
      <c r="WX18" s="127"/>
      <c r="WY18" s="127"/>
      <c r="WZ18" s="127"/>
      <c r="XA18" s="127"/>
      <c r="XB18" s="127"/>
      <c r="XC18" s="127"/>
      <c r="XD18" s="127"/>
      <c r="XE18" s="127"/>
      <c r="XF18" s="127"/>
      <c r="XG18" s="127"/>
      <c r="XH18" s="127"/>
      <c r="XI18" s="127"/>
      <c r="XJ18" s="127"/>
      <c r="XK18" s="127"/>
      <c r="XL18" s="127"/>
      <c r="XM18" s="127"/>
      <c r="XN18" s="127"/>
      <c r="XO18" s="127"/>
      <c r="XP18" s="127"/>
      <c r="XQ18" s="127"/>
      <c r="XR18" s="127"/>
      <c r="XS18" s="127"/>
      <c r="XT18" s="127"/>
      <c r="XU18" s="127"/>
      <c r="XV18" s="127"/>
      <c r="XW18" s="127"/>
      <c r="XX18" s="127"/>
      <c r="XY18" s="127"/>
      <c r="XZ18" s="127"/>
      <c r="YA18" s="127"/>
      <c r="YB18" s="127"/>
      <c r="YC18" s="127"/>
      <c r="YD18" s="127"/>
      <c r="YE18" s="127"/>
      <c r="YF18" s="127"/>
      <c r="YG18" s="127"/>
      <c r="YH18" s="127"/>
      <c r="YI18" s="127"/>
      <c r="YJ18" s="127"/>
      <c r="YK18" s="127"/>
      <c r="YL18" s="127"/>
      <c r="YM18" s="127"/>
      <c r="YN18" s="127"/>
      <c r="YO18" s="127"/>
      <c r="YP18" s="127"/>
      <c r="YQ18" s="127"/>
      <c r="YR18" s="127"/>
      <c r="YS18" s="127"/>
      <c r="YT18" s="127"/>
      <c r="YU18" s="127"/>
      <c r="YV18" s="127"/>
      <c r="YW18" s="127"/>
      <c r="YX18" s="127"/>
      <c r="YY18" s="127"/>
      <c r="YZ18" s="127"/>
      <c r="ZA18" s="127"/>
      <c r="ZB18" s="127"/>
      <c r="ZC18" s="127"/>
      <c r="ZD18" s="127"/>
      <c r="ZE18" s="127"/>
      <c r="ZF18" s="127"/>
      <c r="ZG18" s="127"/>
      <c r="ZH18" s="127"/>
      <c r="ZI18" s="127"/>
      <c r="ZJ18" s="127"/>
      <c r="ZK18" s="127"/>
      <c r="ZL18" s="127"/>
      <c r="ZM18" s="127"/>
      <c r="ZN18" s="127"/>
      <c r="ZO18" s="127"/>
      <c r="ZP18" s="127"/>
      <c r="ZQ18" s="127"/>
      <c r="ZR18" s="127"/>
      <c r="ZS18" s="127"/>
      <c r="ZT18" s="127"/>
      <c r="ZU18" s="127"/>
      <c r="ZV18" s="127"/>
      <c r="ZW18" s="127"/>
      <c r="ZX18" s="127"/>
      <c r="ZY18" s="127"/>
      <c r="ZZ18" s="127"/>
    </row>
    <row r="19" spans="1:702" hidden="1" outlineLevel="1">
      <c r="A19" s="8">
        <v>40787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</row>
    <row r="20" spans="1:702" hidden="1" outlineLevel="1">
      <c r="A20" s="8">
        <v>40817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7"/>
      <c r="SD20" s="127"/>
      <c r="SE20" s="127"/>
      <c r="SF20" s="127"/>
      <c r="SG20" s="127"/>
      <c r="SH20" s="127"/>
      <c r="SI20" s="127"/>
      <c r="SJ20" s="127"/>
      <c r="SK20" s="127"/>
      <c r="SL20" s="127"/>
      <c r="SM20" s="127"/>
      <c r="SN20" s="127"/>
      <c r="SO20" s="127"/>
      <c r="SP20" s="127"/>
      <c r="SQ20" s="127"/>
      <c r="SR20" s="127"/>
      <c r="SS20" s="127"/>
      <c r="ST20" s="127"/>
      <c r="SU20" s="127"/>
      <c r="SV20" s="127"/>
      <c r="SW20" s="127"/>
      <c r="SX20" s="127"/>
      <c r="SY20" s="127"/>
      <c r="SZ20" s="127"/>
      <c r="TA20" s="127"/>
      <c r="TB20" s="127"/>
      <c r="TC20" s="127"/>
      <c r="TD20" s="127"/>
      <c r="TE20" s="127"/>
      <c r="TF20" s="127"/>
      <c r="TG20" s="127"/>
      <c r="TH20" s="127"/>
      <c r="TI20" s="127"/>
      <c r="TJ20" s="127"/>
      <c r="TK20" s="127"/>
      <c r="TL20" s="127"/>
      <c r="TM20" s="127"/>
      <c r="TN20" s="127"/>
      <c r="TO20" s="127"/>
      <c r="TP20" s="127"/>
      <c r="TQ20" s="127"/>
      <c r="TR20" s="127"/>
      <c r="TS20" s="127"/>
      <c r="TT20" s="127"/>
      <c r="TU20" s="127"/>
      <c r="TV20" s="127"/>
      <c r="TW20" s="127"/>
      <c r="TX20" s="127"/>
      <c r="TY20" s="127"/>
      <c r="TZ20" s="127"/>
      <c r="UA20" s="127"/>
      <c r="UB20" s="127"/>
      <c r="UC20" s="127"/>
      <c r="UD20" s="127"/>
      <c r="UE20" s="127"/>
      <c r="UF20" s="127"/>
      <c r="UG20" s="127"/>
      <c r="UH20" s="127"/>
      <c r="UI20" s="127"/>
      <c r="UJ20" s="127"/>
      <c r="UK20" s="127"/>
      <c r="UL20" s="127"/>
      <c r="UM20" s="127"/>
      <c r="UN20" s="127"/>
      <c r="UO20" s="127"/>
      <c r="UP20" s="127"/>
      <c r="UQ20" s="127"/>
      <c r="UR20" s="127"/>
      <c r="US20" s="127"/>
      <c r="UT20" s="127"/>
      <c r="UU20" s="127"/>
      <c r="UV20" s="127"/>
      <c r="UW20" s="127"/>
      <c r="UX20" s="127"/>
      <c r="UY20" s="127"/>
      <c r="UZ20" s="127"/>
      <c r="VA20" s="127"/>
      <c r="VB20" s="127"/>
      <c r="VC20" s="127"/>
      <c r="VD20" s="127"/>
      <c r="VE20" s="127"/>
      <c r="VF20" s="127"/>
      <c r="VG20" s="127"/>
      <c r="VH20" s="127"/>
      <c r="VI20" s="127"/>
      <c r="VJ20" s="127"/>
      <c r="VK20" s="127"/>
      <c r="VL20" s="127"/>
      <c r="VM20" s="127"/>
      <c r="VN20" s="127"/>
      <c r="VO20" s="127"/>
      <c r="VP20" s="127"/>
      <c r="VQ20" s="127"/>
      <c r="VR20" s="127"/>
      <c r="VS20" s="127"/>
      <c r="VT20" s="127"/>
      <c r="VU20" s="127"/>
      <c r="VV20" s="127"/>
      <c r="VW20" s="127"/>
      <c r="VX20" s="127"/>
      <c r="VY20" s="127"/>
      <c r="VZ20" s="127"/>
      <c r="WA20" s="127"/>
      <c r="WB20" s="127"/>
      <c r="WC20" s="127"/>
      <c r="WD20" s="127"/>
      <c r="WE20" s="127"/>
      <c r="WF20" s="127"/>
      <c r="WG20" s="127"/>
      <c r="WH20" s="127"/>
      <c r="WI20" s="127"/>
      <c r="WJ20" s="127"/>
      <c r="WK20" s="127"/>
      <c r="WL20" s="127"/>
      <c r="WM20" s="127"/>
      <c r="WN20" s="127"/>
      <c r="WO20" s="127"/>
      <c r="WP20" s="127"/>
      <c r="WQ20" s="127"/>
      <c r="WR20" s="127"/>
      <c r="WS20" s="127"/>
      <c r="WT20" s="127"/>
      <c r="WU20" s="127"/>
      <c r="WV20" s="127"/>
      <c r="WW20" s="127"/>
      <c r="WX20" s="127"/>
      <c r="WY20" s="127"/>
      <c r="WZ20" s="127"/>
      <c r="XA20" s="127"/>
      <c r="XB20" s="127"/>
      <c r="XC20" s="127"/>
      <c r="XD20" s="127"/>
      <c r="XE20" s="127"/>
      <c r="XF20" s="127"/>
      <c r="XG20" s="127"/>
      <c r="XH20" s="127"/>
      <c r="XI20" s="127"/>
      <c r="XJ20" s="127"/>
      <c r="XK20" s="127"/>
      <c r="XL20" s="127"/>
      <c r="XM20" s="127"/>
      <c r="XN20" s="127"/>
      <c r="XO20" s="127"/>
      <c r="XP20" s="127"/>
      <c r="XQ20" s="127"/>
      <c r="XR20" s="127"/>
      <c r="XS20" s="127"/>
      <c r="XT20" s="127"/>
      <c r="XU20" s="127"/>
      <c r="XV20" s="127"/>
      <c r="XW20" s="127"/>
      <c r="XX20" s="127"/>
      <c r="XY20" s="127"/>
      <c r="XZ20" s="127"/>
      <c r="YA20" s="127"/>
      <c r="YB20" s="127"/>
      <c r="YC20" s="127"/>
      <c r="YD20" s="127"/>
      <c r="YE20" s="127"/>
      <c r="YF20" s="127"/>
      <c r="YG20" s="127"/>
      <c r="YH20" s="127"/>
      <c r="YI20" s="127"/>
      <c r="YJ20" s="127"/>
      <c r="YK20" s="127"/>
      <c r="YL20" s="127"/>
      <c r="YM20" s="127"/>
      <c r="YN20" s="127"/>
      <c r="YO20" s="127"/>
      <c r="YP20" s="127"/>
      <c r="YQ20" s="127"/>
      <c r="YR20" s="127"/>
      <c r="YS20" s="127"/>
      <c r="YT20" s="127"/>
      <c r="YU20" s="127"/>
      <c r="YV20" s="127"/>
      <c r="YW20" s="127"/>
      <c r="YX20" s="127"/>
      <c r="YY20" s="127"/>
      <c r="YZ20" s="127"/>
      <c r="ZA20" s="127"/>
      <c r="ZB20" s="127"/>
      <c r="ZC20" s="127"/>
      <c r="ZD20" s="127"/>
      <c r="ZE20" s="127"/>
      <c r="ZF20" s="127"/>
      <c r="ZG20" s="127"/>
      <c r="ZH20" s="127"/>
      <c r="ZI20" s="127"/>
      <c r="ZJ20" s="127"/>
      <c r="ZK20" s="127"/>
      <c r="ZL20" s="127"/>
      <c r="ZM20" s="127"/>
      <c r="ZN20" s="127"/>
      <c r="ZO20" s="127"/>
      <c r="ZP20" s="127"/>
      <c r="ZQ20" s="127"/>
      <c r="ZR20" s="127"/>
      <c r="ZS20" s="127"/>
      <c r="ZT20" s="127"/>
      <c r="ZU20" s="127"/>
      <c r="ZV20" s="127"/>
      <c r="ZW20" s="127"/>
      <c r="ZX20" s="127"/>
      <c r="ZY20" s="127"/>
      <c r="ZZ20" s="127"/>
    </row>
    <row r="21" spans="1:702" hidden="1" outlineLevel="1">
      <c r="A21" s="8">
        <v>40848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7"/>
      <c r="SD21" s="127"/>
      <c r="SE21" s="127"/>
      <c r="SF21" s="127"/>
      <c r="SG21" s="127"/>
      <c r="SH21" s="127"/>
      <c r="SI21" s="127"/>
      <c r="SJ21" s="127"/>
      <c r="SK21" s="127"/>
      <c r="SL21" s="127"/>
      <c r="SM21" s="127"/>
      <c r="SN21" s="127"/>
      <c r="SO21" s="127"/>
      <c r="SP21" s="127"/>
      <c r="SQ21" s="127"/>
      <c r="SR21" s="127"/>
      <c r="SS21" s="127"/>
      <c r="ST21" s="127"/>
      <c r="SU21" s="127"/>
      <c r="SV21" s="127"/>
      <c r="SW21" s="127"/>
      <c r="SX21" s="127"/>
      <c r="SY21" s="127"/>
      <c r="SZ21" s="127"/>
      <c r="TA21" s="127"/>
      <c r="TB21" s="127"/>
      <c r="TC21" s="127"/>
      <c r="TD21" s="127"/>
      <c r="TE21" s="127"/>
      <c r="TF21" s="127"/>
      <c r="TG21" s="127"/>
      <c r="TH21" s="127"/>
      <c r="TI21" s="127"/>
      <c r="TJ21" s="127"/>
      <c r="TK21" s="127"/>
      <c r="TL21" s="127"/>
      <c r="TM21" s="127"/>
      <c r="TN21" s="127"/>
      <c r="TO21" s="127"/>
      <c r="TP21" s="127"/>
      <c r="TQ21" s="127"/>
      <c r="TR21" s="127"/>
      <c r="TS21" s="127"/>
      <c r="TT21" s="127"/>
      <c r="TU21" s="127"/>
      <c r="TV21" s="127"/>
      <c r="TW21" s="127"/>
      <c r="TX21" s="127"/>
      <c r="TY21" s="127"/>
      <c r="TZ21" s="127"/>
      <c r="UA21" s="127"/>
      <c r="UB21" s="127"/>
      <c r="UC21" s="127"/>
      <c r="UD21" s="127"/>
      <c r="UE21" s="127"/>
      <c r="UF21" s="127"/>
      <c r="UG21" s="127"/>
      <c r="UH21" s="127"/>
      <c r="UI21" s="127"/>
      <c r="UJ21" s="127"/>
      <c r="UK21" s="127"/>
      <c r="UL21" s="127"/>
      <c r="UM21" s="127"/>
      <c r="UN21" s="127"/>
      <c r="UO21" s="127"/>
      <c r="UP21" s="127"/>
      <c r="UQ21" s="127"/>
      <c r="UR21" s="127"/>
      <c r="US21" s="127"/>
      <c r="UT21" s="127"/>
      <c r="UU21" s="127"/>
      <c r="UV21" s="127"/>
      <c r="UW21" s="127"/>
      <c r="UX21" s="127"/>
      <c r="UY21" s="127"/>
      <c r="UZ21" s="127"/>
      <c r="VA21" s="127"/>
      <c r="VB21" s="127"/>
      <c r="VC21" s="127"/>
      <c r="VD21" s="127"/>
      <c r="VE21" s="127"/>
      <c r="VF21" s="127"/>
      <c r="VG21" s="127"/>
      <c r="VH21" s="127"/>
      <c r="VI21" s="127"/>
      <c r="VJ21" s="127"/>
      <c r="VK21" s="127"/>
      <c r="VL21" s="127"/>
      <c r="VM21" s="127"/>
      <c r="VN21" s="127"/>
      <c r="VO21" s="127"/>
      <c r="VP21" s="127"/>
      <c r="VQ21" s="127"/>
      <c r="VR21" s="127"/>
      <c r="VS21" s="127"/>
      <c r="VT21" s="127"/>
      <c r="VU21" s="127"/>
      <c r="VV21" s="127"/>
      <c r="VW21" s="127"/>
      <c r="VX21" s="127"/>
      <c r="VY21" s="127"/>
      <c r="VZ21" s="127"/>
      <c r="WA21" s="127"/>
      <c r="WB21" s="127"/>
      <c r="WC21" s="127"/>
      <c r="WD21" s="127"/>
      <c r="WE21" s="127"/>
      <c r="WF21" s="127"/>
      <c r="WG21" s="127"/>
      <c r="WH21" s="127"/>
      <c r="WI21" s="127"/>
      <c r="WJ21" s="127"/>
      <c r="WK21" s="127"/>
      <c r="WL21" s="127"/>
      <c r="WM21" s="127"/>
      <c r="WN21" s="127"/>
      <c r="WO21" s="127"/>
      <c r="WP21" s="127"/>
      <c r="WQ21" s="127"/>
      <c r="WR21" s="127"/>
      <c r="WS21" s="127"/>
      <c r="WT21" s="127"/>
      <c r="WU21" s="127"/>
      <c r="WV21" s="127"/>
      <c r="WW21" s="127"/>
      <c r="WX21" s="127"/>
      <c r="WY21" s="127"/>
      <c r="WZ21" s="127"/>
      <c r="XA21" s="127"/>
      <c r="XB21" s="127"/>
      <c r="XC21" s="127"/>
      <c r="XD21" s="127"/>
      <c r="XE21" s="127"/>
      <c r="XF21" s="127"/>
      <c r="XG21" s="127"/>
      <c r="XH21" s="127"/>
      <c r="XI21" s="127"/>
      <c r="XJ21" s="127"/>
      <c r="XK21" s="127"/>
      <c r="XL21" s="127"/>
      <c r="XM21" s="127"/>
      <c r="XN21" s="127"/>
      <c r="XO21" s="127"/>
      <c r="XP21" s="127"/>
      <c r="XQ21" s="127"/>
      <c r="XR21" s="127"/>
      <c r="XS21" s="127"/>
      <c r="XT21" s="127"/>
      <c r="XU21" s="127"/>
      <c r="XV21" s="127"/>
      <c r="XW21" s="127"/>
      <c r="XX21" s="127"/>
      <c r="XY21" s="127"/>
      <c r="XZ21" s="127"/>
      <c r="YA21" s="127"/>
      <c r="YB21" s="127"/>
      <c r="YC21" s="127"/>
      <c r="YD21" s="127"/>
      <c r="YE21" s="127"/>
      <c r="YF21" s="127"/>
      <c r="YG21" s="127"/>
      <c r="YH21" s="127"/>
      <c r="YI21" s="127"/>
      <c r="YJ21" s="127"/>
      <c r="YK21" s="127"/>
      <c r="YL21" s="127"/>
      <c r="YM21" s="127"/>
      <c r="YN21" s="127"/>
      <c r="YO21" s="127"/>
      <c r="YP21" s="127"/>
      <c r="YQ21" s="127"/>
      <c r="YR21" s="127"/>
      <c r="YS21" s="127"/>
      <c r="YT21" s="127"/>
      <c r="YU21" s="127"/>
      <c r="YV21" s="127"/>
      <c r="YW21" s="127"/>
      <c r="YX21" s="127"/>
      <c r="YY21" s="127"/>
      <c r="YZ21" s="127"/>
      <c r="ZA21" s="127"/>
      <c r="ZB21" s="127"/>
      <c r="ZC21" s="127"/>
      <c r="ZD21" s="127"/>
      <c r="ZE21" s="127"/>
      <c r="ZF21" s="127"/>
      <c r="ZG21" s="127"/>
      <c r="ZH21" s="127"/>
      <c r="ZI21" s="127"/>
      <c r="ZJ21" s="127"/>
      <c r="ZK21" s="127"/>
      <c r="ZL21" s="127"/>
      <c r="ZM21" s="127"/>
      <c r="ZN21" s="127"/>
      <c r="ZO21" s="127"/>
      <c r="ZP21" s="127"/>
      <c r="ZQ21" s="127"/>
      <c r="ZR21" s="127"/>
      <c r="ZS21" s="127"/>
      <c r="ZT21" s="127"/>
      <c r="ZU21" s="127"/>
      <c r="ZV21" s="127"/>
      <c r="ZW21" s="127"/>
      <c r="ZX21" s="127"/>
      <c r="ZY21" s="127"/>
      <c r="ZZ21" s="127"/>
    </row>
    <row r="22" spans="1:702" hidden="1" outlineLevel="1">
      <c r="A22" s="8">
        <v>40878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7"/>
      <c r="SD22" s="127"/>
      <c r="SE22" s="127"/>
      <c r="SF22" s="127"/>
      <c r="SG22" s="127"/>
      <c r="SH22" s="127"/>
      <c r="SI22" s="127"/>
      <c r="SJ22" s="127"/>
      <c r="SK22" s="127"/>
      <c r="SL22" s="127"/>
      <c r="SM22" s="127"/>
      <c r="SN22" s="127"/>
      <c r="SO22" s="127"/>
      <c r="SP22" s="127"/>
      <c r="SQ22" s="127"/>
      <c r="SR22" s="127"/>
      <c r="SS22" s="127"/>
      <c r="ST22" s="127"/>
      <c r="SU22" s="127"/>
      <c r="SV22" s="127"/>
      <c r="SW22" s="127"/>
      <c r="SX22" s="127"/>
      <c r="SY22" s="127"/>
      <c r="SZ22" s="127"/>
      <c r="TA22" s="127"/>
      <c r="TB22" s="127"/>
      <c r="TC22" s="127"/>
      <c r="TD22" s="127"/>
      <c r="TE22" s="127"/>
      <c r="TF22" s="127"/>
      <c r="TG22" s="127"/>
      <c r="TH22" s="127"/>
      <c r="TI22" s="127"/>
      <c r="TJ22" s="127"/>
      <c r="TK22" s="127"/>
      <c r="TL22" s="127"/>
      <c r="TM22" s="127"/>
      <c r="TN22" s="127"/>
      <c r="TO22" s="127"/>
      <c r="TP22" s="127"/>
      <c r="TQ22" s="127"/>
      <c r="TR22" s="127"/>
      <c r="TS22" s="127"/>
      <c r="TT22" s="127"/>
      <c r="TU22" s="127"/>
      <c r="TV22" s="127"/>
      <c r="TW22" s="127"/>
      <c r="TX22" s="127"/>
      <c r="TY22" s="127"/>
      <c r="TZ22" s="127"/>
      <c r="UA22" s="127"/>
      <c r="UB22" s="127"/>
      <c r="UC22" s="127"/>
      <c r="UD22" s="127"/>
      <c r="UE22" s="127"/>
      <c r="UF22" s="127"/>
      <c r="UG22" s="127"/>
      <c r="UH22" s="127"/>
      <c r="UI22" s="127"/>
      <c r="UJ22" s="127"/>
      <c r="UK22" s="127"/>
      <c r="UL22" s="127"/>
      <c r="UM22" s="127"/>
      <c r="UN22" s="127"/>
      <c r="UO22" s="127"/>
      <c r="UP22" s="127"/>
      <c r="UQ22" s="127"/>
      <c r="UR22" s="127"/>
      <c r="US22" s="127"/>
      <c r="UT22" s="127"/>
      <c r="UU22" s="127"/>
      <c r="UV22" s="127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  <c r="WQ22" s="127"/>
      <c r="WR22" s="127"/>
      <c r="WS22" s="127"/>
      <c r="WT22" s="127"/>
      <c r="WU22" s="127"/>
      <c r="WV22" s="127"/>
      <c r="WW22" s="127"/>
      <c r="WX22" s="127"/>
      <c r="WY22" s="127"/>
      <c r="WZ22" s="127"/>
      <c r="XA22" s="127"/>
      <c r="XB22" s="127"/>
      <c r="XC22" s="127"/>
      <c r="XD22" s="127"/>
      <c r="XE22" s="127"/>
      <c r="XF22" s="127"/>
      <c r="XG22" s="127"/>
      <c r="XH22" s="127"/>
      <c r="XI22" s="127"/>
      <c r="XJ22" s="127"/>
      <c r="XK22" s="127"/>
      <c r="XL22" s="127"/>
      <c r="XM22" s="127"/>
      <c r="XN22" s="127"/>
      <c r="XO22" s="127"/>
      <c r="XP22" s="127"/>
      <c r="XQ22" s="127"/>
      <c r="XR22" s="127"/>
      <c r="XS22" s="127"/>
      <c r="XT22" s="127"/>
      <c r="XU22" s="127"/>
      <c r="XV22" s="127"/>
      <c r="XW22" s="127"/>
      <c r="XX22" s="127"/>
      <c r="XY22" s="127"/>
      <c r="XZ22" s="127"/>
      <c r="YA22" s="127"/>
      <c r="YB22" s="127"/>
      <c r="YC22" s="127"/>
      <c r="YD22" s="127"/>
      <c r="YE22" s="127"/>
      <c r="YF22" s="127"/>
      <c r="YG22" s="127"/>
      <c r="YH22" s="127"/>
      <c r="YI22" s="127"/>
      <c r="YJ22" s="127"/>
      <c r="YK22" s="127"/>
      <c r="YL22" s="127"/>
      <c r="YM22" s="127"/>
      <c r="YN22" s="127"/>
      <c r="YO22" s="127"/>
      <c r="YP22" s="127"/>
      <c r="YQ22" s="127"/>
      <c r="YR22" s="127"/>
      <c r="YS22" s="127"/>
      <c r="YT22" s="127"/>
      <c r="YU22" s="127"/>
      <c r="YV22" s="127"/>
      <c r="YW22" s="127"/>
      <c r="YX22" s="127"/>
      <c r="YY22" s="127"/>
      <c r="YZ22" s="127"/>
      <c r="ZA22" s="127"/>
      <c r="ZB22" s="127"/>
      <c r="ZC22" s="127"/>
      <c r="ZD22" s="127"/>
      <c r="ZE22" s="127"/>
      <c r="ZF22" s="127"/>
      <c r="ZG22" s="127"/>
      <c r="ZH22" s="127"/>
      <c r="ZI22" s="127"/>
      <c r="ZJ22" s="127"/>
      <c r="ZK22" s="127"/>
      <c r="ZL22" s="127"/>
      <c r="ZM22" s="127"/>
      <c r="ZN22" s="127"/>
      <c r="ZO22" s="127"/>
      <c r="ZP22" s="127"/>
      <c r="ZQ22" s="127"/>
      <c r="ZR22" s="127"/>
      <c r="ZS22" s="127"/>
      <c r="ZT22" s="127"/>
      <c r="ZU22" s="127"/>
      <c r="ZV22" s="127"/>
      <c r="ZW22" s="127"/>
      <c r="ZX22" s="127"/>
      <c r="ZY22" s="127"/>
      <c r="ZZ22" s="127"/>
    </row>
    <row r="23" spans="1:702" hidden="1" outlineLevel="1">
      <c r="A23" s="8">
        <v>40909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</row>
    <row r="24" spans="1:702" hidden="1" outlineLevel="1">
      <c r="A24" s="8">
        <v>40940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</row>
    <row r="25" spans="1:702" hidden="1" outlineLevel="1">
      <c r="A25" s="8">
        <v>40969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</row>
    <row r="26" spans="1:702" hidden="1" outlineLevel="1">
      <c r="A26" s="8">
        <v>41000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  <c r="VO26" s="127"/>
      <c r="VP26" s="127"/>
      <c r="VQ26" s="127"/>
      <c r="VR26" s="127"/>
      <c r="VS26" s="127"/>
      <c r="VT26" s="127"/>
      <c r="VU26" s="127"/>
      <c r="VV26" s="127"/>
      <c r="VW26" s="127"/>
      <c r="VX26" s="127"/>
      <c r="VY26" s="127"/>
      <c r="VZ26" s="127"/>
      <c r="WA26" s="127"/>
      <c r="WB26" s="127"/>
      <c r="WC26" s="127"/>
      <c r="WD26" s="127"/>
      <c r="WE26" s="127"/>
      <c r="WF26" s="127"/>
      <c r="WG26" s="127"/>
      <c r="WH26" s="127"/>
      <c r="WI26" s="127"/>
      <c r="WJ26" s="127"/>
      <c r="WK26" s="127"/>
      <c r="WL26" s="127"/>
      <c r="WM26" s="127"/>
      <c r="WN26" s="127"/>
      <c r="WO26" s="127"/>
      <c r="WP26" s="127"/>
      <c r="WQ26" s="127"/>
      <c r="WR26" s="127"/>
      <c r="WS26" s="127"/>
      <c r="WT26" s="127"/>
      <c r="WU26" s="127"/>
      <c r="WV26" s="127"/>
      <c r="WW26" s="127"/>
      <c r="WX26" s="127"/>
      <c r="WY26" s="127"/>
      <c r="WZ26" s="127"/>
      <c r="XA26" s="127"/>
      <c r="XB26" s="127"/>
      <c r="XC26" s="127"/>
      <c r="XD26" s="127"/>
      <c r="XE26" s="127"/>
      <c r="XF26" s="127"/>
      <c r="XG26" s="127"/>
      <c r="XH26" s="127"/>
      <c r="XI26" s="127"/>
      <c r="XJ26" s="127"/>
      <c r="XK26" s="127"/>
      <c r="XL26" s="127"/>
      <c r="XM26" s="127"/>
      <c r="XN26" s="127"/>
      <c r="XO26" s="127"/>
      <c r="XP26" s="127"/>
      <c r="XQ26" s="127"/>
      <c r="XR26" s="127"/>
      <c r="XS26" s="127"/>
      <c r="XT26" s="127"/>
      <c r="XU26" s="127"/>
      <c r="XV26" s="127"/>
      <c r="XW26" s="127"/>
      <c r="XX26" s="127"/>
      <c r="XY26" s="127"/>
      <c r="XZ26" s="127"/>
      <c r="YA26" s="127"/>
      <c r="YB26" s="127"/>
      <c r="YC26" s="127"/>
      <c r="YD26" s="127"/>
      <c r="YE26" s="127"/>
      <c r="YF26" s="127"/>
      <c r="YG26" s="127"/>
      <c r="YH26" s="127"/>
      <c r="YI26" s="127"/>
      <c r="YJ26" s="127"/>
      <c r="YK26" s="127"/>
      <c r="YL26" s="127"/>
      <c r="YM26" s="127"/>
      <c r="YN26" s="127"/>
      <c r="YO26" s="127"/>
      <c r="YP26" s="127"/>
      <c r="YQ26" s="127"/>
      <c r="YR26" s="127"/>
      <c r="YS26" s="127"/>
      <c r="YT26" s="127"/>
      <c r="YU26" s="127"/>
      <c r="YV26" s="127"/>
      <c r="YW26" s="127"/>
      <c r="YX26" s="127"/>
      <c r="YY26" s="127"/>
      <c r="YZ26" s="127"/>
      <c r="ZA26" s="127"/>
      <c r="ZB26" s="127"/>
      <c r="ZC26" s="127"/>
      <c r="ZD26" s="127"/>
      <c r="ZE26" s="127"/>
      <c r="ZF26" s="127"/>
      <c r="ZG26" s="127"/>
      <c r="ZH26" s="127"/>
      <c r="ZI26" s="127"/>
      <c r="ZJ26" s="127"/>
      <c r="ZK26" s="127"/>
      <c r="ZL26" s="127"/>
      <c r="ZM26" s="127"/>
      <c r="ZN26" s="127"/>
      <c r="ZO26" s="127"/>
      <c r="ZP26" s="127"/>
      <c r="ZQ26" s="127"/>
      <c r="ZR26" s="127"/>
      <c r="ZS26" s="127"/>
      <c r="ZT26" s="127"/>
      <c r="ZU26" s="127"/>
      <c r="ZV26" s="127"/>
      <c r="ZW26" s="127"/>
      <c r="ZX26" s="127"/>
      <c r="ZY26" s="127"/>
      <c r="ZZ26" s="127"/>
    </row>
    <row r="27" spans="1:702" hidden="1" outlineLevel="1">
      <c r="A27" s="8">
        <v>41030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</row>
    <row r="28" spans="1:702" hidden="1" outlineLevel="1">
      <c r="A28" s="8">
        <v>41061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7"/>
      <c r="NJ28" s="127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  <c r="SX28" s="127"/>
      <c r="SY28" s="127"/>
      <c r="SZ28" s="127"/>
      <c r="TA28" s="127"/>
      <c r="TB28" s="127"/>
      <c r="TC28" s="127"/>
      <c r="TD28" s="127"/>
      <c r="TE28" s="127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  <c r="VA28" s="127"/>
      <c r="VB28" s="127"/>
      <c r="VC28" s="127"/>
      <c r="VD28" s="127"/>
      <c r="VE28" s="127"/>
      <c r="VF28" s="127"/>
      <c r="VG28" s="127"/>
      <c r="VH28" s="127"/>
      <c r="VI28" s="127"/>
      <c r="VJ28" s="127"/>
      <c r="VK28" s="127"/>
      <c r="VL28" s="127"/>
      <c r="VM28" s="127"/>
      <c r="VN28" s="127"/>
      <c r="VO28" s="127"/>
      <c r="VP28" s="127"/>
      <c r="VQ28" s="127"/>
      <c r="VR28" s="127"/>
      <c r="VS28" s="127"/>
      <c r="VT28" s="127"/>
      <c r="VU28" s="127"/>
      <c r="VV28" s="127"/>
      <c r="VW28" s="127"/>
      <c r="VX28" s="127"/>
      <c r="VY28" s="127"/>
      <c r="VZ28" s="127"/>
      <c r="WA28" s="127"/>
      <c r="WB28" s="127"/>
      <c r="WC28" s="127"/>
      <c r="WD28" s="127"/>
      <c r="WE28" s="127"/>
      <c r="WF28" s="127"/>
      <c r="WG28" s="127"/>
      <c r="WH28" s="127"/>
      <c r="WI28" s="127"/>
      <c r="WJ28" s="127"/>
      <c r="WK28" s="127"/>
      <c r="WL28" s="127"/>
      <c r="WM28" s="127"/>
      <c r="WN28" s="127"/>
      <c r="WO28" s="127"/>
      <c r="WP28" s="127"/>
      <c r="WQ28" s="127"/>
      <c r="WR28" s="127"/>
      <c r="WS28" s="127"/>
      <c r="WT28" s="127"/>
      <c r="WU28" s="127"/>
      <c r="WV28" s="127"/>
      <c r="WW28" s="127"/>
      <c r="WX28" s="127"/>
      <c r="WY28" s="127"/>
      <c r="WZ28" s="127"/>
      <c r="XA28" s="127"/>
      <c r="XB28" s="127"/>
      <c r="XC28" s="127"/>
      <c r="XD28" s="127"/>
      <c r="XE28" s="127"/>
      <c r="XF28" s="127"/>
      <c r="XG28" s="127"/>
      <c r="XH28" s="127"/>
      <c r="XI28" s="127"/>
      <c r="XJ28" s="127"/>
      <c r="XK28" s="127"/>
      <c r="XL28" s="127"/>
      <c r="XM28" s="127"/>
      <c r="XN28" s="127"/>
      <c r="XO28" s="127"/>
      <c r="XP28" s="127"/>
      <c r="XQ28" s="127"/>
      <c r="XR28" s="127"/>
      <c r="XS28" s="127"/>
      <c r="XT28" s="127"/>
      <c r="XU28" s="127"/>
      <c r="XV28" s="127"/>
      <c r="XW28" s="127"/>
      <c r="XX28" s="127"/>
      <c r="XY28" s="127"/>
      <c r="XZ28" s="127"/>
      <c r="YA28" s="127"/>
      <c r="YB28" s="127"/>
      <c r="YC28" s="127"/>
      <c r="YD28" s="127"/>
      <c r="YE28" s="127"/>
      <c r="YF28" s="127"/>
      <c r="YG28" s="127"/>
      <c r="YH28" s="127"/>
      <c r="YI28" s="127"/>
      <c r="YJ28" s="127"/>
      <c r="YK28" s="127"/>
      <c r="YL28" s="127"/>
      <c r="YM28" s="127"/>
      <c r="YN28" s="127"/>
      <c r="YO28" s="127"/>
      <c r="YP28" s="127"/>
      <c r="YQ28" s="127"/>
      <c r="YR28" s="127"/>
      <c r="YS28" s="127"/>
      <c r="YT28" s="127"/>
      <c r="YU28" s="127"/>
      <c r="YV28" s="127"/>
      <c r="YW28" s="127"/>
      <c r="YX28" s="127"/>
      <c r="YY28" s="127"/>
      <c r="YZ28" s="127"/>
      <c r="ZA28" s="127"/>
      <c r="ZB28" s="127"/>
      <c r="ZC28" s="127"/>
      <c r="ZD28" s="127"/>
      <c r="ZE28" s="127"/>
      <c r="ZF28" s="127"/>
      <c r="ZG28" s="127"/>
      <c r="ZH28" s="127"/>
      <c r="ZI28" s="127"/>
      <c r="ZJ28" s="127"/>
      <c r="ZK28" s="127"/>
      <c r="ZL28" s="127"/>
      <c r="ZM28" s="127"/>
      <c r="ZN28" s="127"/>
      <c r="ZO28" s="127"/>
      <c r="ZP28" s="127"/>
      <c r="ZQ28" s="127"/>
      <c r="ZR28" s="127"/>
      <c r="ZS28" s="127"/>
      <c r="ZT28" s="127"/>
      <c r="ZU28" s="127"/>
      <c r="ZV28" s="127"/>
      <c r="ZW28" s="127"/>
      <c r="ZX28" s="127"/>
      <c r="ZY28" s="127"/>
      <c r="ZZ28" s="127"/>
    </row>
    <row r="29" spans="1:702" hidden="1" outlineLevel="1">
      <c r="A29" s="8">
        <v>41091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7"/>
      <c r="JC29" s="127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127"/>
      <c r="JO29" s="127"/>
      <c r="JP29" s="127"/>
      <c r="JQ29" s="127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127"/>
      <c r="KC29" s="127"/>
      <c r="KD29" s="127"/>
      <c r="KE29" s="127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127"/>
      <c r="LS29" s="127"/>
      <c r="LT29" s="127"/>
      <c r="LU29" s="127"/>
      <c r="LV29" s="127"/>
      <c r="LW29" s="127"/>
      <c r="LX29" s="127"/>
      <c r="LY29" s="127"/>
      <c r="LZ29" s="127"/>
      <c r="MA29" s="127"/>
      <c r="MB29" s="127"/>
      <c r="MC29" s="127"/>
      <c r="MD29" s="127"/>
      <c r="ME29" s="127"/>
      <c r="MF29" s="127"/>
      <c r="MG29" s="127"/>
      <c r="MH29" s="127"/>
      <c r="MI29" s="127"/>
      <c r="MJ29" s="127"/>
      <c r="MK29" s="127"/>
      <c r="ML29" s="127"/>
      <c r="MM29" s="127"/>
      <c r="MN29" s="127"/>
      <c r="MO29" s="127"/>
      <c r="MP29" s="127"/>
      <c r="MQ29" s="127"/>
      <c r="MR29" s="127"/>
      <c r="MS29" s="127"/>
      <c r="MT29" s="127"/>
      <c r="MU29" s="127"/>
      <c r="MV29" s="127"/>
      <c r="MW29" s="127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127"/>
      <c r="NI29" s="127"/>
      <c r="NJ29" s="127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7"/>
      <c r="NY29" s="127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127"/>
      <c r="OK29" s="127"/>
      <c r="OL29" s="127"/>
      <c r="OM29" s="127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7"/>
      <c r="OZ29" s="127"/>
      <c r="PA29" s="127"/>
      <c r="PB29" s="127"/>
      <c r="PC29" s="127"/>
      <c r="PD29" s="127"/>
      <c r="PE29" s="127"/>
      <c r="PF29" s="127"/>
      <c r="PG29" s="127"/>
      <c r="PH29" s="127"/>
      <c r="PI29" s="127"/>
      <c r="PJ29" s="127"/>
      <c r="PK29" s="127"/>
      <c r="PL29" s="127"/>
      <c r="PM29" s="127"/>
      <c r="PN29" s="127"/>
      <c r="PO29" s="127"/>
      <c r="PP29" s="127"/>
      <c r="PQ29" s="127"/>
      <c r="PR29" s="127"/>
      <c r="PS29" s="127"/>
      <c r="PT29" s="127"/>
      <c r="PU29" s="127"/>
      <c r="PV29" s="127"/>
      <c r="PW29" s="127"/>
      <c r="PX29" s="127"/>
      <c r="PY29" s="127"/>
      <c r="PZ29" s="127"/>
      <c r="QA29" s="127"/>
      <c r="QB29" s="127"/>
      <c r="QC29" s="127"/>
      <c r="QD29" s="127"/>
      <c r="QE29" s="127"/>
      <c r="QF29" s="127"/>
      <c r="QG29" s="127"/>
      <c r="QH29" s="127"/>
      <c r="QI29" s="127"/>
      <c r="QJ29" s="127"/>
      <c r="QK29" s="127"/>
      <c r="QL29" s="127"/>
      <c r="QM29" s="127"/>
      <c r="QN29" s="127"/>
      <c r="QO29" s="127"/>
      <c r="QP29" s="127"/>
      <c r="QQ29" s="127"/>
      <c r="QR29" s="127"/>
      <c r="QS29" s="127"/>
      <c r="QT29" s="127"/>
      <c r="QU29" s="127"/>
      <c r="QV29" s="127"/>
      <c r="QW29" s="127"/>
      <c r="QX29" s="127"/>
      <c r="QY29" s="127"/>
      <c r="QZ29" s="127"/>
      <c r="RA29" s="127"/>
      <c r="RB29" s="127"/>
      <c r="RC29" s="127"/>
      <c r="RD29" s="127"/>
      <c r="RE29" s="127"/>
      <c r="RF29" s="127"/>
      <c r="RG29" s="127"/>
      <c r="RH29" s="127"/>
      <c r="RI29" s="127"/>
      <c r="RJ29" s="127"/>
      <c r="RK29" s="127"/>
      <c r="RL29" s="127"/>
      <c r="RM29" s="127"/>
      <c r="RN29" s="127"/>
      <c r="RO29" s="127"/>
      <c r="RP29" s="127"/>
      <c r="RQ29" s="127"/>
      <c r="RR29" s="127"/>
      <c r="RS29" s="127"/>
      <c r="RT29" s="127"/>
      <c r="RU29" s="127"/>
      <c r="RV29" s="127"/>
      <c r="RW29" s="127"/>
      <c r="RX29" s="127"/>
      <c r="RY29" s="127"/>
      <c r="RZ29" s="127"/>
      <c r="SA29" s="127"/>
      <c r="SB29" s="127"/>
      <c r="SC29" s="127"/>
      <c r="SD29" s="127"/>
      <c r="SE29" s="127"/>
      <c r="SF29" s="127"/>
      <c r="SG29" s="127"/>
      <c r="SH29" s="127"/>
      <c r="SI29" s="127"/>
      <c r="SJ29" s="127"/>
      <c r="SK29" s="127"/>
      <c r="SL29" s="127"/>
      <c r="SM29" s="127"/>
      <c r="SN29" s="127"/>
      <c r="SO29" s="127"/>
      <c r="SP29" s="127"/>
      <c r="SQ29" s="127"/>
      <c r="SR29" s="127"/>
      <c r="SS29" s="127"/>
      <c r="ST29" s="127"/>
      <c r="SU29" s="127"/>
      <c r="SV29" s="127"/>
      <c r="SW29" s="127"/>
      <c r="SX29" s="127"/>
      <c r="SY29" s="127"/>
      <c r="SZ29" s="127"/>
      <c r="TA29" s="127"/>
      <c r="TB29" s="127"/>
      <c r="TC29" s="127"/>
      <c r="TD29" s="127"/>
      <c r="TE29" s="127"/>
      <c r="TF29" s="127"/>
      <c r="TG29" s="127"/>
      <c r="TH29" s="127"/>
      <c r="TI29" s="127"/>
      <c r="TJ29" s="127"/>
      <c r="TK29" s="127"/>
      <c r="TL29" s="127"/>
      <c r="TM29" s="127"/>
      <c r="TN29" s="127"/>
      <c r="TO29" s="127"/>
      <c r="TP29" s="127"/>
      <c r="TQ29" s="127"/>
      <c r="TR29" s="127"/>
      <c r="TS29" s="127"/>
      <c r="TT29" s="127"/>
      <c r="TU29" s="127"/>
      <c r="TV29" s="127"/>
      <c r="TW29" s="127"/>
      <c r="TX29" s="127"/>
      <c r="TY29" s="127"/>
      <c r="TZ29" s="127"/>
      <c r="UA29" s="127"/>
      <c r="UB29" s="127"/>
      <c r="UC29" s="127"/>
      <c r="UD29" s="127"/>
      <c r="UE29" s="127"/>
      <c r="UF29" s="127"/>
      <c r="UG29" s="127"/>
      <c r="UH29" s="127"/>
      <c r="UI29" s="127"/>
      <c r="UJ29" s="127"/>
      <c r="UK29" s="127"/>
      <c r="UL29" s="127"/>
      <c r="UM29" s="127"/>
      <c r="UN29" s="127"/>
      <c r="UO29" s="127"/>
      <c r="UP29" s="127"/>
      <c r="UQ29" s="127"/>
      <c r="UR29" s="127"/>
      <c r="US29" s="127"/>
      <c r="UT29" s="127"/>
      <c r="UU29" s="127"/>
      <c r="UV29" s="127"/>
      <c r="UW29" s="127"/>
      <c r="UX29" s="127"/>
      <c r="UY29" s="127"/>
      <c r="UZ29" s="127"/>
      <c r="VA29" s="127"/>
      <c r="VB29" s="127"/>
      <c r="VC29" s="127"/>
      <c r="VD29" s="127"/>
      <c r="VE29" s="127"/>
      <c r="VF29" s="127"/>
      <c r="VG29" s="127"/>
      <c r="VH29" s="127"/>
      <c r="VI29" s="127"/>
      <c r="VJ29" s="127"/>
      <c r="VK29" s="127"/>
      <c r="VL29" s="127"/>
      <c r="VM29" s="127"/>
      <c r="VN29" s="127"/>
      <c r="VO29" s="127"/>
      <c r="VP29" s="127"/>
      <c r="VQ29" s="127"/>
      <c r="VR29" s="127"/>
      <c r="VS29" s="127"/>
      <c r="VT29" s="127"/>
      <c r="VU29" s="127"/>
      <c r="VV29" s="127"/>
      <c r="VW29" s="127"/>
      <c r="VX29" s="127"/>
      <c r="VY29" s="127"/>
      <c r="VZ29" s="127"/>
      <c r="WA29" s="127"/>
      <c r="WB29" s="127"/>
      <c r="WC29" s="127"/>
      <c r="WD29" s="127"/>
      <c r="WE29" s="127"/>
      <c r="WF29" s="127"/>
      <c r="WG29" s="127"/>
      <c r="WH29" s="127"/>
      <c r="WI29" s="127"/>
      <c r="WJ29" s="127"/>
      <c r="WK29" s="127"/>
      <c r="WL29" s="127"/>
      <c r="WM29" s="127"/>
      <c r="WN29" s="127"/>
      <c r="WO29" s="127"/>
      <c r="WP29" s="127"/>
      <c r="WQ29" s="127"/>
      <c r="WR29" s="127"/>
      <c r="WS29" s="127"/>
      <c r="WT29" s="127"/>
      <c r="WU29" s="127"/>
      <c r="WV29" s="127"/>
      <c r="WW29" s="127"/>
      <c r="WX29" s="127"/>
      <c r="WY29" s="127"/>
      <c r="WZ29" s="127"/>
      <c r="XA29" s="127"/>
      <c r="XB29" s="127"/>
      <c r="XC29" s="127"/>
      <c r="XD29" s="127"/>
      <c r="XE29" s="127"/>
      <c r="XF29" s="127"/>
      <c r="XG29" s="127"/>
      <c r="XH29" s="127"/>
      <c r="XI29" s="127"/>
      <c r="XJ29" s="127"/>
      <c r="XK29" s="127"/>
      <c r="XL29" s="127"/>
      <c r="XM29" s="127"/>
      <c r="XN29" s="127"/>
      <c r="XO29" s="127"/>
      <c r="XP29" s="127"/>
      <c r="XQ29" s="127"/>
      <c r="XR29" s="127"/>
      <c r="XS29" s="127"/>
      <c r="XT29" s="127"/>
      <c r="XU29" s="127"/>
      <c r="XV29" s="127"/>
      <c r="XW29" s="127"/>
      <c r="XX29" s="127"/>
      <c r="XY29" s="127"/>
      <c r="XZ29" s="127"/>
      <c r="YA29" s="127"/>
      <c r="YB29" s="127"/>
      <c r="YC29" s="127"/>
      <c r="YD29" s="127"/>
      <c r="YE29" s="127"/>
      <c r="YF29" s="127"/>
      <c r="YG29" s="127"/>
      <c r="YH29" s="127"/>
      <c r="YI29" s="127"/>
      <c r="YJ29" s="127"/>
      <c r="YK29" s="127"/>
      <c r="YL29" s="127"/>
      <c r="YM29" s="127"/>
      <c r="YN29" s="127"/>
      <c r="YO29" s="127"/>
      <c r="YP29" s="127"/>
      <c r="YQ29" s="127"/>
      <c r="YR29" s="127"/>
      <c r="YS29" s="127"/>
      <c r="YT29" s="127"/>
      <c r="YU29" s="127"/>
      <c r="YV29" s="127"/>
      <c r="YW29" s="127"/>
      <c r="YX29" s="127"/>
      <c r="YY29" s="127"/>
      <c r="YZ29" s="127"/>
      <c r="ZA29" s="127"/>
      <c r="ZB29" s="127"/>
      <c r="ZC29" s="127"/>
      <c r="ZD29" s="127"/>
      <c r="ZE29" s="127"/>
      <c r="ZF29" s="127"/>
      <c r="ZG29" s="127"/>
      <c r="ZH29" s="127"/>
      <c r="ZI29" s="127"/>
      <c r="ZJ29" s="127"/>
      <c r="ZK29" s="127"/>
      <c r="ZL29" s="127"/>
      <c r="ZM29" s="127"/>
      <c r="ZN29" s="127"/>
      <c r="ZO29" s="127"/>
      <c r="ZP29" s="127"/>
      <c r="ZQ29" s="127"/>
      <c r="ZR29" s="127"/>
      <c r="ZS29" s="127"/>
      <c r="ZT29" s="127"/>
      <c r="ZU29" s="127"/>
      <c r="ZV29" s="127"/>
      <c r="ZW29" s="127"/>
      <c r="ZX29" s="127"/>
      <c r="ZY29" s="127"/>
      <c r="ZZ29" s="127"/>
    </row>
    <row r="30" spans="1:702" hidden="1" outlineLevel="1">
      <c r="A30" s="8">
        <v>41122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7"/>
      <c r="JC30" s="127"/>
      <c r="JD30" s="127"/>
      <c r="JE30" s="127"/>
      <c r="JF30" s="127"/>
      <c r="JG30" s="127"/>
      <c r="JH30" s="127"/>
      <c r="JI30" s="127"/>
      <c r="JJ30" s="127"/>
      <c r="JK30" s="127"/>
      <c r="JL30" s="127"/>
      <c r="JM30" s="127"/>
      <c r="JN30" s="127"/>
      <c r="JO30" s="127"/>
      <c r="JP30" s="127"/>
      <c r="JQ30" s="127"/>
      <c r="JR30" s="127"/>
      <c r="JS30" s="127"/>
      <c r="JT30" s="127"/>
      <c r="JU30" s="127"/>
      <c r="JV30" s="127"/>
      <c r="JW30" s="127"/>
      <c r="JX30" s="127"/>
      <c r="JY30" s="127"/>
      <c r="JZ30" s="127"/>
      <c r="KA30" s="127"/>
      <c r="KB30" s="127"/>
      <c r="KC30" s="127"/>
      <c r="KD30" s="127"/>
      <c r="KE30" s="127"/>
      <c r="KF30" s="127"/>
      <c r="KG30" s="127"/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27"/>
      <c r="LI30" s="127"/>
      <c r="LJ30" s="127"/>
      <c r="LK30" s="127"/>
      <c r="LL30" s="127"/>
      <c r="LM30" s="127"/>
      <c r="LN30" s="127"/>
      <c r="LO30" s="127"/>
      <c r="LP30" s="127"/>
      <c r="LQ30" s="127"/>
      <c r="LR30" s="127"/>
      <c r="LS30" s="127"/>
      <c r="LT30" s="127"/>
      <c r="LU30" s="127"/>
      <c r="LV30" s="127"/>
      <c r="LW30" s="127"/>
      <c r="LX30" s="127"/>
      <c r="LY30" s="127"/>
      <c r="LZ30" s="127"/>
      <c r="MA30" s="127"/>
      <c r="MB30" s="127"/>
      <c r="MC30" s="127"/>
      <c r="MD30" s="127"/>
      <c r="ME30" s="127"/>
      <c r="MF30" s="127"/>
      <c r="MG30" s="127"/>
      <c r="MH30" s="127"/>
      <c r="MI30" s="127"/>
      <c r="MJ30" s="127"/>
      <c r="MK30" s="127"/>
      <c r="ML30" s="127"/>
      <c r="MM30" s="127"/>
      <c r="MN30" s="127"/>
      <c r="MO30" s="127"/>
      <c r="MP30" s="127"/>
      <c r="MQ30" s="127"/>
      <c r="MR30" s="127"/>
      <c r="MS30" s="127"/>
      <c r="MT30" s="127"/>
      <c r="MU30" s="127"/>
      <c r="MV30" s="127"/>
      <c r="MW30" s="127"/>
      <c r="MX30" s="127"/>
      <c r="MY30" s="127"/>
      <c r="MZ30" s="127"/>
      <c r="NA30" s="127"/>
      <c r="NB30" s="127"/>
      <c r="NC30" s="127"/>
      <c r="ND30" s="127"/>
      <c r="NE30" s="127"/>
      <c r="NF30" s="127"/>
      <c r="NG30" s="127"/>
      <c r="NH30" s="127"/>
      <c r="NI30" s="127"/>
      <c r="NJ30" s="127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7"/>
      <c r="NY30" s="127"/>
      <c r="NZ30" s="127"/>
      <c r="OA30" s="127"/>
      <c r="OB30" s="127"/>
      <c r="OC30" s="127"/>
      <c r="OD30" s="127"/>
      <c r="OE30" s="127"/>
      <c r="OF30" s="127"/>
      <c r="OG30" s="127"/>
      <c r="OH30" s="127"/>
      <c r="OI30" s="127"/>
      <c r="OJ30" s="127"/>
      <c r="OK30" s="127"/>
      <c r="OL30" s="127"/>
      <c r="OM30" s="127"/>
      <c r="ON30" s="127"/>
      <c r="OO30" s="127"/>
      <c r="OP30" s="127"/>
      <c r="OQ30" s="127"/>
      <c r="OR30" s="127"/>
      <c r="OS30" s="127"/>
      <c r="OT30" s="127"/>
      <c r="OU30" s="127"/>
      <c r="OV30" s="127"/>
      <c r="OW30" s="127"/>
      <c r="OX30" s="127"/>
      <c r="OY30" s="127"/>
      <c r="OZ30" s="127"/>
      <c r="PA30" s="127"/>
      <c r="PB30" s="127"/>
      <c r="PC30" s="127"/>
      <c r="PD30" s="127"/>
      <c r="PE30" s="127"/>
      <c r="PF30" s="127"/>
      <c r="PG30" s="127"/>
      <c r="PH30" s="127"/>
      <c r="PI30" s="127"/>
      <c r="PJ30" s="127"/>
      <c r="PK30" s="127"/>
      <c r="PL30" s="127"/>
      <c r="PM30" s="127"/>
      <c r="PN30" s="127"/>
      <c r="PO30" s="127"/>
      <c r="PP30" s="127"/>
      <c r="PQ30" s="127"/>
      <c r="PR30" s="127"/>
      <c r="PS30" s="127"/>
      <c r="PT30" s="127"/>
      <c r="PU30" s="127"/>
      <c r="PV30" s="127"/>
      <c r="PW30" s="127"/>
      <c r="PX30" s="127"/>
      <c r="PY30" s="127"/>
      <c r="PZ30" s="127"/>
      <c r="QA30" s="127"/>
      <c r="QB30" s="127"/>
      <c r="QC30" s="127"/>
      <c r="QD30" s="127"/>
      <c r="QE30" s="127"/>
      <c r="QF30" s="127"/>
      <c r="QG30" s="127"/>
      <c r="QH30" s="127"/>
      <c r="QI30" s="127"/>
      <c r="QJ30" s="127"/>
      <c r="QK30" s="127"/>
      <c r="QL30" s="127"/>
      <c r="QM30" s="127"/>
      <c r="QN30" s="127"/>
      <c r="QO30" s="127"/>
      <c r="QP30" s="127"/>
      <c r="QQ30" s="127"/>
      <c r="QR30" s="127"/>
      <c r="QS30" s="127"/>
      <c r="QT30" s="127"/>
      <c r="QU30" s="127"/>
      <c r="QV30" s="127"/>
      <c r="QW30" s="127"/>
      <c r="QX30" s="127"/>
      <c r="QY30" s="127"/>
      <c r="QZ30" s="127"/>
      <c r="RA30" s="127"/>
      <c r="RB30" s="127"/>
      <c r="RC30" s="127"/>
      <c r="RD30" s="127"/>
      <c r="RE30" s="127"/>
      <c r="RF30" s="127"/>
      <c r="RG30" s="127"/>
      <c r="RH30" s="127"/>
      <c r="RI30" s="127"/>
      <c r="RJ30" s="127"/>
      <c r="RK30" s="127"/>
      <c r="RL30" s="127"/>
      <c r="RM30" s="127"/>
      <c r="RN30" s="127"/>
      <c r="RO30" s="127"/>
      <c r="RP30" s="127"/>
      <c r="RQ30" s="127"/>
      <c r="RR30" s="127"/>
      <c r="RS30" s="127"/>
      <c r="RT30" s="127"/>
      <c r="RU30" s="127"/>
      <c r="RV30" s="127"/>
      <c r="RW30" s="127"/>
      <c r="RX30" s="127"/>
      <c r="RY30" s="127"/>
      <c r="RZ30" s="127"/>
      <c r="SA30" s="127"/>
      <c r="SB30" s="127"/>
      <c r="SC30" s="127"/>
      <c r="SD30" s="127"/>
      <c r="SE30" s="127"/>
      <c r="SF30" s="127"/>
      <c r="SG30" s="127"/>
      <c r="SH30" s="127"/>
      <c r="SI30" s="127"/>
      <c r="SJ30" s="127"/>
      <c r="SK30" s="127"/>
      <c r="SL30" s="127"/>
      <c r="SM30" s="127"/>
      <c r="SN30" s="127"/>
      <c r="SO30" s="127"/>
      <c r="SP30" s="127"/>
      <c r="SQ30" s="127"/>
      <c r="SR30" s="127"/>
      <c r="SS30" s="127"/>
      <c r="ST30" s="127"/>
      <c r="SU30" s="127"/>
      <c r="SV30" s="127"/>
      <c r="SW30" s="127"/>
      <c r="SX30" s="127"/>
      <c r="SY30" s="127"/>
      <c r="SZ30" s="127"/>
      <c r="TA30" s="127"/>
      <c r="TB30" s="127"/>
      <c r="TC30" s="127"/>
      <c r="TD30" s="127"/>
      <c r="TE30" s="127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  <c r="VA30" s="127"/>
      <c r="VB30" s="127"/>
      <c r="VC30" s="127"/>
      <c r="VD30" s="127"/>
      <c r="VE30" s="127"/>
      <c r="VF30" s="127"/>
      <c r="VG30" s="127"/>
      <c r="VH30" s="127"/>
      <c r="VI30" s="127"/>
      <c r="VJ30" s="127"/>
      <c r="VK30" s="127"/>
      <c r="VL30" s="127"/>
      <c r="VM30" s="127"/>
      <c r="VN30" s="127"/>
      <c r="VO30" s="127"/>
      <c r="VP30" s="127"/>
      <c r="VQ30" s="127"/>
      <c r="VR30" s="127"/>
      <c r="VS30" s="127"/>
      <c r="VT30" s="127"/>
      <c r="VU30" s="127"/>
      <c r="VV30" s="127"/>
      <c r="VW30" s="127"/>
      <c r="VX30" s="127"/>
      <c r="VY30" s="127"/>
      <c r="VZ30" s="127"/>
      <c r="WA30" s="127"/>
      <c r="WB30" s="127"/>
      <c r="WC30" s="127"/>
      <c r="WD30" s="127"/>
      <c r="WE30" s="127"/>
      <c r="WF30" s="127"/>
      <c r="WG30" s="127"/>
      <c r="WH30" s="127"/>
      <c r="WI30" s="127"/>
      <c r="WJ30" s="127"/>
      <c r="WK30" s="127"/>
      <c r="WL30" s="127"/>
      <c r="WM30" s="127"/>
      <c r="WN30" s="127"/>
      <c r="WO30" s="127"/>
      <c r="WP30" s="127"/>
      <c r="WQ30" s="127"/>
      <c r="WR30" s="127"/>
      <c r="WS30" s="127"/>
      <c r="WT30" s="127"/>
      <c r="WU30" s="127"/>
      <c r="WV30" s="127"/>
      <c r="WW30" s="127"/>
      <c r="WX30" s="127"/>
      <c r="WY30" s="127"/>
      <c r="WZ30" s="127"/>
      <c r="XA30" s="127"/>
      <c r="XB30" s="127"/>
      <c r="XC30" s="127"/>
      <c r="XD30" s="127"/>
      <c r="XE30" s="127"/>
      <c r="XF30" s="127"/>
      <c r="XG30" s="127"/>
      <c r="XH30" s="127"/>
      <c r="XI30" s="127"/>
      <c r="XJ30" s="127"/>
      <c r="XK30" s="127"/>
      <c r="XL30" s="127"/>
      <c r="XM30" s="127"/>
      <c r="XN30" s="127"/>
      <c r="XO30" s="127"/>
      <c r="XP30" s="127"/>
      <c r="XQ30" s="127"/>
      <c r="XR30" s="127"/>
      <c r="XS30" s="127"/>
      <c r="XT30" s="127"/>
      <c r="XU30" s="127"/>
      <c r="XV30" s="127"/>
      <c r="XW30" s="127"/>
      <c r="XX30" s="127"/>
      <c r="XY30" s="127"/>
      <c r="XZ30" s="127"/>
      <c r="YA30" s="127"/>
      <c r="YB30" s="127"/>
      <c r="YC30" s="127"/>
      <c r="YD30" s="127"/>
      <c r="YE30" s="127"/>
      <c r="YF30" s="127"/>
      <c r="YG30" s="127"/>
      <c r="YH30" s="127"/>
      <c r="YI30" s="127"/>
      <c r="YJ30" s="127"/>
      <c r="YK30" s="127"/>
      <c r="YL30" s="127"/>
      <c r="YM30" s="127"/>
      <c r="YN30" s="127"/>
      <c r="YO30" s="127"/>
      <c r="YP30" s="127"/>
      <c r="YQ30" s="127"/>
      <c r="YR30" s="127"/>
      <c r="YS30" s="127"/>
      <c r="YT30" s="127"/>
      <c r="YU30" s="127"/>
      <c r="YV30" s="127"/>
      <c r="YW30" s="127"/>
      <c r="YX30" s="127"/>
      <c r="YY30" s="127"/>
      <c r="YZ30" s="127"/>
      <c r="ZA30" s="127"/>
      <c r="ZB30" s="127"/>
      <c r="ZC30" s="127"/>
      <c r="ZD30" s="127"/>
      <c r="ZE30" s="127"/>
      <c r="ZF30" s="127"/>
      <c r="ZG30" s="127"/>
      <c r="ZH30" s="127"/>
      <c r="ZI30" s="127"/>
      <c r="ZJ30" s="127"/>
      <c r="ZK30" s="127"/>
      <c r="ZL30" s="127"/>
      <c r="ZM30" s="127"/>
      <c r="ZN30" s="127"/>
      <c r="ZO30" s="127"/>
      <c r="ZP30" s="127"/>
      <c r="ZQ30" s="127"/>
      <c r="ZR30" s="127"/>
      <c r="ZS30" s="127"/>
      <c r="ZT30" s="127"/>
      <c r="ZU30" s="127"/>
      <c r="ZV30" s="127"/>
      <c r="ZW30" s="127"/>
      <c r="ZX30" s="127"/>
      <c r="ZY30" s="127"/>
      <c r="ZZ30" s="127"/>
    </row>
    <row r="31" spans="1:702" hidden="1" outlineLevel="1">
      <c r="A31" s="8">
        <v>41153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/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127"/>
      <c r="JM31" s="127"/>
      <c r="JN31" s="127"/>
      <c r="JO31" s="127"/>
      <c r="JP31" s="127"/>
      <c r="JQ31" s="127"/>
      <c r="JR31" s="127"/>
      <c r="JS31" s="127"/>
      <c r="JT31" s="127"/>
      <c r="JU31" s="127"/>
      <c r="JV31" s="127"/>
      <c r="JW31" s="127"/>
      <c r="JX31" s="127"/>
      <c r="JY31" s="127"/>
      <c r="JZ31" s="127"/>
      <c r="KA31" s="127"/>
      <c r="KB31" s="127"/>
      <c r="KC31" s="127"/>
      <c r="KD31" s="127"/>
      <c r="KE31" s="127"/>
      <c r="KF31" s="127"/>
      <c r="KG31" s="127"/>
      <c r="KH31" s="127"/>
      <c r="KI31" s="127"/>
      <c r="KJ31" s="127"/>
      <c r="KK31" s="127"/>
      <c r="KL31" s="127"/>
      <c r="KM31" s="127"/>
      <c r="KN31" s="127"/>
      <c r="KO31" s="127"/>
      <c r="KP31" s="127"/>
      <c r="KQ31" s="127"/>
      <c r="KR31" s="127"/>
      <c r="KS31" s="127"/>
      <c r="KT31" s="127"/>
      <c r="KU31" s="127"/>
      <c r="KV31" s="127"/>
      <c r="KW31" s="127"/>
      <c r="KX31" s="127"/>
      <c r="KY31" s="127"/>
      <c r="KZ31" s="127"/>
      <c r="LA31" s="127"/>
      <c r="LB31" s="127"/>
      <c r="LC31" s="127"/>
      <c r="LD31" s="127"/>
      <c r="LE31" s="127"/>
      <c r="LF31" s="127"/>
      <c r="LG31" s="127"/>
      <c r="LH31" s="127"/>
      <c r="LI31" s="127"/>
      <c r="LJ31" s="127"/>
      <c r="LK31" s="127"/>
      <c r="LL31" s="127"/>
      <c r="LM31" s="127"/>
      <c r="LN31" s="127"/>
      <c r="LO31" s="127"/>
      <c r="LP31" s="127"/>
      <c r="LQ31" s="127"/>
      <c r="LR31" s="127"/>
      <c r="LS31" s="127"/>
      <c r="LT31" s="127"/>
      <c r="LU31" s="127"/>
      <c r="LV31" s="127"/>
      <c r="LW31" s="127"/>
      <c r="LX31" s="127"/>
      <c r="LY31" s="127"/>
      <c r="LZ31" s="127"/>
      <c r="MA31" s="127"/>
      <c r="MB31" s="127"/>
      <c r="MC31" s="127"/>
      <c r="MD31" s="127"/>
      <c r="ME31" s="127"/>
      <c r="MF31" s="127"/>
      <c r="MG31" s="127"/>
      <c r="MH31" s="127"/>
      <c r="MI31" s="127"/>
      <c r="MJ31" s="127"/>
      <c r="MK31" s="127"/>
      <c r="ML31" s="127"/>
      <c r="MM31" s="127"/>
      <c r="MN31" s="127"/>
      <c r="MO31" s="127"/>
      <c r="MP31" s="127"/>
      <c r="MQ31" s="127"/>
      <c r="MR31" s="127"/>
      <c r="MS31" s="127"/>
      <c r="MT31" s="127"/>
      <c r="MU31" s="127"/>
      <c r="MV31" s="127"/>
      <c r="MW31" s="127"/>
      <c r="MX31" s="127"/>
      <c r="MY31" s="127"/>
      <c r="MZ31" s="127"/>
      <c r="NA31" s="127"/>
      <c r="NB31" s="127"/>
      <c r="NC31" s="127"/>
      <c r="ND31" s="127"/>
      <c r="NE31" s="127"/>
      <c r="NF31" s="127"/>
      <c r="NG31" s="127"/>
      <c r="NH31" s="127"/>
      <c r="NI31" s="127"/>
      <c r="NJ31" s="127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7"/>
      <c r="NY31" s="127"/>
      <c r="NZ31" s="127"/>
      <c r="OA31" s="127"/>
      <c r="OB31" s="127"/>
      <c r="OC31" s="127"/>
      <c r="OD31" s="127"/>
      <c r="OE31" s="127"/>
      <c r="OF31" s="127"/>
      <c r="OG31" s="127"/>
      <c r="OH31" s="127"/>
      <c r="OI31" s="127"/>
      <c r="OJ31" s="127"/>
      <c r="OK31" s="127"/>
      <c r="OL31" s="127"/>
      <c r="OM31" s="127"/>
      <c r="ON31" s="127"/>
      <c r="OO31" s="127"/>
      <c r="OP31" s="127"/>
      <c r="OQ31" s="127"/>
      <c r="OR31" s="127"/>
      <c r="OS31" s="127"/>
      <c r="OT31" s="127"/>
      <c r="OU31" s="127"/>
      <c r="OV31" s="127"/>
      <c r="OW31" s="127"/>
      <c r="OX31" s="127"/>
      <c r="OY31" s="127"/>
      <c r="OZ31" s="127"/>
      <c r="PA31" s="127"/>
      <c r="PB31" s="127"/>
      <c r="PC31" s="127"/>
      <c r="PD31" s="127"/>
      <c r="PE31" s="127"/>
      <c r="PF31" s="127"/>
      <c r="PG31" s="127"/>
      <c r="PH31" s="127"/>
      <c r="PI31" s="127"/>
      <c r="PJ31" s="127"/>
      <c r="PK31" s="127"/>
      <c r="PL31" s="127"/>
      <c r="PM31" s="127"/>
      <c r="PN31" s="127"/>
      <c r="PO31" s="127"/>
      <c r="PP31" s="127"/>
      <c r="PQ31" s="127"/>
      <c r="PR31" s="127"/>
      <c r="PS31" s="127"/>
      <c r="PT31" s="127"/>
      <c r="PU31" s="127"/>
      <c r="PV31" s="127"/>
      <c r="PW31" s="127"/>
      <c r="PX31" s="127"/>
      <c r="PY31" s="127"/>
      <c r="PZ31" s="127"/>
      <c r="QA31" s="127"/>
      <c r="QB31" s="127"/>
      <c r="QC31" s="127"/>
      <c r="QD31" s="127"/>
      <c r="QE31" s="127"/>
      <c r="QF31" s="127"/>
      <c r="QG31" s="127"/>
      <c r="QH31" s="127"/>
      <c r="QI31" s="127"/>
      <c r="QJ31" s="127"/>
      <c r="QK31" s="127"/>
      <c r="QL31" s="127"/>
      <c r="QM31" s="127"/>
      <c r="QN31" s="127"/>
      <c r="QO31" s="127"/>
      <c r="QP31" s="127"/>
      <c r="QQ31" s="127"/>
      <c r="QR31" s="127"/>
      <c r="QS31" s="127"/>
      <c r="QT31" s="127"/>
      <c r="QU31" s="127"/>
      <c r="QV31" s="127"/>
      <c r="QW31" s="127"/>
      <c r="QX31" s="127"/>
      <c r="QY31" s="127"/>
      <c r="QZ31" s="127"/>
      <c r="RA31" s="127"/>
      <c r="RB31" s="127"/>
      <c r="RC31" s="127"/>
      <c r="RD31" s="127"/>
      <c r="RE31" s="127"/>
      <c r="RF31" s="127"/>
      <c r="RG31" s="127"/>
      <c r="RH31" s="127"/>
      <c r="RI31" s="127"/>
      <c r="RJ31" s="127"/>
      <c r="RK31" s="127"/>
      <c r="RL31" s="127"/>
      <c r="RM31" s="127"/>
      <c r="RN31" s="127"/>
      <c r="RO31" s="127"/>
      <c r="RP31" s="127"/>
      <c r="RQ31" s="127"/>
      <c r="RR31" s="127"/>
      <c r="RS31" s="127"/>
      <c r="RT31" s="127"/>
      <c r="RU31" s="127"/>
      <c r="RV31" s="127"/>
      <c r="RW31" s="127"/>
      <c r="RX31" s="127"/>
      <c r="RY31" s="127"/>
      <c r="RZ31" s="127"/>
      <c r="SA31" s="127"/>
      <c r="SB31" s="127"/>
      <c r="SC31" s="127"/>
      <c r="SD31" s="127"/>
      <c r="SE31" s="127"/>
      <c r="SF31" s="127"/>
      <c r="SG31" s="127"/>
      <c r="SH31" s="127"/>
      <c r="SI31" s="127"/>
      <c r="SJ31" s="127"/>
      <c r="SK31" s="127"/>
      <c r="SL31" s="127"/>
      <c r="SM31" s="127"/>
      <c r="SN31" s="127"/>
      <c r="SO31" s="127"/>
      <c r="SP31" s="127"/>
      <c r="SQ31" s="127"/>
      <c r="SR31" s="127"/>
      <c r="SS31" s="127"/>
      <c r="ST31" s="127"/>
      <c r="SU31" s="127"/>
      <c r="SV31" s="127"/>
      <c r="SW31" s="127"/>
      <c r="SX31" s="127"/>
      <c r="SY31" s="127"/>
      <c r="SZ31" s="127"/>
      <c r="TA31" s="127"/>
      <c r="TB31" s="127"/>
      <c r="TC31" s="127"/>
      <c r="TD31" s="127"/>
      <c r="TE31" s="127"/>
      <c r="TF31" s="127"/>
      <c r="TG31" s="127"/>
      <c r="TH31" s="127"/>
      <c r="TI31" s="127"/>
      <c r="TJ31" s="127"/>
      <c r="TK31" s="127"/>
      <c r="TL31" s="127"/>
      <c r="TM31" s="127"/>
      <c r="TN31" s="127"/>
      <c r="TO31" s="127"/>
      <c r="TP31" s="127"/>
      <c r="TQ31" s="127"/>
      <c r="TR31" s="127"/>
      <c r="TS31" s="127"/>
      <c r="TT31" s="127"/>
      <c r="TU31" s="127"/>
      <c r="TV31" s="127"/>
      <c r="TW31" s="127"/>
      <c r="TX31" s="127"/>
      <c r="TY31" s="127"/>
      <c r="TZ31" s="127"/>
      <c r="UA31" s="127"/>
      <c r="UB31" s="127"/>
      <c r="UC31" s="127"/>
      <c r="UD31" s="127"/>
      <c r="UE31" s="127"/>
      <c r="UF31" s="127"/>
      <c r="UG31" s="127"/>
      <c r="UH31" s="127"/>
      <c r="UI31" s="127"/>
      <c r="UJ31" s="127"/>
      <c r="UK31" s="127"/>
      <c r="UL31" s="127"/>
      <c r="UM31" s="127"/>
      <c r="UN31" s="127"/>
      <c r="UO31" s="127"/>
      <c r="UP31" s="127"/>
      <c r="UQ31" s="127"/>
      <c r="UR31" s="127"/>
      <c r="US31" s="127"/>
      <c r="UT31" s="127"/>
      <c r="UU31" s="127"/>
      <c r="UV31" s="127"/>
      <c r="UW31" s="127"/>
      <c r="UX31" s="127"/>
      <c r="UY31" s="127"/>
      <c r="UZ31" s="127"/>
      <c r="VA31" s="127"/>
      <c r="VB31" s="127"/>
      <c r="VC31" s="127"/>
      <c r="VD31" s="127"/>
      <c r="VE31" s="127"/>
      <c r="VF31" s="127"/>
      <c r="VG31" s="127"/>
      <c r="VH31" s="127"/>
      <c r="VI31" s="127"/>
      <c r="VJ31" s="127"/>
      <c r="VK31" s="127"/>
      <c r="VL31" s="127"/>
      <c r="VM31" s="127"/>
      <c r="VN31" s="127"/>
      <c r="VO31" s="127"/>
      <c r="VP31" s="127"/>
      <c r="VQ31" s="127"/>
      <c r="VR31" s="127"/>
      <c r="VS31" s="127"/>
      <c r="VT31" s="127"/>
      <c r="VU31" s="127"/>
      <c r="VV31" s="127"/>
      <c r="VW31" s="127"/>
      <c r="VX31" s="127"/>
      <c r="VY31" s="127"/>
      <c r="VZ31" s="127"/>
      <c r="WA31" s="127"/>
      <c r="WB31" s="127"/>
      <c r="WC31" s="127"/>
      <c r="WD31" s="127"/>
      <c r="WE31" s="127"/>
      <c r="WF31" s="127"/>
      <c r="WG31" s="127"/>
      <c r="WH31" s="127"/>
      <c r="WI31" s="127"/>
      <c r="WJ31" s="127"/>
      <c r="WK31" s="127"/>
      <c r="WL31" s="127"/>
      <c r="WM31" s="127"/>
      <c r="WN31" s="127"/>
      <c r="WO31" s="127"/>
      <c r="WP31" s="127"/>
      <c r="WQ31" s="127"/>
      <c r="WR31" s="127"/>
      <c r="WS31" s="127"/>
      <c r="WT31" s="127"/>
      <c r="WU31" s="127"/>
      <c r="WV31" s="127"/>
      <c r="WW31" s="127"/>
      <c r="WX31" s="127"/>
      <c r="WY31" s="127"/>
      <c r="WZ31" s="127"/>
      <c r="XA31" s="127"/>
      <c r="XB31" s="127"/>
      <c r="XC31" s="127"/>
      <c r="XD31" s="127"/>
      <c r="XE31" s="127"/>
      <c r="XF31" s="127"/>
      <c r="XG31" s="127"/>
      <c r="XH31" s="127"/>
      <c r="XI31" s="127"/>
      <c r="XJ31" s="127"/>
      <c r="XK31" s="127"/>
      <c r="XL31" s="127"/>
      <c r="XM31" s="127"/>
      <c r="XN31" s="127"/>
      <c r="XO31" s="127"/>
      <c r="XP31" s="127"/>
      <c r="XQ31" s="127"/>
      <c r="XR31" s="127"/>
      <c r="XS31" s="127"/>
      <c r="XT31" s="127"/>
      <c r="XU31" s="127"/>
      <c r="XV31" s="127"/>
      <c r="XW31" s="127"/>
      <c r="XX31" s="127"/>
      <c r="XY31" s="127"/>
      <c r="XZ31" s="127"/>
      <c r="YA31" s="127"/>
      <c r="YB31" s="127"/>
      <c r="YC31" s="127"/>
      <c r="YD31" s="127"/>
      <c r="YE31" s="127"/>
      <c r="YF31" s="127"/>
      <c r="YG31" s="127"/>
      <c r="YH31" s="127"/>
      <c r="YI31" s="127"/>
      <c r="YJ31" s="127"/>
      <c r="YK31" s="127"/>
      <c r="YL31" s="127"/>
      <c r="YM31" s="127"/>
      <c r="YN31" s="127"/>
      <c r="YO31" s="127"/>
      <c r="YP31" s="127"/>
      <c r="YQ31" s="127"/>
      <c r="YR31" s="127"/>
      <c r="YS31" s="127"/>
      <c r="YT31" s="127"/>
      <c r="YU31" s="127"/>
      <c r="YV31" s="127"/>
      <c r="YW31" s="127"/>
      <c r="YX31" s="127"/>
      <c r="YY31" s="127"/>
      <c r="YZ31" s="127"/>
      <c r="ZA31" s="127"/>
      <c r="ZB31" s="127"/>
      <c r="ZC31" s="127"/>
      <c r="ZD31" s="127"/>
      <c r="ZE31" s="127"/>
      <c r="ZF31" s="127"/>
      <c r="ZG31" s="127"/>
      <c r="ZH31" s="127"/>
      <c r="ZI31" s="127"/>
      <c r="ZJ31" s="127"/>
      <c r="ZK31" s="127"/>
      <c r="ZL31" s="127"/>
      <c r="ZM31" s="127"/>
      <c r="ZN31" s="127"/>
      <c r="ZO31" s="127"/>
      <c r="ZP31" s="127"/>
      <c r="ZQ31" s="127"/>
      <c r="ZR31" s="127"/>
      <c r="ZS31" s="127"/>
      <c r="ZT31" s="127"/>
      <c r="ZU31" s="127"/>
      <c r="ZV31" s="127"/>
      <c r="ZW31" s="127"/>
      <c r="ZX31" s="127"/>
      <c r="ZY31" s="127"/>
      <c r="ZZ31" s="127"/>
    </row>
    <row r="32" spans="1:702" hidden="1" outlineLevel="1">
      <c r="A32" s="8">
        <v>41183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/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127"/>
      <c r="JM32" s="127"/>
      <c r="JN32" s="127"/>
      <c r="JO32" s="127"/>
      <c r="JP32" s="127"/>
      <c r="JQ32" s="127"/>
      <c r="JR32" s="127"/>
      <c r="JS32" s="127"/>
      <c r="JT32" s="127"/>
      <c r="JU32" s="127"/>
      <c r="JV32" s="127"/>
      <c r="JW32" s="127"/>
      <c r="JX32" s="127"/>
      <c r="JY32" s="127"/>
      <c r="JZ32" s="127"/>
      <c r="KA32" s="127"/>
      <c r="KB32" s="127"/>
      <c r="KC32" s="127"/>
      <c r="KD32" s="127"/>
      <c r="KE32" s="127"/>
      <c r="KF32" s="127"/>
      <c r="KG32" s="127"/>
      <c r="KH32" s="127"/>
      <c r="KI32" s="127"/>
      <c r="KJ32" s="127"/>
      <c r="KK32" s="127"/>
      <c r="KL32" s="127"/>
      <c r="KM32" s="127"/>
      <c r="KN32" s="127"/>
      <c r="KO32" s="127"/>
      <c r="KP32" s="127"/>
      <c r="KQ32" s="127"/>
      <c r="KR32" s="127"/>
      <c r="KS32" s="127"/>
      <c r="KT32" s="127"/>
      <c r="KU32" s="127"/>
      <c r="KV32" s="127"/>
      <c r="KW32" s="127"/>
      <c r="KX32" s="127"/>
      <c r="KY32" s="127"/>
      <c r="KZ32" s="127"/>
      <c r="LA32" s="127"/>
      <c r="LB32" s="127"/>
      <c r="LC32" s="127"/>
      <c r="LD32" s="127"/>
      <c r="LE32" s="127"/>
      <c r="LF32" s="127"/>
      <c r="LG32" s="127"/>
      <c r="LH32" s="127"/>
      <c r="LI32" s="127"/>
      <c r="LJ32" s="127"/>
      <c r="LK32" s="127"/>
      <c r="LL32" s="127"/>
      <c r="LM32" s="127"/>
      <c r="LN32" s="127"/>
      <c r="LO32" s="127"/>
      <c r="LP32" s="127"/>
      <c r="LQ32" s="127"/>
      <c r="LR32" s="127"/>
      <c r="LS32" s="127"/>
      <c r="LT32" s="127"/>
      <c r="LU32" s="127"/>
      <c r="LV32" s="127"/>
      <c r="LW32" s="127"/>
      <c r="LX32" s="127"/>
      <c r="LY32" s="127"/>
      <c r="LZ32" s="127"/>
      <c r="MA32" s="127"/>
      <c r="MB32" s="127"/>
      <c r="MC32" s="127"/>
      <c r="MD32" s="127"/>
      <c r="ME32" s="127"/>
      <c r="MF32" s="127"/>
      <c r="MG32" s="127"/>
      <c r="MH32" s="127"/>
      <c r="MI32" s="127"/>
      <c r="MJ32" s="127"/>
      <c r="MK32" s="127"/>
      <c r="ML32" s="127"/>
      <c r="MM32" s="127"/>
      <c r="MN32" s="127"/>
      <c r="MO32" s="127"/>
      <c r="MP32" s="127"/>
      <c r="MQ32" s="127"/>
      <c r="MR32" s="127"/>
      <c r="MS32" s="127"/>
      <c r="MT32" s="127"/>
      <c r="MU32" s="127"/>
      <c r="MV32" s="127"/>
      <c r="MW32" s="127"/>
      <c r="MX32" s="127"/>
      <c r="MY32" s="127"/>
      <c r="MZ32" s="127"/>
      <c r="NA32" s="127"/>
      <c r="NB32" s="127"/>
      <c r="NC32" s="127"/>
      <c r="ND32" s="127"/>
      <c r="NE32" s="127"/>
      <c r="NF32" s="127"/>
      <c r="NG32" s="127"/>
      <c r="NH32" s="127"/>
      <c r="NI32" s="127"/>
      <c r="NJ32" s="127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7"/>
      <c r="NY32" s="127"/>
      <c r="NZ32" s="127"/>
      <c r="OA32" s="127"/>
      <c r="OB32" s="127"/>
      <c r="OC32" s="127"/>
      <c r="OD32" s="127"/>
      <c r="OE32" s="127"/>
      <c r="OF32" s="127"/>
      <c r="OG32" s="127"/>
      <c r="OH32" s="127"/>
      <c r="OI32" s="127"/>
      <c r="OJ32" s="127"/>
      <c r="OK32" s="127"/>
      <c r="OL32" s="127"/>
      <c r="OM32" s="127"/>
      <c r="ON32" s="127"/>
      <c r="OO32" s="127"/>
      <c r="OP32" s="127"/>
      <c r="OQ32" s="127"/>
      <c r="OR32" s="127"/>
      <c r="OS32" s="127"/>
      <c r="OT32" s="127"/>
      <c r="OU32" s="127"/>
      <c r="OV32" s="127"/>
      <c r="OW32" s="127"/>
      <c r="OX32" s="127"/>
      <c r="OY32" s="127"/>
      <c r="OZ32" s="127"/>
      <c r="PA32" s="127"/>
      <c r="PB32" s="127"/>
      <c r="PC32" s="127"/>
      <c r="PD32" s="127"/>
      <c r="PE32" s="127"/>
      <c r="PF32" s="127"/>
      <c r="PG32" s="127"/>
      <c r="PH32" s="127"/>
      <c r="PI32" s="127"/>
      <c r="PJ32" s="127"/>
      <c r="PK32" s="127"/>
      <c r="PL32" s="127"/>
      <c r="PM32" s="127"/>
      <c r="PN32" s="127"/>
      <c r="PO32" s="127"/>
      <c r="PP32" s="127"/>
      <c r="PQ32" s="127"/>
      <c r="PR32" s="127"/>
      <c r="PS32" s="127"/>
      <c r="PT32" s="127"/>
      <c r="PU32" s="127"/>
      <c r="PV32" s="127"/>
      <c r="PW32" s="127"/>
      <c r="PX32" s="127"/>
      <c r="PY32" s="127"/>
      <c r="PZ32" s="127"/>
      <c r="QA32" s="127"/>
      <c r="QB32" s="127"/>
      <c r="QC32" s="127"/>
      <c r="QD32" s="127"/>
      <c r="QE32" s="127"/>
      <c r="QF32" s="127"/>
      <c r="QG32" s="127"/>
      <c r="QH32" s="127"/>
      <c r="QI32" s="127"/>
      <c r="QJ32" s="127"/>
      <c r="QK32" s="127"/>
      <c r="QL32" s="127"/>
      <c r="QM32" s="127"/>
      <c r="QN32" s="127"/>
      <c r="QO32" s="127"/>
      <c r="QP32" s="127"/>
      <c r="QQ32" s="127"/>
      <c r="QR32" s="127"/>
      <c r="QS32" s="127"/>
      <c r="QT32" s="127"/>
      <c r="QU32" s="127"/>
      <c r="QV32" s="127"/>
      <c r="QW32" s="127"/>
      <c r="QX32" s="127"/>
      <c r="QY32" s="127"/>
      <c r="QZ32" s="127"/>
      <c r="RA32" s="127"/>
      <c r="RB32" s="127"/>
      <c r="RC32" s="127"/>
      <c r="RD32" s="127"/>
      <c r="RE32" s="127"/>
      <c r="RF32" s="127"/>
      <c r="RG32" s="127"/>
      <c r="RH32" s="127"/>
      <c r="RI32" s="127"/>
      <c r="RJ32" s="127"/>
      <c r="RK32" s="127"/>
      <c r="RL32" s="127"/>
      <c r="RM32" s="127"/>
      <c r="RN32" s="127"/>
      <c r="RO32" s="127"/>
      <c r="RP32" s="127"/>
      <c r="RQ32" s="127"/>
      <c r="RR32" s="127"/>
      <c r="RS32" s="127"/>
      <c r="RT32" s="127"/>
      <c r="RU32" s="127"/>
      <c r="RV32" s="127"/>
      <c r="RW32" s="127"/>
      <c r="RX32" s="127"/>
      <c r="RY32" s="127"/>
      <c r="RZ32" s="127"/>
      <c r="SA32" s="127"/>
      <c r="SB32" s="127"/>
      <c r="SC32" s="127"/>
      <c r="SD32" s="127"/>
      <c r="SE32" s="127"/>
      <c r="SF32" s="127"/>
      <c r="SG32" s="127"/>
      <c r="SH32" s="127"/>
      <c r="SI32" s="127"/>
      <c r="SJ32" s="127"/>
      <c r="SK32" s="127"/>
      <c r="SL32" s="127"/>
      <c r="SM32" s="127"/>
      <c r="SN32" s="127"/>
      <c r="SO32" s="127"/>
      <c r="SP32" s="127"/>
      <c r="SQ32" s="127"/>
      <c r="SR32" s="127"/>
      <c r="SS32" s="127"/>
      <c r="ST32" s="127"/>
      <c r="SU32" s="127"/>
      <c r="SV32" s="127"/>
      <c r="SW32" s="127"/>
      <c r="SX32" s="127"/>
      <c r="SY32" s="127"/>
      <c r="SZ32" s="127"/>
      <c r="TA32" s="127"/>
      <c r="TB32" s="127"/>
      <c r="TC32" s="127"/>
      <c r="TD32" s="127"/>
      <c r="TE32" s="127"/>
      <c r="TF32" s="127"/>
      <c r="TG32" s="127"/>
      <c r="TH32" s="127"/>
      <c r="TI32" s="127"/>
      <c r="TJ32" s="127"/>
      <c r="TK32" s="127"/>
      <c r="TL32" s="127"/>
      <c r="TM32" s="127"/>
      <c r="TN32" s="127"/>
      <c r="TO32" s="127"/>
      <c r="TP32" s="127"/>
      <c r="TQ32" s="127"/>
      <c r="TR32" s="127"/>
      <c r="TS32" s="127"/>
      <c r="TT32" s="127"/>
      <c r="TU32" s="127"/>
      <c r="TV32" s="127"/>
      <c r="TW32" s="127"/>
      <c r="TX32" s="127"/>
      <c r="TY32" s="127"/>
      <c r="TZ32" s="127"/>
      <c r="UA32" s="127"/>
      <c r="UB32" s="127"/>
      <c r="UC32" s="127"/>
      <c r="UD32" s="127"/>
      <c r="UE32" s="127"/>
      <c r="UF32" s="127"/>
      <c r="UG32" s="127"/>
      <c r="UH32" s="127"/>
      <c r="UI32" s="127"/>
      <c r="UJ32" s="127"/>
      <c r="UK32" s="127"/>
      <c r="UL32" s="127"/>
      <c r="UM32" s="127"/>
      <c r="UN32" s="127"/>
      <c r="UO32" s="127"/>
      <c r="UP32" s="127"/>
      <c r="UQ32" s="127"/>
      <c r="UR32" s="127"/>
      <c r="US32" s="127"/>
      <c r="UT32" s="127"/>
      <c r="UU32" s="127"/>
      <c r="UV32" s="127"/>
      <c r="UW32" s="127"/>
      <c r="UX32" s="127"/>
      <c r="UY32" s="127"/>
      <c r="UZ32" s="127"/>
      <c r="VA32" s="127"/>
      <c r="VB32" s="127"/>
      <c r="VC32" s="127"/>
      <c r="VD32" s="127"/>
      <c r="VE32" s="127"/>
      <c r="VF32" s="127"/>
      <c r="VG32" s="127"/>
      <c r="VH32" s="127"/>
      <c r="VI32" s="127"/>
      <c r="VJ32" s="127"/>
      <c r="VK32" s="127"/>
      <c r="VL32" s="127"/>
      <c r="VM32" s="127"/>
      <c r="VN32" s="127"/>
      <c r="VO32" s="127"/>
      <c r="VP32" s="127"/>
      <c r="VQ32" s="127"/>
      <c r="VR32" s="127"/>
      <c r="VS32" s="127"/>
      <c r="VT32" s="127"/>
      <c r="VU32" s="127"/>
      <c r="VV32" s="127"/>
      <c r="VW32" s="127"/>
      <c r="VX32" s="127"/>
      <c r="VY32" s="127"/>
      <c r="VZ32" s="127"/>
      <c r="WA32" s="127"/>
      <c r="WB32" s="127"/>
      <c r="WC32" s="127"/>
      <c r="WD32" s="127"/>
      <c r="WE32" s="127"/>
      <c r="WF32" s="127"/>
      <c r="WG32" s="127"/>
      <c r="WH32" s="127"/>
      <c r="WI32" s="127"/>
      <c r="WJ32" s="127"/>
      <c r="WK32" s="127"/>
      <c r="WL32" s="127"/>
      <c r="WM32" s="127"/>
      <c r="WN32" s="127"/>
      <c r="WO32" s="127"/>
      <c r="WP32" s="127"/>
      <c r="WQ32" s="127"/>
      <c r="WR32" s="127"/>
      <c r="WS32" s="127"/>
      <c r="WT32" s="127"/>
      <c r="WU32" s="127"/>
      <c r="WV32" s="127"/>
      <c r="WW32" s="127"/>
      <c r="WX32" s="127"/>
      <c r="WY32" s="127"/>
      <c r="WZ32" s="127"/>
      <c r="XA32" s="127"/>
      <c r="XB32" s="127"/>
      <c r="XC32" s="127"/>
      <c r="XD32" s="127"/>
      <c r="XE32" s="127"/>
      <c r="XF32" s="127"/>
      <c r="XG32" s="127"/>
      <c r="XH32" s="127"/>
      <c r="XI32" s="127"/>
      <c r="XJ32" s="127"/>
      <c r="XK32" s="127"/>
      <c r="XL32" s="127"/>
      <c r="XM32" s="127"/>
      <c r="XN32" s="127"/>
      <c r="XO32" s="127"/>
      <c r="XP32" s="127"/>
      <c r="XQ32" s="127"/>
      <c r="XR32" s="127"/>
      <c r="XS32" s="127"/>
      <c r="XT32" s="127"/>
      <c r="XU32" s="127"/>
      <c r="XV32" s="127"/>
      <c r="XW32" s="127"/>
      <c r="XX32" s="127"/>
      <c r="XY32" s="127"/>
      <c r="XZ32" s="127"/>
      <c r="YA32" s="127"/>
      <c r="YB32" s="127"/>
      <c r="YC32" s="127"/>
      <c r="YD32" s="127"/>
      <c r="YE32" s="127"/>
      <c r="YF32" s="127"/>
      <c r="YG32" s="127"/>
      <c r="YH32" s="127"/>
      <c r="YI32" s="127"/>
      <c r="YJ32" s="127"/>
      <c r="YK32" s="127"/>
      <c r="YL32" s="127"/>
      <c r="YM32" s="127"/>
      <c r="YN32" s="127"/>
      <c r="YO32" s="127"/>
      <c r="YP32" s="127"/>
      <c r="YQ32" s="127"/>
      <c r="YR32" s="127"/>
      <c r="YS32" s="127"/>
      <c r="YT32" s="127"/>
      <c r="YU32" s="127"/>
      <c r="YV32" s="127"/>
      <c r="YW32" s="127"/>
      <c r="YX32" s="127"/>
      <c r="YY32" s="127"/>
      <c r="YZ32" s="127"/>
      <c r="ZA32" s="127"/>
      <c r="ZB32" s="127"/>
      <c r="ZC32" s="127"/>
      <c r="ZD32" s="127"/>
      <c r="ZE32" s="127"/>
      <c r="ZF32" s="127"/>
      <c r="ZG32" s="127"/>
      <c r="ZH32" s="127"/>
      <c r="ZI32" s="127"/>
      <c r="ZJ32" s="127"/>
      <c r="ZK32" s="127"/>
      <c r="ZL32" s="127"/>
      <c r="ZM32" s="127"/>
      <c r="ZN32" s="127"/>
      <c r="ZO32" s="127"/>
      <c r="ZP32" s="127"/>
      <c r="ZQ32" s="127"/>
      <c r="ZR32" s="127"/>
      <c r="ZS32" s="127"/>
      <c r="ZT32" s="127"/>
      <c r="ZU32" s="127"/>
      <c r="ZV32" s="127"/>
      <c r="ZW32" s="127"/>
      <c r="ZX32" s="127"/>
      <c r="ZY32" s="127"/>
      <c r="ZZ32" s="127"/>
    </row>
    <row r="33" spans="1:702" hidden="1" outlineLevel="1">
      <c r="A33" s="8">
        <v>41214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127"/>
      <c r="IX33" s="127"/>
      <c r="IY33" s="127"/>
      <c r="IZ33" s="127"/>
      <c r="JA33" s="127"/>
      <c r="JB33" s="127"/>
      <c r="JC33" s="127"/>
      <c r="JD33" s="127"/>
      <c r="JE33" s="127"/>
      <c r="JF33" s="127"/>
      <c r="JG33" s="127"/>
      <c r="JH33" s="127"/>
      <c r="JI33" s="127"/>
      <c r="JJ33" s="127"/>
      <c r="JK33" s="127"/>
      <c r="JL33" s="127"/>
      <c r="JM33" s="127"/>
      <c r="JN33" s="127"/>
      <c r="JO33" s="127"/>
      <c r="JP33" s="127"/>
      <c r="JQ33" s="127"/>
      <c r="JR33" s="127"/>
      <c r="JS33" s="127"/>
      <c r="JT33" s="127"/>
      <c r="JU33" s="127"/>
      <c r="JV33" s="127"/>
      <c r="JW33" s="127"/>
      <c r="JX33" s="127"/>
      <c r="JY33" s="127"/>
      <c r="JZ33" s="127"/>
      <c r="KA33" s="127"/>
      <c r="KB33" s="127"/>
      <c r="KC33" s="127"/>
      <c r="KD33" s="127"/>
      <c r="KE33" s="127"/>
      <c r="KF33" s="127"/>
      <c r="KG33" s="127"/>
      <c r="KH33" s="127"/>
      <c r="KI33" s="127"/>
      <c r="KJ33" s="127"/>
      <c r="KK33" s="127"/>
      <c r="KL33" s="127"/>
      <c r="KM33" s="127"/>
      <c r="KN33" s="127"/>
      <c r="KO33" s="127"/>
      <c r="KP33" s="127"/>
      <c r="KQ33" s="127"/>
      <c r="KR33" s="127"/>
      <c r="KS33" s="127"/>
      <c r="KT33" s="127"/>
      <c r="KU33" s="127"/>
      <c r="KV33" s="127"/>
      <c r="KW33" s="127"/>
      <c r="KX33" s="127"/>
      <c r="KY33" s="127"/>
      <c r="KZ33" s="127"/>
      <c r="LA33" s="127"/>
      <c r="LB33" s="127"/>
      <c r="LC33" s="127"/>
      <c r="LD33" s="127"/>
      <c r="LE33" s="127"/>
      <c r="LF33" s="127"/>
      <c r="LG33" s="127"/>
      <c r="LH33" s="127"/>
      <c r="LI33" s="127"/>
      <c r="LJ33" s="127"/>
      <c r="LK33" s="127"/>
      <c r="LL33" s="127"/>
      <c r="LM33" s="127"/>
      <c r="LN33" s="127"/>
      <c r="LO33" s="127"/>
      <c r="LP33" s="127"/>
      <c r="LQ33" s="127"/>
      <c r="LR33" s="127"/>
      <c r="LS33" s="127"/>
      <c r="LT33" s="127"/>
      <c r="LU33" s="127"/>
      <c r="LV33" s="127"/>
      <c r="LW33" s="127"/>
      <c r="LX33" s="127"/>
      <c r="LY33" s="127"/>
      <c r="LZ33" s="127"/>
      <c r="MA33" s="127"/>
      <c r="MB33" s="127"/>
      <c r="MC33" s="127"/>
      <c r="MD33" s="127"/>
      <c r="ME33" s="127"/>
      <c r="MF33" s="127"/>
      <c r="MG33" s="127"/>
      <c r="MH33" s="127"/>
      <c r="MI33" s="127"/>
      <c r="MJ33" s="127"/>
      <c r="MK33" s="127"/>
      <c r="ML33" s="127"/>
      <c r="MM33" s="127"/>
      <c r="MN33" s="127"/>
      <c r="MO33" s="127"/>
      <c r="MP33" s="127"/>
      <c r="MQ33" s="127"/>
      <c r="MR33" s="127"/>
      <c r="MS33" s="127"/>
      <c r="MT33" s="127"/>
      <c r="MU33" s="127"/>
      <c r="MV33" s="127"/>
      <c r="MW33" s="127"/>
      <c r="MX33" s="127"/>
      <c r="MY33" s="127"/>
      <c r="MZ33" s="127"/>
      <c r="NA33" s="127"/>
      <c r="NB33" s="127"/>
      <c r="NC33" s="127"/>
      <c r="ND33" s="127"/>
      <c r="NE33" s="127"/>
      <c r="NF33" s="127"/>
      <c r="NG33" s="127"/>
      <c r="NH33" s="127"/>
      <c r="NI33" s="127"/>
      <c r="NJ33" s="127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7"/>
      <c r="NY33" s="127"/>
      <c r="NZ33" s="127"/>
      <c r="OA33" s="127"/>
      <c r="OB33" s="127"/>
      <c r="OC33" s="127"/>
      <c r="OD33" s="127"/>
      <c r="OE33" s="127"/>
      <c r="OF33" s="127"/>
      <c r="OG33" s="127"/>
      <c r="OH33" s="127"/>
      <c r="OI33" s="127"/>
      <c r="OJ33" s="127"/>
      <c r="OK33" s="127"/>
      <c r="OL33" s="127"/>
      <c r="OM33" s="127"/>
      <c r="ON33" s="127"/>
      <c r="OO33" s="127"/>
      <c r="OP33" s="127"/>
      <c r="OQ33" s="127"/>
      <c r="OR33" s="127"/>
      <c r="OS33" s="127"/>
      <c r="OT33" s="127"/>
      <c r="OU33" s="127"/>
      <c r="OV33" s="127"/>
      <c r="OW33" s="127"/>
      <c r="OX33" s="127"/>
      <c r="OY33" s="127"/>
      <c r="OZ33" s="127"/>
      <c r="PA33" s="127"/>
      <c r="PB33" s="127"/>
      <c r="PC33" s="127"/>
      <c r="PD33" s="127"/>
      <c r="PE33" s="127"/>
      <c r="PF33" s="127"/>
      <c r="PG33" s="127"/>
      <c r="PH33" s="127"/>
      <c r="PI33" s="127"/>
      <c r="PJ33" s="127"/>
      <c r="PK33" s="127"/>
      <c r="PL33" s="127"/>
      <c r="PM33" s="127"/>
      <c r="PN33" s="127"/>
      <c r="PO33" s="127"/>
      <c r="PP33" s="127"/>
      <c r="PQ33" s="127"/>
      <c r="PR33" s="127"/>
      <c r="PS33" s="127"/>
      <c r="PT33" s="127"/>
      <c r="PU33" s="127"/>
      <c r="PV33" s="127"/>
      <c r="PW33" s="127"/>
      <c r="PX33" s="127"/>
      <c r="PY33" s="127"/>
      <c r="PZ33" s="127"/>
      <c r="QA33" s="127"/>
      <c r="QB33" s="127"/>
      <c r="QC33" s="127"/>
      <c r="QD33" s="127"/>
      <c r="QE33" s="127"/>
      <c r="QF33" s="127"/>
      <c r="QG33" s="127"/>
      <c r="QH33" s="127"/>
      <c r="QI33" s="127"/>
      <c r="QJ33" s="127"/>
      <c r="QK33" s="127"/>
      <c r="QL33" s="127"/>
      <c r="QM33" s="127"/>
      <c r="QN33" s="127"/>
      <c r="QO33" s="127"/>
      <c r="QP33" s="127"/>
      <c r="QQ33" s="127"/>
      <c r="QR33" s="127"/>
      <c r="QS33" s="127"/>
      <c r="QT33" s="127"/>
      <c r="QU33" s="127"/>
      <c r="QV33" s="127"/>
      <c r="QW33" s="127"/>
      <c r="QX33" s="127"/>
      <c r="QY33" s="127"/>
      <c r="QZ33" s="127"/>
      <c r="RA33" s="127"/>
      <c r="RB33" s="127"/>
      <c r="RC33" s="127"/>
      <c r="RD33" s="127"/>
      <c r="RE33" s="127"/>
      <c r="RF33" s="127"/>
      <c r="RG33" s="127"/>
      <c r="RH33" s="127"/>
      <c r="RI33" s="127"/>
      <c r="RJ33" s="127"/>
      <c r="RK33" s="127"/>
      <c r="RL33" s="127"/>
      <c r="RM33" s="127"/>
      <c r="RN33" s="127"/>
      <c r="RO33" s="127"/>
      <c r="RP33" s="127"/>
      <c r="RQ33" s="127"/>
      <c r="RR33" s="127"/>
      <c r="RS33" s="127"/>
      <c r="RT33" s="127"/>
      <c r="RU33" s="127"/>
      <c r="RV33" s="127"/>
      <c r="RW33" s="127"/>
      <c r="RX33" s="127"/>
      <c r="RY33" s="127"/>
      <c r="RZ33" s="127"/>
      <c r="SA33" s="127"/>
      <c r="SB33" s="127"/>
      <c r="SC33" s="127"/>
      <c r="SD33" s="127"/>
      <c r="SE33" s="127"/>
      <c r="SF33" s="127"/>
      <c r="SG33" s="127"/>
      <c r="SH33" s="127"/>
      <c r="SI33" s="127"/>
      <c r="SJ33" s="127"/>
      <c r="SK33" s="127"/>
      <c r="SL33" s="127"/>
      <c r="SM33" s="127"/>
      <c r="SN33" s="127"/>
      <c r="SO33" s="127"/>
      <c r="SP33" s="127"/>
      <c r="SQ33" s="127"/>
      <c r="SR33" s="127"/>
      <c r="SS33" s="127"/>
      <c r="ST33" s="127"/>
      <c r="SU33" s="127"/>
      <c r="SV33" s="127"/>
      <c r="SW33" s="127"/>
      <c r="SX33" s="127"/>
      <c r="SY33" s="127"/>
      <c r="SZ33" s="127"/>
      <c r="TA33" s="127"/>
      <c r="TB33" s="127"/>
      <c r="TC33" s="127"/>
      <c r="TD33" s="127"/>
      <c r="TE33" s="127"/>
      <c r="TF33" s="127"/>
      <c r="TG33" s="127"/>
      <c r="TH33" s="127"/>
      <c r="TI33" s="127"/>
      <c r="TJ33" s="127"/>
      <c r="TK33" s="127"/>
      <c r="TL33" s="127"/>
      <c r="TM33" s="127"/>
      <c r="TN33" s="127"/>
      <c r="TO33" s="127"/>
      <c r="TP33" s="127"/>
      <c r="TQ33" s="127"/>
      <c r="TR33" s="127"/>
      <c r="TS33" s="127"/>
      <c r="TT33" s="127"/>
      <c r="TU33" s="127"/>
      <c r="TV33" s="127"/>
      <c r="TW33" s="127"/>
      <c r="TX33" s="127"/>
      <c r="TY33" s="127"/>
      <c r="TZ33" s="127"/>
      <c r="UA33" s="127"/>
      <c r="UB33" s="127"/>
      <c r="UC33" s="127"/>
      <c r="UD33" s="127"/>
      <c r="UE33" s="127"/>
      <c r="UF33" s="127"/>
      <c r="UG33" s="127"/>
      <c r="UH33" s="127"/>
      <c r="UI33" s="127"/>
      <c r="UJ33" s="127"/>
      <c r="UK33" s="127"/>
      <c r="UL33" s="127"/>
      <c r="UM33" s="127"/>
      <c r="UN33" s="127"/>
      <c r="UO33" s="127"/>
      <c r="UP33" s="127"/>
      <c r="UQ33" s="127"/>
      <c r="UR33" s="127"/>
      <c r="US33" s="127"/>
      <c r="UT33" s="127"/>
      <c r="UU33" s="127"/>
      <c r="UV33" s="127"/>
      <c r="UW33" s="127"/>
      <c r="UX33" s="127"/>
      <c r="UY33" s="127"/>
      <c r="UZ33" s="127"/>
      <c r="VA33" s="127"/>
      <c r="VB33" s="127"/>
      <c r="VC33" s="127"/>
      <c r="VD33" s="127"/>
      <c r="VE33" s="127"/>
      <c r="VF33" s="127"/>
      <c r="VG33" s="127"/>
      <c r="VH33" s="127"/>
      <c r="VI33" s="127"/>
      <c r="VJ33" s="127"/>
      <c r="VK33" s="127"/>
      <c r="VL33" s="127"/>
      <c r="VM33" s="127"/>
      <c r="VN33" s="127"/>
      <c r="VO33" s="127"/>
      <c r="VP33" s="127"/>
      <c r="VQ33" s="127"/>
      <c r="VR33" s="127"/>
      <c r="VS33" s="127"/>
      <c r="VT33" s="127"/>
      <c r="VU33" s="127"/>
      <c r="VV33" s="127"/>
      <c r="VW33" s="127"/>
      <c r="VX33" s="127"/>
      <c r="VY33" s="127"/>
      <c r="VZ33" s="127"/>
      <c r="WA33" s="127"/>
      <c r="WB33" s="127"/>
      <c r="WC33" s="127"/>
      <c r="WD33" s="127"/>
      <c r="WE33" s="127"/>
      <c r="WF33" s="127"/>
      <c r="WG33" s="127"/>
      <c r="WH33" s="127"/>
      <c r="WI33" s="127"/>
      <c r="WJ33" s="127"/>
      <c r="WK33" s="127"/>
      <c r="WL33" s="127"/>
      <c r="WM33" s="127"/>
      <c r="WN33" s="127"/>
      <c r="WO33" s="127"/>
      <c r="WP33" s="127"/>
      <c r="WQ33" s="127"/>
      <c r="WR33" s="127"/>
      <c r="WS33" s="127"/>
      <c r="WT33" s="127"/>
      <c r="WU33" s="127"/>
      <c r="WV33" s="127"/>
      <c r="WW33" s="127"/>
      <c r="WX33" s="127"/>
      <c r="WY33" s="127"/>
      <c r="WZ33" s="127"/>
      <c r="XA33" s="127"/>
      <c r="XB33" s="127"/>
      <c r="XC33" s="127"/>
      <c r="XD33" s="127"/>
      <c r="XE33" s="127"/>
      <c r="XF33" s="127"/>
      <c r="XG33" s="127"/>
      <c r="XH33" s="127"/>
      <c r="XI33" s="127"/>
      <c r="XJ33" s="127"/>
      <c r="XK33" s="127"/>
      <c r="XL33" s="127"/>
      <c r="XM33" s="127"/>
      <c r="XN33" s="127"/>
      <c r="XO33" s="127"/>
      <c r="XP33" s="127"/>
      <c r="XQ33" s="127"/>
      <c r="XR33" s="127"/>
      <c r="XS33" s="127"/>
      <c r="XT33" s="127"/>
      <c r="XU33" s="127"/>
      <c r="XV33" s="127"/>
      <c r="XW33" s="127"/>
      <c r="XX33" s="127"/>
      <c r="XY33" s="127"/>
      <c r="XZ33" s="127"/>
      <c r="YA33" s="127"/>
      <c r="YB33" s="127"/>
      <c r="YC33" s="127"/>
      <c r="YD33" s="127"/>
      <c r="YE33" s="127"/>
      <c r="YF33" s="127"/>
      <c r="YG33" s="127"/>
      <c r="YH33" s="127"/>
      <c r="YI33" s="127"/>
      <c r="YJ33" s="127"/>
      <c r="YK33" s="127"/>
      <c r="YL33" s="127"/>
      <c r="YM33" s="127"/>
      <c r="YN33" s="127"/>
      <c r="YO33" s="127"/>
      <c r="YP33" s="127"/>
      <c r="YQ33" s="127"/>
      <c r="YR33" s="127"/>
      <c r="YS33" s="127"/>
      <c r="YT33" s="127"/>
      <c r="YU33" s="127"/>
      <c r="YV33" s="127"/>
      <c r="YW33" s="127"/>
      <c r="YX33" s="127"/>
      <c r="YY33" s="127"/>
      <c r="YZ33" s="127"/>
      <c r="ZA33" s="127"/>
      <c r="ZB33" s="127"/>
      <c r="ZC33" s="127"/>
      <c r="ZD33" s="127"/>
      <c r="ZE33" s="127"/>
      <c r="ZF33" s="127"/>
      <c r="ZG33" s="127"/>
      <c r="ZH33" s="127"/>
      <c r="ZI33" s="127"/>
      <c r="ZJ33" s="127"/>
      <c r="ZK33" s="127"/>
      <c r="ZL33" s="127"/>
      <c r="ZM33" s="127"/>
      <c r="ZN33" s="127"/>
      <c r="ZO33" s="127"/>
      <c r="ZP33" s="127"/>
      <c r="ZQ33" s="127"/>
      <c r="ZR33" s="127"/>
      <c r="ZS33" s="127"/>
      <c r="ZT33" s="127"/>
      <c r="ZU33" s="127"/>
      <c r="ZV33" s="127"/>
      <c r="ZW33" s="127"/>
      <c r="ZX33" s="127"/>
      <c r="ZY33" s="127"/>
      <c r="ZZ33" s="127"/>
    </row>
    <row r="34" spans="1:702" hidden="1" outlineLevel="1">
      <c r="A34" s="8">
        <v>41244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7"/>
      <c r="JO34" s="127"/>
      <c r="JP34" s="127"/>
      <c r="JQ34" s="127"/>
      <c r="JR34" s="127"/>
      <c r="JS34" s="127"/>
      <c r="JT34" s="127"/>
      <c r="JU34" s="127"/>
      <c r="JV34" s="127"/>
      <c r="JW34" s="127"/>
      <c r="JX34" s="127"/>
      <c r="JY34" s="127"/>
      <c r="JZ34" s="127"/>
      <c r="KA34" s="127"/>
      <c r="KB34" s="127"/>
      <c r="KC34" s="127"/>
      <c r="KD34" s="127"/>
      <c r="KE34" s="127"/>
      <c r="KF34" s="127"/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7"/>
      <c r="LJ34" s="127"/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7"/>
      <c r="LY34" s="127"/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7"/>
      <c r="MN34" s="127"/>
      <c r="MO34" s="127"/>
      <c r="MP34" s="127"/>
      <c r="MQ34" s="127"/>
      <c r="MR34" s="127"/>
      <c r="MS34" s="127"/>
      <c r="MT34" s="127"/>
      <c r="MU34" s="127"/>
      <c r="MV34" s="127"/>
      <c r="MW34" s="127"/>
      <c r="MX34" s="127"/>
      <c r="MY34" s="127"/>
      <c r="MZ34" s="127"/>
      <c r="NA34" s="127"/>
      <c r="NB34" s="127"/>
      <c r="NC34" s="127"/>
      <c r="ND34" s="127"/>
      <c r="NE34" s="127"/>
      <c r="NF34" s="127"/>
      <c r="NG34" s="127"/>
      <c r="NH34" s="127"/>
      <c r="NI34" s="127"/>
      <c r="NJ34" s="127"/>
      <c r="NK34" s="127"/>
      <c r="NL34" s="127"/>
      <c r="NM34" s="127"/>
      <c r="NN34" s="127"/>
      <c r="NO34" s="127"/>
      <c r="NP34" s="127"/>
      <c r="NQ34" s="127"/>
      <c r="NR34" s="127"/>
      <c r="NS34" s="127"/>
      <c r="NT34" s="127"/>
      <c r="NU34" s="127"/>
      <c r="NV34" s="127"/>
      <c r="NW34" s="127"/>
      <c r="NX34" s="127"/>
      <c r="NY34" s="127"/>
      <c r="NZ34" s="127"/>
      <c r="OA34" s="127"/>
      <c r="OB34" s="127"/>
      <c r="OC34" s="127"/>
      <c r="OD34" s="127"/>
      <c r="OE34" s="127"/>
      <c r="OF34" s="127"/>
      <c r="OG34" s="127"/>
      <c r="OH34" s="127"/>
      <c r="OI34" s="127"/>
      <c r="OJ34" s="127"/>
      <c r="OK34" s="127"/>
      <c r="OL34" s="127"/>
      <c r="OM34" s="127"/>
      <c r="ON34" s="127"/>
      <c r="OO34" s="127"/>
      <c r="OP34" s="127"/>
      <c r="OQ34" s="127"/>
      <c r="OR34" s="127"/>
      <c r="OS34" s="127"/>
      <c r="OT34" s="127"/>
      <c r="OU34" s="127"/>
      <c r="OV34" s="127"/>
      <c r="OW34" s="127"/>
      <c r="OX34" s="127"/>
      <c r="OY34" s="127"/>
      <c r="OZ34" s="127"/>
      <c r="PA34" s="127"/>
      <c r="PB34" s="127"/>
      <c r="PC34" s="127"/>
      <c r="PD34" s="127"/>
      <c r="PE34" s="127"/>
      <c r="PF34" s="127"/>
      <c r="PG34" s="127"/>
      <c r="PH34" s="127"/>
      <c r="PI34" s="127"/>
      <c r="PJ34" s="127"/>
      <c r="PK34" s="127"/>
      <c r="PL34" s="127"/>
      <c r="PM34" s="127"/>
      <c r="PN34" s="127"/>
      <c r="PO34" s="127"/>
      <c r="PP34" s="127"/>
      <c r="PQ34" s="127"/>
      <c r="PR34" s="127"/>
      <c r="PS34" s="127"/>
      <c r="PT34" s="127"/>
      <c r="PU34" s="127"/>
      <c r="PV34" s="127"/>
      <c r="PW34" s="127"/>
      <c r="PX34" s="127"/>
      <c r="PY34" s="127"/>
      <c r="PZ34" s="127"/>
      <c r="QA34" s="127"/>
      <c r="QB34" s="127"/>
      <c r="QC34" s="127"/>
      <c r="QD34" s="127"/>
      <c r="QE34" s="127"/>
      <c r="QF34" s="127"/>
      <c r="QG34" s="127"/>
      <c r="QH34" s="127"/>
      <c r="QI34" s="127"/>
      <c r="QJ34" s="127"/>
      <c r="QK34" s="127"/>
      <c r="QL34" s="127"/>
      <c r="QM34" s="127"/>
      <c r="QN34" s="127"/>
      <c r="QO34" s="127"/>
      <c r="QP34" s="127"/>
      <c r="QQ34" s="127"/>
      <c r="QR34" s="127"/>
      <c r="QS34" s="127"/>
      <c r="QT34" s="127"/>
      <c r="QU34" s="127"/>
      <c r="QV34" s="127"/>
      <c r="QW34" s="127"/>
      <c r="QX34" s="127"/>
      <c r="QY34" s="127"/>
      <c r="QZ34" s="127"/>
      <c r="RA34" s="127"/>
      <c r="RB34" s="127"/>
      <c r="RC34" s="127"/>
      <c r="RD34" s="127"/>
      <c r="RE34" s="127"/>
      <c r="RF34" s="127"/>
      <c r="RG34" s="127"/>
      <c r="RH34" s="127"/>
      <c r="RI34" s="127"/>
      <c r="RJ34" s="127"/>
      <c r="RK34" s="127"/>
      <c r="RL34" s="127"/>
      <c r="RM34" s="127"/>
      <c r="RN34" s="127"/>
      <c r="RO34" s="127"/>
      <c r="RP34" s="127"/>
      <c r="RQ34" s="127"/>
      <c r="RR34" s="127"/>
      <c r="RS34" s="127"/>
      <c r="RT34" s="127"/>
      <c r="RU34" s="127"/>
      <c r="RV34" s="127"/>
      <c r="RW34" s="127"/>
      <c r="RX34" s="127"/>
      <c r="RY34" s="127"/>
      <c r="RZ34" s="127"/>
      <c r="SA34" s="127"/>
      <c r="SB34" s="127"/>
      <c r="SC34" s="127"/>
      <c r="SD34" s="127"/>
      <c r="SE34" s="127"/>
      <c r="SF34" s="127"/>
      <c r="SG34" s="127"/>
      <c r="SH34" s="127"/>
      <c r="SI34" s="127"/>
      <c r="SJ34" s="127"/>
      <c r="SK34" s="127"/>
      <c r="SL34" s="127"/>
      <c r="SM34" s="127"/>
      <c r="SN34" s="127"/>
      <c r="SO34" s="127"/>
      <c r="SP34" s="127"/>
      <c r="SQ34" s="127"/>
      <c r="SR34" s="127"/>
      <c r="SS34" s="127"/>
      <c r="ST34" s="127"/>
      <c r="SU34" s="127"/>
      <c r="SV34" s="127"/>
      <c r="SW34" s="127"/>
      <c r="SX34" s="127"/>
      <c r="SY34" s="127"/>
      <c r="SZ34" s="127"/>
      <c r="TA34" s="127"/>
      <c r="TB34" s="127"/>
      <c r="TC34" s="127"/>
      <c r="TD34" s="127"/>
      <c r="TE34" s="127"/>
      <c r="TF34" s="127"/>
      <c r="TG34" s="127"/>
      <c r="TH34" s="127"/>
      <c r="TI34" s="127"/>
      <c r="TJ34" s="127"/>
      <c r="TK34" s="127"/>
      <c r="TL34" s="127"/>
      <c r="TM34" s="127"/>
      <c r="TN34" s="127"/>
      <c r="TO34" s="127"/>
      <c r="TP34" s="127"/>
      <c r="TQ34" s="127"/>
      <c r="TR34" s="127"/>
      <c r="TS34" s="127"/>
      <c r="TT34" s="127"/>
      <c r="TU34" s="127"/>
      <c r="TV34" s="127"/>
      <c r="TW34" s="127"/>
      <c r="TX34" s="127"/>
      <c r="TY34" s="127"/>
      <c r="TZ34" s="127"/>
      <c r="UA34" s="127"/>
      <c r="UB34" s="127"/>
      <c r="UC34" s="127"/>
      <c r="UD34" s="127"/>
      <c r="UE34" s="127"/>
      <c r="UF34" s="127"/>
      <c r="UG34" s="127"/>
      <c r="UH34" s="127"/>
      <c r="UI34" s="127"/>
      <c r="UJ34" s="127"/>
      <c r="UK34" s="127"/>
      <c r="UL34" s="127"/>
      <c r="UM34" s="127"/>
      <c r="UN34" s="127"/>
      <c r="UO34" s="127"/>
      <c r="UP34" s="127"/>
      <c r="UQ34" s="127"/>
      <c r="UR34" s="127"/>
      <c r="US34" s="127"/>
      <c r="UT34" s="127"/>
      <c r="UU34" s="127"/>
      <c r="UV34" s="127"/>
      <c r="UW34" s="127"/>
      <c r="UX34" s="127"/>
      <c r="UY34" s="127"/>
      <c r="UZ34" s="127"/>
      <c r="VA34" s="127"/>
      <c r="VB34" s="127"/>
      <c r="VC34" s="127"/>
      <c r="VD34" s="127"/>
      <c r="VE34" s="127"/>
      <c r="VF34" s="127"/>
      <c r="VG34" s="127"/>
      <c r="VH34" s="127"/>
      <c r="VI34" s="127"/>
      <c r="VJ34" s="127"/>
      <c r="VK34" s="127"/>
      <c r="VL34" s="127"/>
      <c r="VM34" s="127"/>
      <c r="VN34" s="127"/>
      <c r="VO34" s="127"/>
      <c r="VP34" s="127"/>
      <c r="VQ34" s="127"/>
      <c r="VR34" s="127"/>
      <c r="VS34" s="127"/>
      <c r="VT34" s="127"/>
      <c r="VU34" s="127"/>
      <c r="VV34" s="127"/>
      <c r="VW34" s="127"/>
      <c r="VX34" s="127"/>
      <c r="VY34" s="127"/>
      <c r="VZ34" s="127"/>
      <c r="WA34" s="127"/>
      <c r="WB34" s="127"/>
      <c r="WC34" s="127"/>
      <c r="WD34" s="127"/>
      <c r="WE34" s="127"/>
      <c r="WF34" s="127"/>
      <c r="WG34" s="127"/>
      <c r="WH34" s="127"/>
      <c r="WI34" s="127"/>
      <c r="WJ34" s="127"/>
      <c r="WK34" s="127"/>
      <c r="WL34" s="127"/>
      <c r="WM34" s="127"/>
      <c r="WN34" s="127"/>
      <c r="WO34" s="127"/>
      <c r="WP34" s="127"/>
      <c r="WQ34" s="127"/>
      <c r="WR34" s="127"/>
      <c r="WS34" s="127"/>
      <c r="WT34" s="127"/>
      <c r="WU34" s="127"/>
      <c r="WV34" s="127"/>
      <c r="WW34" s="127"/>
      <c r="WX34" s="127"/>
      <c r="WY34" s="127"/>
      <c r="WZ34" s="127"/>
      <c r="XA34" s="127"/>
      <c r="XB34" s="127"/>
      <c r="XC34" s="127"/>
      <c r="XD34" s="127"/>
      <c r="XE34" s="127"/>
      <c r="XF34" s="127"/>
      <c r="XG34" s="127"/>
      <c r="XH34" s="127"/>
      <c r="XI34" s="127"/>
      <c r="XJ34" s="127"/>
      <c r="XK34" s="127"/>
      <c r="XL34" s="127"/>
      <c r="XM34" s="127"/>
      <c r="XN34" s="127"/>
      <c r="XO34" s="127"/>
      <c r="XP34" s="127"/>
      <c r="XQ34" s="127"/>
      <c r="XR34" s="127"/>
      <c r="XS34" s="127"/>
      <c r="XT34" s="127"/>
      <c r="XU34" s="127"/>
      <c r="XV34" s="127"/>
      <c r="XW34" s="127"/>
      <c r="XX34" s="127"/>
      <c r="XY34" s="127"/>
      <c r="XZ34" s="127"/>
      <c r="YA34" s="127"/>
      <c r="YB34" s="127"/>
      <c r="YC34" s="127"/>
      <c r="YD34" s="127"/>
      <c r="YE34" s="127"/>
      <c r="YF34" s="127"/>
      <c r="YG34" s="127"/>
      <c r="YH34" s="127"/>
      <c r="YI34" s="127"/>
      <c r="YJ34" s="127"/>
      <c r="YK34" s="127"/>
      <c r="YL34" s="127"/>
      <c r="YM34" s="127"/>
      <c r="YN34" s="127"/>
      <c r="YO34" s="127"/>
      <c r="YP34" s="127"/>
      <c r="YQ34" s="127"/>
      <c r="YR34" s="127"/>
      <c r="YS34" s="127"/>
      <c r="YT34" s="127"/>
      <c r="YU34" s="127"/>
      <c r="YV34" s="127"/>
      <c r="YW34" s="127"/>
      <c r="YX34" s="127"/>
      <c r="YY34" s="127"/>
      <c r="YZ34" s="127"/>
      <c r="ZA34" s="127"/>
      <c r="ZB34" s="127"/>
      <c r="ZC34" s="127"/>
      <c r="ZD34" s="127"/>
      <c r="ZE34" s="127"/>
      <c r="ZF34" s="127"/>
      <c r="ZG34" s="127"/>
      <c r="ZH34" s="127"/>
      <c r="ZI34" s="127"/>
      <c r="ZJ34" s="127"/>
      <c r="ZK34" s="127"/>
      <c r="ZL34" s="127"/>
      <c r="ZM34" s="127"/>
      <c r="ZN34" s="127"/>
      <c r="ZO34" s="127"/>
      <c r="ZP34" s="127"/>
      <c r="ZQ34" s="127"/>
      <c r="ZR34" s="127"/>
      <c r="ZS34" s="127"/>
      <c r="ZT34" s="127"/>
      <c r="ZU34" s="127"/>
      <c r="ZV34" s="127"/>
      <c r="ZW34" s="127"/>
      <c r="ZX34" s="127"/>
      <c r="ZY34" s="127"/>
      <c r="ZZ34" s="127"/>
    </row>
    <row r="35" spans="1:702" hidden="1" outlineLevel="1">
      <c r="A35" s="8">
        <v>41275</v>
      </c>
      <c r="B35" s="127">
        <v>4674.5788638000004</v>
      </c>
      <c r="C35" s="127">
        <v>890.19636473000003</v>
      </c>
      <c r="D35" s="127">
        <v>42.402514009999997</v>
      </c>
      <c r="E35" s="127">
        <v>1630.59465518</v>
      </c>
      <c r="F35" s="127">
        <v>46.227582069999997</v>
      </c>
      <c r="G35" s="127">
        <v>0.35570014999999999</v>
      </c>
      <c r="H35" s="127">
        <v>164.36734138</v>
      </c>
      <c r="I35" s="127">
        <v>1437.26492005</v>
      </c>
      <c r="J35" s="127">
        <v>270.67877056999998</v>
      </c>
      <c r="K35" s="127">
        <v>14.481792240000001</v>
      </c>
      <c r="L35" s="127">
        <v>4.1218377200000003</v>
      </c>
      <c r="M35" s="163" t="s">
        <v>189</v>
      </c>
      <c r="N35" s="127">
        <v>124.38735742999999</v>
      </c>
      <c r="O35" s="127">
        <v>37.325206540000003</v>
      </c>
      <c r="P35" s="127">
        <v>6.0928615500000003</v>
      </c>
      <c r="Q35" s="127">
        <v>0.12537292</v>
      </c>
      <c r="R35" s="127">
        <v>4.0389429999999997E-2</v>
      </c>
      <c r="S35" s="127">
        <v>4.3630098200000003</v>
      </c>
      <c r="T35" s="127">
        <v>1.55318801</v>
      </c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  <c r="QU35" s="127"/>
      <c r="QV35" s="127"/>
      <c r="QW35" s="127"/>
      <c r="QX35" s="127"/>
      <c r="QY35" s="127"/>
      <c r="QZ35" s="127"/>
      <c r="RA35" s="127"/>
      <c r="RB35" s="127"/>
      <c r="RC35" s="127"/>
      <c r="RD35" s="127"/>
      <c r="RE35" s="127"/>
      <c r="RF35" s="127"/>
      <c r="RG35" s="127"/>
      <c r="RH35" s="127"/>
      <c r="RI35" s="127"/>
      <c r="RJ35" s="127"/>
      <c r="RK35" s="127"/>
      <c r="RL35" s="127"/>
      <c r="RM35" s="127"/>
      <c r="RN35" s="127"/>
      <c r="RO35" s="127"/>
      <c r="RP35" s="127"/>
      <c r="RQ35" s="127"/>
      <c r="RR35" s="127"/>
      <c r="RS35" s="127"/>
      <c r="RT35" s="127"/>
      <c r="RU35" s="127"/>
      <c r="RV35" s="127"/>
      <c r="RW35" s="127"/>
      <c r="RX35" s="127"/>
      <c r="RY35" s="127"/>
      <c r="RZ35" s="127"/>
      <c r="SA35" s="127"/>
      <c r="SB35" s="127"/>
      <c r="SC35" s="127"/>
      <c r="SD35" s="127"/>
      <c r="SE35" s="127"/>
      <c r="SF35" s="127"/>
      <c r="SG35" s="127"/>
      <c r="SH35" s="127"/>
      <c r="SI35" s="127"/>
      <c r="SJ35" s="127"/>
      <c r="SK35" s="127"/>
      <c r="SL35" s="127"/>
      <c r="SM35" s="127"/>
      <c r="SN35" s="127"/>
      <c r="SO35" s="127"/>
      <c r="SP35" s="127"/>
      <c r="SQ35" s="127"/>
      <c r="SR35" s="127"/>
      <c r="SS35" s="127"/>
      <c r="ST35" s="127"/>
      <c r="SU35" s="127"/>
      <c r="SV35" s="127"/>
      <c r="SW35" s="127"/>
      <c r="SX35" s="127"/>
      <c r="SY35" s="127"/>
      <c r="SZ35" s="127"/>
      <c r="TA35" s="127"/>
      <c r="TB35" s="127"/>
      <c r="TC35" s="127"/>
      <c r="TD35" s="127"/>
      <c r="TE35" s="127"/>
      <c r="TF35" s="127"/>
      <c r="TG35" s="127"/>
      <c r="TH35" s="127"/>
      <c r="TI35" s="127"/>
      <c r="TJ35" s="127"/>
      <c r="TK35" s="127"/>
      <c r="TL35" s="127"/>
      <c r="TM35" s="127"/>
      <c r="TN35" s="127"/>
      <c r="TO35" s="127"/>
      <c r="TP35" s="127"/>
      <c r="TQ35" s="127"/>
      <c r="TR35" s="127"/>
      <c r="TS35" s="127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  <c r="VO35" s="127"/>
      <c r="VP35" s="127"/>
      <c r="VQ35" s="127"/>
      <c r="VR35" s="127"/>
      <c r="VS35" s="127"/>
      <c r="VT35" s="127"/>
      <c r="VU35" s="127"/>
      <c r="VV35" s="127"/>
      <c r="VW35" s="127"/>
      <c r="VX35" s="127"/>
      <c r="VY35" s="127"/>
      <c r="VZ35" s="127"/>
      <c r="WA35" s="127"/>
      <c r="WB35" s="127"/>
      <c r="WC35" s="127"/>
      <c r="WD35" s="127"/>
      <c r="WE35" s="127"/>
      <c r="WF35" s="127"/>
      <c r="WG35" s="127"/>
      <c r="WH35" s="127"/>
      <c r="WI35" s="127"/>
      <c r="WJ35" s="127"/>
      <c r="WK35" s="127"/>
      <c r="WL35" s="127"/>
      <c r="WM35" s="127"/>
      <c r="WN35" s="127"/>
      <c r="WO35" s="127"/>
      <c r="WP35" s="127"/>
      <c r="WQ35" s="127"/>
      <c r="WR35" s="127"/>
      <c r="WS35" s="127"/>
      <c r="WT35" s="127"/>
      <c r="WU35" s="127"/>
      <c r="WV35" s="127"/>
      <c r="WW35" s="127"/>
      <c r="WX35" s="127"/>
      <c r="WY35" s="127"/>
      <c r="WZ35" s="127"/>
      <c r="XA35" s="127"/>
      <c r="XB35" s="127"/>
      <c r="XC35" s="127"/>
      <c r="XD35" s="127"/>
      <c r="XE35" s="127"/>
      <c r="XF35" s="127"/>
      <c r="XG35" s="127"/>
      <c r="XH35" s="127"/>
      <c r="XI35" s="127"/>
      <c r="XJ35" s="127"/>
      <c r="XK35" s="127"/>
      <c r="XL35" s="127"/>
      <c r="XM35" s="127"/>
      <c r="XN35" s="127"/>
      <c r="XO35" s="127"/>
      <c r="XP35" s="127"/>
      <c r="XQ35" s="127"/>
      <c r="XR35" s="127"/>
      <c r="XS35" s="127"/>
      <c r="XT35" s="127"/>
      <c r="XU35" s="127"/>
      <c r="XV35" s="127"/>
      <c r="XW35" s="127"/>
      <c r="XX35" s="127"/>
      <c r="XY35" s="127"/>
      <c r="XZ35" s="127"/>
      <c r="YA35" s="127"/>
      <c r="YB35" s="127"/>
      <c r="YC35" s="127"/>
      <c r="YD35" s="127"/>
      <c r="YE35" s="127"/>
      <c r="YF35" s="127"/>
      <c r="YG35" s="127"/>
      <c r="YH35" s="127"/>
      <c r="YI35" s="127"/>
      <c r="YJ35" s="127"/>
      <c r="YK35" s="127"/>
      <c r="YL35" s="127"/>
      <c r="YM35" s="127"/>
      <c r="YN35" s="127"/>
      <c r="YO35" s="127"/>
      <c r="YP35" s="127"/>
      <c r="YQ35" s="127"/>
      <c r="YR35" s="127"/>
      <c r="YS35" s="127"/>
      <c r="YT35" s="127"/>
      <c r="YU35" s="127"/>
      <c r="YV35" s="127"/>
      <c r="YW35" s="127"/>
      <c r="YX35" s="127"/>
      <c r="YY35" s="127"/>
      <c r="YZ35" s="127"/>
      <c r="ZA35" s="127"/>
      <c r="ZB35" s="127"/>
      <c r="ZC35" s="127"/>
      <c r="ZD35" s="127"/>
      <c r="ZE35" s="127"/>
      <c r="ZF35" s="127"/>
      <c r="ZG35" s="127"/>
      <c r="ZH35" s="127"/>
      <c r="ZI35" s="127"/>
      <c r="ZJ35" s="127"/>
      <c r="ZK35" s="127"/>
      <c r="ZL35" s="127"/>
      <c r="ZM35" s="127"/>
      <c r="ZN35" s="127"/>
      <c r="ZO35" s="127"/>
      <c r="ZP35" s="127"/>
      <c r="ZQ35" s="127"/>
      <c r="ZR35" s="127"/>
      <c r="ZS35" s="127"/>
      <c r="ZT35" s="127"/>
      <c r="ZU35" s="127"/>
      <c r="ZV35" s="127"/>
      <c r="ZW35" s="127"/>
      <c r="ZX35" s="127"/>
      <c r="ZY35" s="127"/>
      <c r="ZZ35" s="127"/>
    </row>
    <row r="36" spans="1:702" hidden="1" outlineLevel="1">
      <c r="A36" s="8">
        <v>41306</v>
      </c>
      <c r="B36" s="127">
        <v>4553.1830723399999</v>
      </c>
      <c r="C36" s="127">
        <v>856.48743383999999</v>
      </c>
      <c r="D36" s="127">
        <v>42.854282689999998</v>
      </c>
      <c r="E36" s="127">
        <v>1560.5440524999999</v>
      </c>
      <c r="F36" s="127">
        <v>48.956085139999999</v>
      </c>
      <c r="G36" s="127">
        <v>7.7559676</v>
      </c>
      <c r="H36" s="127">
        <v>145.01973039999999</v>
      </c>
      <c r="I36" s="127">
        <v>1564.31867035</v>
      </c>
      <c r="J36" s="127">
        <v>133.23419587999999</v>
      </c>
      <c r="K36" s="127">
        <v>14.56109565</v>
      </c>
      <c r="L36" s="127">
        <v>4.1117197599999997</v>
      </c>
      <c r="M36" s="163" t="s">
        <v>189</v>
      </c>
      <c r="N36" s="127">
        <v>127.29155288</v>
      </c>
      <c r="O36" s="127">
        <v>35.516336260000003</v>
      </c>
      <c r="P36" s="127">
        <v>6.27566369</v>
      </c>
      <c r="Q36" s="127">
        <v>0.13304124000000001</v>
      </c>
      <c r="R36" s="127">
        <v>4.4351429999999997E-2</v>
      </c>
      <c r="S36" s="127">
        <v>4.3515173899999997</v>
      </c>
      <c r="T36" s="127">
        <v>1.72737564</v>
      </c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  <c r="IW36" s="127"/>
      <c r="IX36" s="127"/>
      <c r="IY36" s="127"/>
      <c r="IZ36" s="127"/>
      <c r="JA36" s="127"/>
      <c r="JB36" s="127"/>
      <c r="JC36" s="127"/>
      <c r="JD36" s="127"/>
      <c r="JE36" s="127"/>
      <c r="JF36" s="127"/>
      <c r="JG36" s="127"/>
      <c r="JH36" s="127"/>
      <c r="JI36" s="127"/>
      <c r="JJ36" s="127"/>
      <c r="JK36" s="127"/>
      <c r="JL36" s="127"/>
      <c r="JM36" s="127"/>
      <c r="JN36" s="127"/>
      <c r="JO36" s="127"/>
      <c r="JP36" s="127"/>
      <c r="JQ36" s="127"/>
      <c r="JR36" s="127"/>
      <c r="JS36" s="127"/>
      <c r="JT36" s="127"/>
      <c r="JU36" s="127"/>
      <c r="JV36" s="127"/>
      <c r="JW36" s="127"/>
      <c r="JX36" s="127"/>
      <c r="JY36" s="127"/>
      <c r="JZ36" s="127"/>
      <c r="KA36" s="127"/>
      <c r="KB36" s="127"/>
      <c r="KC36" s="127"/>
      <c r="KD36" s="127"/>
      <c r="KE36" s="127"/>
      <c r="KF36" s="127"/>
      <c r="KG36" s="127"/>
      <c r="KH36" s="127"/>
      <c r="KI36" s="127"/>
      <c r="KJ36" s="127"/>
      <c r="KK36" s="127"/>
      <c r="KL36" s="127"/>
      <c r="KM36" s="127"/>
      <c r="KN36" s="127"/>
      <c r="KO36" s="127"/>
      <c r="KP36" s="127"/>
      <c r="KQ36" s="127"/>
      <c r="KR36" s="127"/>
      <c r="KS36" s="127"/>
      <c r="KT36" s="127"/>
      <c r="KU36" s="127"/>
      <c r="KV36" s="127"/>
      <c r="KW36" s="127"/>
      <c r="KX36" s="127"/>
      <c r="KY36" s="127"/>
      <c r="KZ36" s="127"/>
      <c r="LA36" s="127"/>
      <c r="LB36" s="127"/>
      <c r="LC36" s="127"/>
      <c r="LD36" s="127"/>
      <c r="LE36" s="127"/>
      <c r="LF36" s="127"/>
      <c r="LG36" s="127"/>
      <c r="LH36" s="127"/>
      <c r="LI36" s="127"/>
      <c r="LJ36" s="127"/>
      <c r="LK36" s="127"/>
      <c r="LL36" s="127"/>
      <c r="LM36" s="127"/>
      <c r="LN36" s="127"/>
      <c r="LO36" s="127"/>
      <c r="LP36" s="127"/>
      <c r="LQ36" s="127"/>
      <c r="LR36" s="127"/>
      <c r="LS36" s="127"/>
      <c r="LT36" s="127"/>
      <c r="LU36" s="127"/>
      <c r="LV36" s="127"/>
      <c r="LW36" s="127"/>
      <c r="LX36" s="127"/>
      <c r="LY36" s="127"/>
      <c r="LZ36" s="127"/>
      <c r="MA36" s="127"/>
      <c r="MB36" s="127"/>
      <c r="MC36" s="127"/>
      <c r="MD36" s="127"/>
      <c r="ME36" s="127"/>
      <c r="MF36" s="127"/>
      <c r="MG36" s="127"/>
      <c r="MH36" s="127"/>
      <c r="MI36" s="127"/>
      <c r="MJ36" s="127"/>
      <c r="MK36" s="127"/>
      <c r="ML36" s="127"/>
      <c r="MM36" s="127"/>
      <c r="MN36" s="127"/>
      <c r="MO36" s="127"/>
      <c r="MP36" s="127"/>
      <c r="MQ36" s="127"/>
      <c r="MR36" s="127"/>
      <c r="MS36" s="127"/>
      <c r="MT36" s="127"/>
      <c r="MU36" s="127"/>
      <c r="MV36" s="127"/>
      <c r="MW36" s="127"/>
      <c r="MX36" s="127"/>
      <c r="MY36" s="127"/>
      <c r="MZ36" s="127"/>
      <c r="NA36" s="127"/>
      <c r="NB36" s="127"/>
      <c r="NC36" s="127"/>
      <c r="ND36" s="127"/>
      <c r="NE36" s="127"/>
      <c r="NF36" s="127"/>
      <c r="NG36" s="127"/>
      <c r="NH36" s="127"/>
      <c r="NI36" s="127"/>
      <c r="NJ36" s="127"/>
      <c r="NK36" s="127"/>
      <c r="NL36" s="127"/>
      <c r="NM36" s="127"/>
      <c r="NN36" s="127"/>
      <c r="NO36" s="127"/>
      <c r="NP36" s="127"/>
      <c r="NQ36" s="127"/>
      <c r="NR36" s="127"/>
      <c r="NS36" s="127"/>
      <c r="NT36" s="127"/>
      <c r="NU36" s="127"/>
      <c r="NV36" s="127"/>
      <c r="NW36" s="127"/>
      <c r="NX36" s="127"/>
      <c r="NY36" s="127"/>
      <c r="NZ36" s="127"/>
      <c r="OA36" s="127"/>
      <c r="OB36" s="127"/>
      <c r="OC36" s="127"/>
      <c r="OD36" s="127"/>
      <c r="OE36" s="127"/>
      <c r="OF36" s="127"/>
      <c r="OG36" s="127"/>
      <c r="OH36" s="127"/>
      <c r="OI36" s="127"/>
      <c r="OJ36" s="127"/>
      <c r="OK36" s="127"/>
      <c r="OL36" s="127"/>
      <c r="OM36" s="127"/>
      <c r="ON36" s="127"/>
      <c r="OO36" s="127"/>
      <c r="OP36" s="127"/>
      <c r="OQ36" s="127"/>
      <c r="OR36" s="127"/>
      <c r="OS36" s="127"/>
      <c r="OT36" s="127"/>
      <c r="OU36" s="127"/>
      <c r="OV36" s="127"/>
      <c r="OW36" s="127"/>
      <c r="OX36" s="127"/>
      <c r="OY36" s="127"/>
      <c r="OZ36" s="127"/>
      <c r="PA36" s="127"/>
      <c r="PB36" s="127"/>
      <c r="PC36" s="127"/>
      <c r="PD36" s="127"/>
      <c r="PE36" s="127"/>
      <c r="PF36" s="127"/>
      <c r="PG36" s="127"/>
      <c r="PH36" s="127"/>
      <c r="PI36" s="127"/>
      <c r="PJ36" s="127"/>
      <c r="PK36" s="127"/>
      <c r="PL36" s="127"/>
      <c r="PM36" s="127"/>
      <c r="PN36" s="127"/>
      <c r="PO36" s="127"/>
      <c r="PP36" s="127"/>
      <c r="PQ36" s="127"/>
      <c r="PR36" s="127"/>
      <c r="PS36" s="127"/>
      <c r="PT36" s="127"/>
      <c r="PU36" s="127"/>
      <c r="PV36" s="127"/>
      <c r="PW36" s="127"/>
      <c r="PX36" s="127"/>
      <c r="PY36" s="127"/>
      <c r="PZ36" s="127"/>
      <c r="QA36" s="127"/>
      <c r="QB36" s="127"/>
      <c r="QC36" s="127"/>
      <c r="QD36" s="127"/>
      <c r="QE36" s="127"/>
      <c r="QF36" s="127"/>
      <c r="QG36" s="127"/>
      <c r="QH36" s="127"/>
      <c r="QI36" s="127"/>
      <c r="QJ36" s="127"/>
      <c r="QK36" s="127"/>
      <c r="QL36" s="127"/>
      <c r="QM36" s="127"/>
      <c r="QN36" s="127"/>
      <c r="QO36" s="127"/>
      <c r="QP36" s="127"/>
      <c r="QQ36" s="127"/>
      <c r="QR36" s="127"/>
      <c r="QS36" s="127"/>
      <c r="QT36" s="127"/>
      <c r="QU36" s="127"/>
      <c r="QV36" s="127"/>
      <c r="QW36" s="127"/>
      <c r="QX36" s="127"/>
      <c r="QY36" s="127"/>
      <c r="QZ36" s="127"/>
      <c r="RA36" s="127"/>
      <c r="RB36" s="127"/>
      <c r="RC36" s="127"/>
      <c r="RD36" s="127"/>
      <c r="RE36" s="127"/>
      <c r="RF36" s="127"/>
      <c r="RG36" s="127"/>
      <c r="RH36" s="127"/>
      <c r="RI36" s="127"/>
      <c r="RJ36" s="127"/>
      <c r="RK36" s="127"/>
      <c r="RL36" s="127"/>
      <c r="RM36" s="127"/>
      <c r="RN36" s="127"/>
      <c r="RO36" s="127"/>
      <c r="RP36" s="127"/>
      <c r="RQ36" s="127"/>
      <c r="RR36" s="127"/>
      <c r="RS36" s="127"/>
      <c r="RT36" s="127"/>
      <c r="RU36" s="127"/>
      <c r="RV36" s="127"/>
      <c r="RW36" s="127"/>
      <c r="RX36" s="127"/>
      <c r="RY36" s="127"/>
      <c r="RZ36" s="127"/>
      <c r="SA36" s="127"/>
      <c r="SB36" s="127"/>
      <c r="SC36" s="127"/>
      <c r="SD36" s="127"/>
      <c r="SE36" s="127"/>
      <c r="SF36" s="127"/>
      <c r="SG36" s="127"/>
      <c r="SH36" s="127"/>
      <c r="SI36" s="127"/>
      <c r="SJ36" s="127"/>
      <c r="SK36" s="127"/>
      <c r="SL36" s="127"/>
      <c r="SM36" s="127"/>
      <c r="SN36" s="127"/>
      <c r="SO36" s="127"/>
      <c r="SP36" s="127"/>
      <c r="SQ36" s="127"/>
      <c r="SR36" s="127"/>
      <c r="SS36" s="127"/>
      <c r="ST36" s="127"/>
      <c r="SU36" s="127"/>
      <c r="SV36" s="127"/>
      <c r="SW36" s="127"/>
      <c r="SX36" s="127"/>
      <c r="SY36" s="127"/>
      <c r="SZ36" s="127"/>
      <c r="TA36" s="127"/>
      <c r="TB36" s="127"/>
      <c r="TC36" s="127"/>
      <c r="TD36" s="127"/>
      <c r="TE36" s="127"/>
      <c r="TF36" s="127"/>
      <c r="TG36" s="127"/>
      <c r="TH36" s="127"/>
      <c r="TI36" s="127"/>
      <c r="TJ36" s="127"/>
      <c r="TK36" s="127"/>
      <c r="TL36" s="127"/>
      <c r="TM36" s="127"/>
      <c r="TN36" s="127"/>
      <c r="TO36" s="127"/>
      <c r="TP36" s="127"/>
      <c r="TQ36" s="127"/>
      <c r="TR36" s="127"/>
      <c r="TS36" s="127"/>
      <c r="TT36" s="127"/>
      <c r="TU36" s="127"/>
      <c r="TV36" s="127"/>
      <c r="TW36" s="127"/>
      <c r="TX36" s="127"/>
      <c r="TY36" s="127"/>
      <c r="TZ36" s="127"/>
      <c r="UA36" s="127"/>
      <c r="UB36" s="127"/>
      <c r="UC36" s="127"/>
      <c r="UD36" s="127"/>
      <c r="UE36" s="127"/>
      <c r="UF36" s="127"/>
      <c r="UG36" s="127"/>
      <c r="UH36" s="127"/>
      <c r="UI36" s="127"/>
      <c r="UJ36" s="127"/>
      <c r="UK36" s="127"/>
      <c r="UL36" s="127"/>
      <c r="UM36" s="127"/>
      <c r="UN36" s="127"/>
      <c r="UO36" s="127"/>
      <c r="UP36" s="127"/>
      <c r="UQ36" s="127"/>
      <c r="UR36" s="127"/>
      <c r="US36" s="127"/>
      <c r="UT36" s="127"/>
      <c r="UU36" s="127"/>
      <c r="UV36" s="127"/>
      <c r="UW36" s="127"/>
      <c r="UX36" s="127"/>
      <c r="UY36" s="127"/>
      <c r="UZ36" s="127"/>
      <c r="VA36" s="127"/>
      <c r="VB36" s="127"/>
      <c r="VC36" s="127"/>
      <c r="VD36" s="127"/>
      <c r="VE36" s="127"/>
      <c r="VF36" s="127"/>
      <c r="VG36" s="127"/>
      <c r="VH36" s="127"/>
      <c r="VI36" s="127"/>
      <c r="VJ36" s="127"/>
      <c r="VK36" s="127"/>
      <c r="VL36" s="127"/>
      <c r="VM36" s="127"/>
      <c r="VN36" s="127"/>
      <c r="VO36" s="127"/>
      <c r="VP36" s="127"/>
      <c r="VQ36" s="127"/>
      <c r="VR36" s="127"/>
      <c r="VS36" s="127"/>
      <c r="VT36" s="127"/>
      <c r="VU36" s="127"/>
      <c r="VV36" s="127"/>
      <c r="VW36" s="127"/>
      <c r="VX36" s="127"/>
      <c r="VY36" s="127"/>
      <c r="VZ36" s="127"/>
      <c r="WA36" s="127"/>
      <c r="WB36" s="127"/>
      <c r="WC36" s="127"/>
      <c r="WD36" s="127"/>
      <c r="WE36" s="127"/>
      <c r="WF36" s="127"/>
      <c r="WG36" s="127"/>
      <c r="WH36" s="127"/>
      <c r="WI36" s="127"/>
      <c r="WJ36" s="127"/>
      <c r="WK36" s="127"/>
      <c r="WL36" s="127"/>
      <c r="WM36" s="127"/>
      <c r="WN36" s="127"/>
      <c r="WO36" s="127"/>
      <c r="WP36" s="127"/>
      <c r="WQ36" s="127"/>
      <c r="WR36" s="127"/>
      <c r="WS36" s="127"/>
      <c r="WT36" s="127"/>
      <c r="WU36" s="127"/>
      <c r="WV36" s="127"/>
      <c r="WW36" s="127"/>
      <c r="WX36" s="127"/>
      <c r="WY36" s="127"/>
      <c r="WZ36" s="127"/>
      <c r="XA36" s="127"/>
      <c r="XB36" s="127"/>
      <c r="XC36" s="127"/>
      <c r="XD36" s="127"/>
      <c r="XE36" s="127"/>
      <c r="XF36" s="127"/>
      <c r="XG36" s="127"/>
      <c r="XH36" s="127"/>
      <c r="XI36" s="127"/>
      <c r="XJ36" s="127"/>
      <c r="XK36" s="127"/>
      <c r="XL36" s="127"/>
      <c r="XM36" s="127"/>
      <c r="XN36" s="127"/>
      <c r="XO36" s="127"/>
      <c r="XP36" s="127"/>
      <c r="XQ36" s="127"/>
      <c r="XR36" s="127"/>
      <c r="XS36" s="127"/>
      <c r="XT36" s="127"/>
      <c r="XU36" s="127"/>
      <c r="XV36" s="127"/>
      <c r="XW36" s="127"/>
      <c r="XX36" s="127"/>
      <c r="XY36" s="127"/>
      <c r="XZ36" s="127"/>
      <c r="YA36" s="127"/>
      <c r="YB36" s="127"/>
      <c r="YC36" s="127"/>
      <c r="YD36" s="127"/>
      <c r="YE36" s="127"/>
      <c r="YF36" s="127"/>
      <c r="YG36" s="127"/>
      <c r="YH36" s="127"/>
      <c r="YI36" s="127"/>
      <c r="YJ36" s="127"/>
      <c r="YK36" s="127"/>
      <c r="YL36" s="127"/>
      <c r="YM36" s="127"/>
      <c r="YN36" s="127"/>
      <c r="YO36" s="127"/>
      <c r="YP36" s="127"/>
      <c r="YQ36" s="127"/>
      <c r="YR36" s="127"/>
      <c r="YS36" s="127"/>
      <c r="YT36" s="127"/>
      <c r="YU36" s="127"/>
      <c r="YV36" s="127"/>
      <c r="YW36" s="127"/>
      <c r="YX36" s="127"/>
      <c r="YY36" s="127"/>
      <c r="YZ36" s="127"/>
      <c r="ZA36" s="127"/>
      <c r="ZB36" s="127"/>
      <c r="ZC36" s="127"/>
      <c r="ZD36" s="127"/>
      <c r="ZE36" s="127"/>
      <c r="ZF36" s="127"/>
      <c r="ZG36" s="127"/>
      <c r="ZH36" s="127"/>
      <c r="ZI36" s="127"/>
      <c r="ZJ36" s="127"/>
      <c r="ZK36" s="127"/>
      <c r="ZL36" s="127"/>
      <c r="ZM36" s="127"/>
      <c r="ZN36" s="127"/>
      <c r="ZO36" s="127"/>
      <c r="ZP36" s="127"/>
      <c r="ZQ36" s="127"/>
      <c r="ZR36" s="127"/>
      <c r="ZS36" s="127"/>
      <c r="ZT36" s="127"/>
      <c r="ZU36" s="127"/>
      <c r="ZV36" s="127"/>
      <c r="ZW36" s="127"/>
      <c r="ZX36" s="127"/>
      <c r="ZY36" s="127"/>
      <c r="ZZ36" s="127"/>
    </row>
    <row r="37" spans="1:702" hidden="1" outlineLevel="1">
      <c r="A37" s="8">
        <v>41334</v>
      </c>
      <c r="B37" s="127">
        <v>4554.4224461900003</v>
      </c>
      <c r="C37" s="127">
        <v>896.54491032999999</v>
      </c>
      <c r="D37" s="127">
        <v>42.146185500000001</v>
      </c>
      <c r="E37" s="127">
        <v>1535.16888978</v>
      </c>
      <c r="F37" s="127">
        <v>48.359463689999998</v>
      </c>
      <c r="G37" s="127">
        <v>7.3509576799999996</v>
      </c>
      <c r="H37" s="127">
        <v>146.85480161000001</v>
      </c>
      <c r="I37" s="127">
        <v>1526.7511231000001</v>
      </c>
      <c r="J37" s="127">
        <v>158.11170906999999</v>
      </c>
      <c r="K37" s="127">
        <v>14.42155814</v>
      </c>
      <c r="L37" s="127">
        <v>4.1309459000000004</v>
      </c>
      <c r="M37" s="163" t="s">
        <v>189</v>
      </c>
      <c r="N37" s="127">
        <v>127.45322333999999</v>
      </c>
      <c r="O37" s="127">
        <v>33.630733739999997</v>
      </c>
      <c r="P37" s="127">
        <v>6.8733384600000003</v>
      </c>
      <c r="Q37" s="127">
        <v>0.73390599000000001</v>
      </c>
      <c r="R37" s="127">
        <v>3.59697E-2</v>
      </c>
      <c r="S37" s="127">
        <v>4.2462944299999998</v>
      </c>
      <c r="T37" s="127">
        <v>1.6084357300000001</v>
      </c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  <c r="IW37" s="127"/>
      <c r="IX37" s="127"/>
      <c r="IY37" s="127"/>
      <c r="IZ37" s="127"/>
      <c r="JA37" s="127"/>
      <c r="JB37" s="127"/>
      <c r="JC37" s="127"/>
      <c r="JD37" s="127"/>
      <c r="JE37" s="127"/>
      <c r="JF37" s="127"/>
      <c r="JG37" s="127"/>
      <c r="JH37" s="127"/>
      <c r="JI37" s="127"/>
      <c r="JJ37" s="127"/>
      <c r="JK37" s="127"/>
      <c r="JL37" s="127"/>
      <c r="JM37" s="127"/>
      <c r="JN37" s="127"/>
      <c r="JO37" s="127"/>
      <c r="JP37" s="127"/>
      <c r="JQ37" s="127"/>
      <c r="JR37" s="127"/>
      <c r="JS37" s="127"/>
      <c r="JT37" s="127"/>
      <c r="JU37" s="127"/>
      <c r="JV37" s="127"/>
      <c r="JW37" s="127"/>
      <c r="JX37" s="127"/>
      <c r="JY37" s="127"/>
      <c r="JZ37" s="127"/>
      <c r="KA37" s="127"/>
      <c r="KB37" s="127"/>
      <c r="KC37" s="127"/>
      <c r="KD37" s="127"/>
      <c r="KE37" s="127"/>
      <c r="KF37" s="127"/>
      <c r="KG37" s="127"/>
      <c r="KH37" s="127"/>
      <c r="KI37" s="127"/>
      <c r="KJ37" s="127"/>
      <c r="KK37" s="127"/>
      <c r="KL37" s="127"/>
      <c r="KM37" s="127"/>
      <c r="KN37" s="127"/>
      <c r="KO37" s="127"/>
      <c r="KP37" s="127"/>
      <c r="KQ37" s="127"/>
      <c r="KR37" s="127"/>
      <c r="KS37" s="127"/>
      <c r="KT37" s="127"/>
      <c r="KU37" s="127"/>
      <c r="KV37" s="127"/>
      <c r="KW37" s="127"/>
      <c r="KX37" s="127"/>
      <c r="KY37" s="127"/>
      <c r="KZ37" s="127"/>
      <c r="LA37" s="127"/>
      <c r="LB37" s="127"/>
      <c r="LC37" s="127"/>
      <c r="LD37" s="127"/>
      <c r="LE37" s="127"/>
      <c r="LF37" s="127"/>
      <c r="LG37" s="127"/>
      <c r="LH37" s="127"/>
      <c r="LI37" s="127"/>
      <c r="LJ37" s="127"/>
      <c r="LK37" s="127"/>
      <c r="LL37" s="127"/>
      <c r="LM37" s="127"/>
      <c r="LN37" s="127"/>
      <c r="LO37" s="127"/>
      <c r="LP37" s="127"/>
      <c r="LQ37" s="127"/>
      <c r="LR37" s="127"/>
      <c r="LS37" s="127"/>
      <c r="LT37" s="127"/>
      <c r="LU37" s="127"/>
      <c r="LV37" s="127"/>
      <c r="LW37" s="127"/>
      <c r="LX37" s="127"/>
      <c r="LY37" s="127"/>
      <c r="LZ37" s="127"/>
      <c r="MA37" s="127"/>
      <c r="MB37" s="127"/>
      <c r="MC37" s="127"/>
      <c r="MD37" s="127"/>
      <c r="ME37" s="127"/>
      <c r="MF37" s="127"/>
      <c r="MG37" s="127"/>
      <c r="MH37" s="127"/>
      <c r="MI37" s="127"/>
      <c r="MJ37" s="127"/>
      <c r="MK37" s="127"/>
      <c r="ML37" s="127"/>
      <c r="MM37" s="127"/>
      <c r="MN37" s="127"/>
      <c r="MO37" s="127"/>
      <c r="MP37" s="127"/>
      <c r="MQ37" s="127"/>
      <c r="MR37" s="127"/>
      <c r="MS37" s="127"/>
      <c r="MT37" s="127"/>
      <c r="MU37" s="127"/>
      <c r="MV37" s="127"/>
      <c r="MW37" s="127"/>
      <c r="MX37" s="127"/>
      <c r="MY37" s="127"/>
      <c r="MZ37" s="127"/>
      <c r="NA37" s="127"/>
      <c r="NB37" s="127"/>
      <c r="NC37" s="127"/>
      <c r="ND37" s="127"/>
      <c r="NE37" s="127"/>
      <c r="NF37" s="127"/>
      <c r="NG37" s="127"/>
      <c r="NH37" s="127"/>
      <c r="NI37" s="127"/>
      <c r="NJ37" s="127"/>
      <c r="NK37" s="127"/>
      <c r="NL37" s="127"/>
      <c r="NM37" s="127"/>
      <c r="NN37" s="127"/>
      <c r="NO37" s="127"/>
      <c r="NP37" s="127"/>
      <c r="NQ37" s="127"/>
      <c r="NR37" s="127"/>
      <c r="NS37" s="127"/>
      <c r="NT37" s="127"/>
      <c r="NU37" s="127"/>
      <c r="NV37" s="127"/>
      <c r="NW37" s="127"/>
      <c r="NX37" s="127"/>
      <c r="NY37" s="127"/>
      <c r="NZ37" s="127"/>
      <c r="OA37" s="127"/>
      <c r="OB37" s="127"/>
      <c r="OC37" s="127"/>
      <c r="OD37" s="127"/>
      <c r="OE37" s="127"/>
      <c r="OF37" s="127"/>
      <c r="OG37" s="127"/>
      <c r="OH37" s="127"/>
      <c r="OI37" s="127"/>
      <c r="OJ37" s="127"/>
      <c r="OK37" s="127"/>
      <c r="OL37" s="127"/>
      <c r="OM37" s="127"/>
      <c r="ON37" s="127"/>
      <c r="OO37" s="127"/>
      <c r="OP37" s="127"/>
      <c r="OQ37" s="127"/>
      <c r="OR37" s="127"/>
      <c r="OS37" s="127"/>
      <c r="OT37" s="127"/>
      <c r="OU37" s="127"/>
      <c r="OV37" s="127"/>
      <c r="OW37" s="127"/>
      <c r="OX37" s="127"/>
      <c r="OY37" s="127"/>
      <c r="OZ37" s="127"/>
      <c r="PA37" s="127"/>
      <c r="PB37" s="127"/>
      <c r="PC37" s="127"/>
      <c r="PD37" s="127"/>
      <c r="PE37" s="127"/>
      <c r="PF37" s="127"/>
      <c r="PG37" s="127"/>
      <c r="PH37" s="127"/>
      <c r="PI37" s="127"/>
      <c r="PJ37" s="127"/>
      <c r="PK37" s="127"/>
      <c r="PL37" s="127"/>
      <c r="PM37" s="127"/>
      <c r="PN37" s="127"/>
      <c r="PO37" s="127"/>
      <c r="PP37" s="127"/>
      <c r="PQ37" s="127"/>
      <c r="PR37" s="127"/>
      <c r="PS37" s="127"/>
      <c r="PT37" s="127"/>
      <c r="PU37" s="127"/>
      <c r="PV37" s="127"/>
      <c r="PW37" s="127"/>
      <c r="PX37" s="127"/>
      <c r="PY37" s="127"/>
      <c r="PZ37" s="127"/>
      <c r="QA37" s="127"/>
      <c r="QB37" s="127"/>
      <c r="QC37" s="127"/>
      <c r="QD37" s="127"/>
      <c r="QE37" s="127"/>
      <c r="QF37" s="127"/>
      <c r="QG37" s="127"/>
      <c r="QH37" s="127"/>
      <c r="QI37" s="127"/>
      <c r="QJ37" s="127"/>
      <c r="QK37" s="127"/>
      <c r="QL37" s="127"/>
      <c r="QM37" s="127"/>
      <c r="QN37" s="127"/>
      <c r="QO37" s="127"/>
      <c r="QP37" s="127"/>
      <c r="QQ37" s="127"/>
      <c r="QR37" s="127"/>
      <c r="QS37" s="127"/>
      <c r="QT37" s="127"/>
      <c r="QU37" s="127"/>
      <c r="QV37" s="127"/>
      <c r="QW37" s="127"/>
      <c r="QX37" s="127"/>
      <c r="QY37" s="127"/>
      <c r="QZ37" s="127"/>
      <c r="RA37" s="127"/>
      <c r="RB37" s="127"/>
      <c r="RC37" s="127"/>
      <c r="RD37" s="127"/>
      <c r="RE37" s="127"/>
      <c r="RF37" s="127"/>
      <c r="RG37" s="127"/>
      <c r="RH37" s="127"/>
      <c r="RI37" s="127"/>
      <c r="RJ37" s="127"/>
      <c r="RK37" s="127"/>
      <c r="RL37" s="127"/>
      <c r="RM37" s="127"/>
      <c r="RN37" s="127"/>
      <c r="RO37" s="127"/>
      <c r="RP37" s="127"/>
      <c r="RQ37" s="127"/>
      <c r="RR37" s="127"/>
      <c r="RS37" s="127"/>
      <c r="RT37" s="127"/>
      <c r="RU37" s="127"/>
      <c r="RV37" s="127"/>
      <c r="RW37" s="127"/>
      <c r="RX37" s="127"/>
      <c r="RY37" s="127"/>
      <c r="RZ37" s="127"/>
      <c r="SA37" s="127"/>
      <c r="SB37" s="127"/>
      <c r="SC37" s="127"/>
      <c r="SD37" s="127"/>
      <c r="SE37" s="127"/>
      <c r="SF37" s="127"/>
      <c r="SG37" s="127"/>
      <c r="SH37" s="127"/>
      <c r="SI37" s="127"/>
      <c r="SJ37" s="127"/>
      <c r="SK37" s="127"/>
      <c r="SL37" s="127"/>
      <c r="SM37" s="127"/>
      <c r="SN37" s="127"/>
      <c r="SO37" s="127"/>
      <c r="SP37" s="127"/>
      <c r="SQ37" s="127"/>
      <c r="SR37" s="127"/>
      <c r="SS37" s="127"/>
      <c r="ST37" s="127"/>
      <c r="SU37" s="127"/>
      <c r="SV37" s="127"/>
      <c r="SW37" s="127"/>
      <c r="SX37" s="127"/>
      <c r="SY37" s="127"/>
      <c r="SZ37" s="127"/>
      <c r="TA37" s="127"/>
      <c r="TB37" s="127"/>
      <c r="TC37" s="127"/>
      <c r="TD37" s="127"/>
      <c r="TE37" s="127"/>
      <c r="TF37" s="127"/>
      <c r="TG37" s="127"/>
      <c r="TH37" s="127"/>
      <c r="TI37" s="127"/>
      <c r="TJ37" s="127"/>
      <c r="TK37" s="127"/>
      <c r="TL37" s="127"/>
      <c r="TM37" s="127"/>
      <c r="TN37" s="127"/>
      <c r="TO37" s="127"/>
      <c r="TP37" s="127"/>
      <c r="TQ37" s="127"/>
      <c r="TR37" s="127"/>
      <c r="TS37" s="127"/>
      <c r="TT37" s="127"/>
      <c r="TU37" s="127"/>
      <c r="TV37" s="127"/>
      <c r="TW37" s="127"/>
      <c r="TX37" s="127"/>
      <c r="TY37" s="127"/>
      <c r="TZ37" s="127"/>
      <c r="UA37" s="127"/>
      <c r="UB37" s="127"/>
      <c r="UC37" s="127"/>
      <c r="UD37" s="127"/>
      <c r="UE37" s="127"/>
      <c r="UF37" s="127"/>
      <c r="UG37" s="127"/>
      <c r="UH37" s="127"/>
      <c r="UI37" s="127"/>
      <c r="UJ37" s="127"/>
      <c r="UK37" s="127"/>
      <c r="UL37" s="127"/>
      <c r="UM37" s="127"/>
      <c r="UN37" s="127"/>
      <c r="UO37" s="127"/>
      <c r="UP37" s="127"/>
      <c r="UQ37" s="127"/>
      <c r="UR37" s="127"/>
      <c r="US37" s="127"/>
      <c r="UT37" s="127"/>
      <c r="UU37" s="127"/>
      <c r="UV37" s="127"/>
      <c r="UW37" s="127"/>
      <c r="UX37" s="127"/>
      <c r="UY37" s="127"/>
      <c r="UZ37" s="127"/>
      <c r="VA37" s="127"/>
      <c r="VB37" s="127"/>
      <c r="VC37" s="127"/>
      <c r="VD37" s="127"/>
      <c r="VE37" s="127"/>
      <c r="VF37" s="127"/>
      <c r="VG37" s="127"/>
      <c r="VH37" s="127"/>
      <c r="VI37" s="127"/>
      <c r="VJ37" s="127"/>
      <c r="VK37" s="127"/>
      <c r="VL37" s="127"/>
      <c r="VM37" s="127"/>
      <c r="VN37" s="127"/>
      <c r="VO37" s="127"/>
      <c r="VP37" s="127"/>
      <c r="VQ37" s="127"/>
      <c r="VR37" s="127"/>
      <c r="VS37" s="127"/>
      <c r="VT37" s="127"/>
      <c r="VU37" s="127"/>
      <c r="VV37" s="127"/>
      <c r="VW37" s="127"/>
      <c r="VX37" s="127"/>
      <c r="VY37" s="127"/>
      <c r="VZ37" s="127"/>
      <c r="WA37" s="127"/>
      <c r="WB37" s="127"/>
      <c r="WC37" s="127"/>
      <c r="WD37" s="127"/>
      <c r="WE37" s="127"/>
      <c r="WF37" s="127"/>
      <c r="WG37" s="127"/>
      <c r="WH37" s="127"/>
      <c r="WI37" s="127"/>
      <c r="WJ37" s="127"/>
      <c r="WK37" s="127"/>
      <c r="WL37" s="127"/>
      <c r="WM37" s="127"/>
      <c r="WN37" s="127"/>
      <c r="WO37" s="127"/>
      <c r="WP37" s="127"/>
      <c r="WQ37" s="127"/>
      <c r="WR37" s="127"/>
      <c r="WS37" s="127"/>
      <c r="WT37" s="127"/>
      <c r="WU37" s="127"/>
      <c r="WV37" s="127"/>
      <c r="WW37" s="127"/>
      <c r="WX37" s="127"/>
      <c r="WY37" s="127"/>
      <c r="WZ37" s="127"/>
      <c r="XA37" s="127"/>
      <c r="XB37" s="127"/>
      <c r="XC37" s="127"/>
      <c r="XD37" s="127"/>
      <c r="XE37" s="127"/>
      <c r="XF37" s="127"/>
      <c r="XG37" s="127"/>
      <c r="XH37" s="127"/>
      <c r="XI37" s="127"/>
      <c r="XJ37" s="127"/>
      <c r="XK37" s="127"/>
      <c r="XL37" s="127"/>
      <c r="XM37" s="127"/>
      <c r="XN37" s="127"/>
      <c r="XO37" s="127"/>
      <c r="XP37" s="127"/>
      <c r="XQ37" s="127"/>
      <c r="XR37" s="127"/>
      <c r="XS37" s="127"/>
      <c r="XT37" s="127"/>
      <c r="XU37" s="127"/>
      <c r="XV37" s="127"/>
      <c r="XW37" s="127"/>
      <c r="XX37" s="127"/>
      <c r="XY37" s="127"/>
      <c r="XZ37" s="127"/>
      <c r="YA37" s="127"/>
      <c r="YB37" s="127"/>
      <c r="YC37" s="127"/>
      <c r="YD37" s="127"/>
      <c r="YE37" s="127"/>
      <c r="YF37" s="127"/>
      <c r="YG37" s="127"/>
      <c r="YH37" s="127"/>
      <c r="YI37" s="127"/>
      <c r="YJ37" s="127"/>
      <c r="YK37" s="127"/>
      <c r="YL37" s="127"/>
      <c r="YM37" s="127"/>
      <c r="YN37" s="127"/>
      <c r="YO37" s="127"/>
      <c r="YP37" s="127"/>
      <c r="YQ37" s="127"/>
      <c r="YR37" s="127"/>
      <c r="YS37" s="127"/>
      <c r="YT37" s="127"/>
      <c r="YU37" s="127"/>
      <c r="YV37" s="127"/>
      <c r="YW37" s="127"/>
      <c r="YX37" s="127"/>
      <c r="YY37" s="127"/>
      <c r="YZ37" s="127"/>
      <c r="ZA37" s="127"/>
      <c r="ZB37" s="127"/>
      <c r="ZC37" s="127"/>
      <c r="ZD37" s="127"/>
      <c r="ZE37" s="127"/>
      <c r="ZF37" s="127"/>
      <c r="ZG37" s="127"/>
      <c r="ZH37" s="127"/>
      <c r="ZI37" s="127"/>
      <c r="ZJ37" s="127"/>
      <c r="ZK37" s="127"/>
      <c r="ZL37" s="127"/>
      <c r="ZM37" s="127"/>
      <c r="ZN37" s="127"/>
      <c r="ZO37" s="127"/>
      <c r="ZP37" s="127"/>
      <c r="ZQ37" s="127"/>
      <c r="ZR37" s="127"/>
      <c r="ZS37" s="127"/>
      <c r="ZT37" s="127"/>
      <c r="ZU37" s="127"/>
      <c r="ZV37" s="127"/>
      <c r="ZW37" s="127"/>
      <c r="ZX37" s="127"/>
      <c r="ZY37" s="127"/>
      <c r="ZZ37" s="127"/>
    </row>
    <row r="38" spans="1:702" hidden="1" outlineLevel="1">
      <c r="A38" s="8">
        <v>41365</v>
      </c>
      <c r="B38" s="127">
        <v>4348.4688509300004</v>
      </c>
      <c r="C38" s="127">
        <v>1036.6185993900001</v>
      </c>
      <c r="D38" s="127">
        <v>46.128023540000001</v>
      </c>
      <c r="E38" s="127">
        <v>1262.90279895</v>
      </c>
      <c r="F38" s="127">
        <v>46.582727650000002</v>
      </c>
      <c r="G38" s="127">
        <v>7.1651467599999998</v>
      </c>
      <c r="H38" s="127">
        <v>144.94092101000001</v>
      </c>
      <c r="I38" s="127">
        <v>1483.3364764</v>
      </c>
      <c r="J38" s="127">
        <v>140.48233494999999</v>
      </c>
      <c r="K38" s="127">
        <v>13.987103380000001</v>
      </c>
      <c r="L38" s="127">
        <v>4.2420208300000004</v>
      </c>
      <c r="M38" s="163" t="s">
        <v>189</v>
      </c>
      <c r="N38" s="127">
        <v>128.04072429999999</v>
      </c>
      <c r="O38" s="127">
        <v>20.293708769999999</v>
      </c>
      <c r="P38" s="127">
        <v>7.1787060800000004</v>
      </c>
      <c r="Q38" s="127">
        <v>0.85789333000000001</v>
      </c>
      <c r="R38" s="127">
        <v>3.5498950000000001E-2</v>
      </c>
      <c r="S38" s="127">
        <v>3.9617414100000001</v>
      </c>
      <c r="T38" s="127">
        <v>1.71442523</v>
      </c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  <c r="IW38" s="127"/>
      <c r="IX38" s="127"/>
      <c r="IY38" s="127"/>
      <c r="IZ38" s="127"/>
      <c r="JA38" s="127"/>
      <c r="JB38" s="127"/>
      <c r="JC38" s="127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127"/>
      <c r="JO38" s="127"/>
      <c r="JP38" s="127"/>
      <c r="JQ38" s="127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127"/>
      <c r="KC38" s="127"/>
      <c r="KD38" s="127"/>
      <c r="KE38" s="127"/>
      <c r="KF38" s="127"/>
      <c r="KG38" s="127"/>
      <c r="KH38" s="127"/>
      <c r="KI38" s="127"/>
      <c r="KJ38" s="127"/>
      <c r="KK38" s="127"/>
      <c r="KL38" s="127"/>
      <c r="KM38" s="127"/>
      <c r="KN38" s="127"/>
      <c r="KO38" s="127"/>
      <c r="KP38" s="127"/>
      <c r="KQ38" s="127"/>
      <c r="KR38" s="127"/>
      <c r="KS38" s="127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127"/>
      <c r="LE38" s="127"/>
      <c r="LF38" s="127"/>
      <c r="LG38" s="127"/>
      <c r="LH38" s="127"/>
      <c r="LI38" s="127"/>
      <c r="LJ38" s="127"/>
      <c r="LK38" s="127"/>
      <c r="LL38" s="127"/>
      <c r="LM38" s="127"/>
      <c r="LN38" s="127"/>
      <c r="LO38" s="127"/>
      <c r="LP38" s="127"/>
      <c r="LQ38" s="127"/>
      <c r="LR38" s="127"/>
      <c r="LS38" s="127"/>
      <c r="LT38" s="127"/>
      <c r="LU38" s="127"/>
      <c r="LV38" s="127"/>
      <c r="LW38" s="127"/>
      <c r="LX38" s="127"/>
      <c r="LY38" s="127"/>
      <c r="LZ38" s="127"/>
      <c r="MA38" s="127"/>
      <c r="MB38" s="127"/>
      <c r="MC38" s="127"/>
      <c r="MD38" s="127"/>
      <c r="ME38" s="127"/>
      <c r="MF38" s="127"/>
      <c r="MG38" s="127"/>
      <c r="MH38" s="127"/>
      <c r="MI38" s="127"/>
      <c r="MJ38" s="127"/>
      <c r="MK38" s="127"/>
      <c r="ML38" s="127"/>
      <c r="MM38" s="127"/>
      <c r="MN38" s="127"/>
      <c r="MO38" s="127"/>
      <c r="MP38" s="127"/>
      <c r="MQ38" s="127"/>
      <c r="MR38" s="127"/>
      <c r="MS38" s="127"/>
      <c r="MT38" s="127"/>
      <c r="MU38" s="127"/>
      <c r="MV38" s="127"/>
      <c r="MW38" s="127"/>
      <c r="MX38" s="127"/>
      <c r="MY38" s="127"/>
      <c r="MZ38" s="127"/>
      <c r="NA38" s="127"/>
      <c r="NB38" s="127"/>
      <c r="NC38" s="127"/>
      <c r="ND38" s="127"/>
      <c r="NE38" s="127"/>
      <c r="NF38" s="127"/>
      <c r="NG38" s="127"/>
      <c r="NH38" s="127"/>
      <c r="NI38" s="127"/>
      <c r="NJ38" s="127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7"/>
      <c r="NY38" s="127"/>
      <c r="NZ38" s="127"/>
      <c r="OA38" s="127"/>
      <c r="OB38" s="127"/>
      <c r="OC38" s="127"/>
      <c r="OD38" s="127"/>
      <c r="OE38" s="127"/>
      <c r="OF38" s="127"/>
      <c r="OG38" s="127"/>
      <c r="OH38" s="127"/>
      <c r="OI38" s="127"/>
      <c r="OJ38" s="127"/>
      <c r="OK38" s="127"/>
      <c r="OL38" s="127"/>
      <c r="OM38" s="127"/>
      <c r="ON38" s="127"/>
      <c r="OO38" s="127"/>
      <c r="OP38" s="127"/>
      <c r="OQ38" s="127"/>
      <c r="OR38" s="127"/>
      <c r="OS38" s="127"/>
      <c r="OT38" s="127"/>
      <c r="OU38" s="127"/>
      <c r="OV38" s="127"/>
      <c r="OW38" s="127"/>
      <c r="OX38" s="127"/>
      <c r="OY38" s="127"/>
      <c r="OZ38" s="127"/>
      <c r="PA38" s="127"/>
      <c r="PB38" s="127"/>
      <c r="PC38" s="127"/>
      <c r="PD38" s="127"/>
      <c r="PE38" s="127"/>
      <c r="PF38" s="127"/>
      <c r="PG38" s="127"/>
      <c r="PH38" s="127"/>
      <c r="PI38" s="127"/>
      <c r="PJ38" s="127"/>
      <c r="PK38" s="127"/>
      <c r="PL38" s="127"/>
      <c r="PM38" s="127"/>
      <c r="PN38" s="127"/>
      <c r="PO38" s="127"/>
      <c r="PP38" s="127"/>
      <c r="PQ38" s="127"/>
      <c r="PR38" s="127"/>
      <c r="PS38" s="127"/>
      <c r="PT38" s="127"/>
      <c r="PU38" s="127"/>
      <c r="PV38" s="127"/>
      <c r="PW38" s="127"/>
      <c r="PX38" s="127"/>
      <c r="PY38" s="127"/>
      <c r="PZ38" s="127"/>
      <c r="QA38" s="127"/>
      <c r="QB38" s="127"/>
      <c r="QC38" s="127"/>
      <c r="QD38" s="127"/>
      <c r="QE38" s="127"/>
      <c r="QF38" s="127"/>
      <c r="QG38" s="127"/>
      <c r="QH38" s="127"/>
      <c r="QI38" s="127"/>
      <c r="QJ38" s="127"/>
      <c r="QK38" s="127"/>
      <c r="QL38" s="127"/>
      <c r="QM38" s="127"/>
      <c r="QN38" s="127"/>
      <c r="QO38" s="127"/>
      <c r="QP38" s="127"/>
      <c r="QQ38" s="127"/>
      <c r="QR38" s="127"/>
      <c r="QS38" s="127"/>
      <c r="QT38" s="127"/>
      <c r="QU38" s="127"/>
      <c r="QV38" s="127"/>
      <c r="QW38" s="127"/>
      <c r="QX38" s="127"/>
      <c r="QY38" s="127"/>
      <c r="QZ38" s="127"/>
      <c r="RA38" s="127"/>
      <c r="RB38" s="127"/>
      <c r="RC38" s="127"/>
      <c r="RD38" s="127"/>
      <c r="RE38" s="127"/>
      <c r="RF38" s="127"/>
      <c r="RG38" s="127"/>
      <c r="RH38" s="127"/>
      <c r="RI38" s="127"/>
      <c r="RJ38" s="127"/>
      <c r="RK38" s="127"/>
      <c r="RL38" s="127"/>
      <c r="RM38" s="127"/>
      <c r="RN38" s="127"/>
      <c r="RO38" s="127"/>
      <c r="RP38" s="127"/>
      <c r="RQ38" s="127"/>
      <c r="RR38" s="127"/>
      <c r="RS38" s="127"/>
      <c r="RT38" s="127"/>
      <c r="RU38" s="127"/>
      <c r="RV38" s="127"/>
      <c r="RW38" s="127"/>
      <c r="RX38" s="127"/>
      <c r="RY38" s="127"/>
      <c r="RZ38" s="127"/>
      <c r="SA38" s="127"/>
      <c r="SB38" s="127"/>
      <c r="SC38" s="127"/>
      <c r="SD38" s="127"/>
      <c r="SE38" s="127"/>
      <c r="SF38" s="127"/>
      <c r="SG38" s="127"/>
      <c r="SH38" s="127"/>
      <c r="SI38" s="127"/>
      <c r="SJ38" s="127"/>
      <c r="SK38" s="127"/>
      <c r="SL38" s="127"/>
      <c r="SM38" s="127"/>
      <c r="SN38" s="127"/>
      <c r="SO38" s="127"/>
      <c r="SP38" s="127"/>
      <c r="SQ38" s="127"/>
      <c r="SR38" s="127"/>
      <c r="SS38" s="127"/>
      <c r="ST38" s="127"/>
      <c r="SU38" s="127"/>
      <c r="SV38" s="127"/>
      <c r="SW38" s="127"/>
      <c r="SX38" s="127"/>
      <c r="SY38" s="127"/>
      <c r="SZ38" s="127"/>
      <c r="TA38" s="127"/>
      <c r="TB38" s="127"/>
      <c r="TC38" s="127"/>
      <c r="TD38" s="127"/>
      <c r="TE38" s="127"/>
      <c r="TF38" s="127"/>
      <c r="TG38" s="127"/>
      <c r="TH38" s="127"/>
      <c r="TI38" s="127"/>
      <c r="TJ38" s="127"/>
      <c r="TK38" s="127"/>
      <c r="TL38" s="127"/>
      <c r="TM38" s="127"/>
      <c r="TN38" s="127"/>
      <c r="TO38" s="127"/>
      <c r="TP38" s="127"/>
      <c r="TQ38" s="127"/>
      <c r="TR38" s="127"/>
      <c r="TS38" s="127"/>
      <c r="TT38" s="127"/>
      <c r="TU38" s="127"/>
      <c r="TV38" s="127"/>
      <c r="TW38" s="127"/>
      <c r="TX38" s="127"/>
      <c r="TY38" s="127"/>
      <c r="TZ38" s="127"/>
      <c r="UA38" s="127"/>
      <c r="UB38" s="127"/>
      <c r="UC38" s="127"/>
      <c r="UD38" s="127"/>
      <c r="UE38" s="127"/>
      <c r="UF38" s="127"/>
      <c r="UG38" s="127"/>
      <c r="UH38" s="127"/>
      <c r="UI38" s="127"/>
      <c r="UJ38" s="127"/>
      <c r="UK38" s="127"/>
      <c r="UL38" s="127"/>
      <c r="UM38" s="127"/>
      <c r="UN38" s="127"/>
      <c r="UO38" s="127"/>
      <c r="UP38" s="127"/>
      <c r="UQ38" s="127"/>
      <c r="UR38" s="127"/>
      <c r="US38" s="127"/>
      <c r="UT38" s="127"/>
      <c r="UU38" s="127"/>
      <c r="UV38" s="127"/>
      <c r="UW38" s="127"/>
      <c r="UX38" s="127"/>
      <c r="UY38" s="127"/>
      <c r="UZ38" s="127"/>
      <c r="VA38" s="127"/>
      <c r="VB38" s="127"/>
      <c r="VC38" s="127"/>
      <c r="VD38" s="127"/>
      <c r="VE38" s="127"/>
      <c r="VF38" s="127"/>
      <c r="VG38" s="127"/>
      <c r="VH38" s="127"/>
      <c r="VI38" s="127"/>
      <c r="VJ38" s="127"/>
      <c r="VK38" s="127"/>
      <c r="VL38" s="127"/>
      <c r="VM38" s="127"/>
      <c r="VN38" s="127"/>
      <c r="VO38" s="127"/>
      <c r="VP38" s="127"/>
      <c r="VQ38" s="127"/>
      <c r="VR38" s="127"/>
      <c r="VS38" s="127"/>
      <c r="VT38" s="127"/>
      <c r="VU38" s="127"/>
      <c r="VV38" s="127"/>
      <c r="VW38" s="127"/>
      <c r="VX38" s="127"/>
      <c r="VY38" s="127"/>
      <c r="VZ38" s="127"/>
      <c r="WA38" s="127"/>
      <c r="WB38" s="127"/>
      <c r="WC38" s="127"/>
      <c r="WD38" s="127"/>
      <c r="WE38" s="127"/>
      <c r="WF38" s="127"/>
      <c r="WG38" s="127"/>
      <c r="WH38" s="127"/>
      <c r="WI38" s="127"/>
      <c r="WJ38" s="127"/>
      <c r="WK38" s="127"/>
      <c r="WL38" s="127"/>
      <c r="WM38" s="127"/>
      <c r="WN38" s="127"/>
      <c r="WO38" s="127"/>
      <c r="WP38" s="127"/>
      <c r="WQ38" s="127"/>
      <c r="WR38" s="127"/>
      <c r="WS38" s="127"/>
      <c r="WT38" s="127"/>
      <c r="WU38" s="127"/>
      <c r="WV38" s="127"/>
      <c r="WW38" s="127"/>
      <c r="WX38" s="127"/>
      <c r="WY38" s="127"/>
      <c r="WZ38" s="127"/>
      <c r="XA38" s="127"/>
      <c r="XB38" s="127"/>
      <c r="XC38" s="127"/>
      <c r="XD38" s="127"/>
      <c r="XE38" s="127"/>
      <c r="XF38" s="127"/>
      <c r="XG38" s="127"/>
      <c r="XH38" s="127"/>
      <c r="XI38" s="127"/>
      <c r="XJ38" s="127"/>
      <c r="XK38" s="127"/>
      <c r="XL38" s="127"/>
      <c r="XM38" s="127"/>
      <c r="XN38" s="127"/>
      <c r="XO38" s="127"/>
      <c r="XP38" s="127"/>
      <c r="XQ38" s="127"/>
      <c r="XR38" s="127"/>
      <c r="XS38" s="127"/>
      <c r="XT38" s="127"/>
      <c r="XU38" s="127"/>
      <c r="XV38" s="127"/>
      <c r="XW38" s="127"/>
      <c r="XX38" s="127"/>
      <c r="XY38" s="127"/>
      <c r="XZ38" s="127"/>
      <c r="YA38" s="127"/>
      <c r="YB38" s="127"/>
      <c r="YC38" s="127"/>
      <c r="YD38" s="127"/>
      <c r="YE38" s="127"/>
      <c r="YF38" s="127"/>
      <c r="YG38" s="127"/>
      <c r="YH38" s="127"/>
      <c r="YI38" s="127"/>
      <c r="YJ38" s="127"/>
      <c r="YK38" s="127"/>
      <c r="YL38" s="127"/>
      <c r="YM38" s="127"/>
      <c r="YN38" s="127"/>
      <c r="YO38" s="127"/>
      <c r="YP38" s="127"/>
      <c r="YQ38" s="127"/>
      <c r="YR38" s="127"/>
      <c r="YS38" s="127"/>
      <c r="YT38" s="127"/>
      <c r="YU38" s="127"/>
      <c r="YV38" s="127"/>
      <c r="YW38" s="127"/>
      <c r="YX38" s="127"/>
      <c r="YY38" s="127"/>
      <c r="YZ38" s="127"/>
      <c r="ZA38" s="127"/>
      <c r="ZB38" s="127"/>
      <c r="ZC38" s="127"/>
      <c r="ZD38" s="127"/>
      <c r="ZE38" s="127"/>
      <c r="ZF38" s="127"/>
      <c r="ZG38" s="127"/>
      <c r="ZH38" s="127"/>
      <c r="ZI38" s="127"/>
      <c r="ZJ38" s="127"/>
      <c r="ZK38" s="127"/>
      <c r="ZL38" s="127"/>
      <c r="ZM38" s="127"/>
      <c r="ZN38" s="127"/>
      <c r="ZO38" s="127"/>
      <c r="ZP38" s="127"/>
      <c r="ZQ38" s="127"/>
      <c r="ZR38" s="127"/>
      <c r="ZS38" s="127"/>
      <c r="ZT38" s="127"/>
      <c r="ZU38" s="127"/>
      <c r="ZV38" s="127"/>
      <c r="ZW38" s="127"/>
      <c r="ZX38" s="127"/>
      <c r="ZY38" s="127"/>
      <c r="ZZ38" s="127"/>
    </row>
    <row r="39" spans="1:702" hidden="1" outlineLevel="1">
      <c r="A39" s="8">
        <v>41395</v>
      </c>
      <c r="B39" s="127">
        <v>4311.4798133800005</v>
      </c>
      <c r="C39" s="127">
        <v>986.00309152</v>
      </c>
      <c r="D39" s="127">
        <v>48.891633810000002</v>
      </c>
      <c r="E39" s="127">
        <v>1240.22439927</v>
      </c>
      <c r="F39" s="127">
        <v>51.404185640000001</v>
      </c>
      <c r="G39" s="127">
        <v>6.8540643299999999</v>
      </c>
      <c r="H39" s="127">
        <v>166.32109306999999</v>
      </c>
      <c r="I39" s="127">
        <v>1506.49708498</v>
      </c>
      <c r="J39" s="127">
        <v>125.5984346</v>
      </c>
      <c r="K39" s="127">
        <v>13.9544116</v>
      </c>
      <c r="L39" s="127">
        <v>4.0933138299999996</v>
      </c>
      <c r="M39" s="163" t="s">
        <v>189</v>
      </c>
      <c r="N39" s="127">
        <v>127.41824864</v>
      </c>
      <c r="O39" s="127">
        <v>20.840438559999999</v>
      </c>
      <c r="P39" s="127">
        <v>7.4801095200000001</v>
      </c>
      <c r="Q39" s="127">
        <v>0.74344748000000005</v>
      </c>
      <c r="R39" s="127">
        <v>0.31259116999999997</v>
      </c>
      <c r="S39" s="127">
        <v>3.7190287400000002</v>
      </c>
      <c r="T39" s="127">
        <v>1.12423662</v>
      </c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  <c r="IW39" s="127"/>
      <c r="IX39" s="127"/>
      <c r="IY39" s="127"/>
      <c r="IZ39" s="127"/>
      <c r="JA39" s="127"/>
      <c r="JB39" s="127"/>
      <c r="JC39" s="127"/>
      <c r="JD39" s="127"/>
      <c r="JE39" s="127"/>
      <c r="JF39" s="127"/>
      <c r="JG39" s="127"/>
      <c r="JH39" s="127"/>
      <c r="JI39" s="127"/>
      <c r="JJ39" s="127"/>
      <c r="JK39" s="127"/>
      <c r="JL39" s="127"/>
      <c r="JM39" s="127"/>
      <c r="JN39" s="127"/>
      <c r="JO39" s="127"/>
      <c r="JP39" s="127"/>
      <c r="JQ39" s="127"/>
      <c r="JR39" s="127"/>
      <c r="JS39" s="127"/>
      <c r="JT39" s="127"/>
      <c r="JU39" s="127"/>
      <c r="JV39" s="127"/>
      <c r="JW39" s="127"/>
      <c r="JX39" s="127"/>
      <c r="JY39" s="127"/>
      <c r="JZ39" s="127"/>
      <c r="KA39" s="127"/>
      <c r="KB39" s="127"/>
      <c r="KC39" s="127"/>
      <c r="KD39" s="127"/>
      <c r="KE39" s="127"/>
      <c r="KF39" s="127"/>
      <c r="KG39" s="127"/>
      <c r="KH39" s="127"/>
      <c r="KI39" s="127"/>
      <c r="KJ39" s="127"/>
      <c r="KK39" s="127"/>
      <c r="KL39" s="127"/>
      <c r="KM39" s="127"/>
      <c r="KN39" s="127"/>
      <c r="KO39" s="127"/>
      <c r="KP39" s="127"/>
      <c r="KQ39" s="127"/>
      <c r="KR39" s="127"/>
      <c r="KS39" s="127"/>
      <c r="KT39" s="127"/>
      <c r="KU39" s="127"/>
      <c r="KV39" s="127"/>
      <c r="KW39" s="127"/>
      <c r="KX39" s="127"/>
      <c r="KY39" s="127"/>
      <c r="KZ39" s="127"/>
      <c r="LA39" s="127"/>
      <c r="LB39" s="127"/>
      <c r="LC39" s="127"/>
      <c r="LD39" s="127"/>
      <c r="LE39" s="127"/>
      <c r="LF39" s="127"/>
      <c r="LG39" s="127"/>
      <c r="LH39" s="127"/>
      <c r="LI39" s="127"/>
      <c r="LJ39" s="127"/>
      <c r="LK39" s="127"/>
      <c r="LL39" s="127"/>
      <c r="LM39" s="127"/>
      <c r="LN39" s="127"/>
      <c r="LO39" s="127"/>
      <c r="LP39" s="127"/>
      <c r="LQ39" s="127"/>
      <c r="LR39" s="127"/>
      <c r="LS39" s="127"/>
      <c r="LT39" s="127"/>
      <c r="LU39" s="127"/>
      <c r="LV39" s="127"/>
      <c r="LW39" s="127"/>
      <c r="LX39" s="127"/>
      <c r="LY39" s="127"/>
      <c r="LZ39" s="127"/>
      <c r="MA39" s="127"/>
      <c r="MB39" s="127"/>
      <c r="MC39" s="127"/>
      <c r="MD39" s="127"/>
      <c r="ME39" s="127"/>
      <c r="MF39" s="127"/>
      <c r="MG39" s="127"/>
      <c r="MH39" s="127"/>
      <c r="MI39" s="127"/>
      <c r="MJ39" s="127"/>
      <c r="MK39" s="127"/>
      <c r="ML39" s="127"/>
      <c r="MM39" s="127"/>
      <c r="MN39" s="127"/>
      <c r="MO39" s="127"/>
      <c r="MP39" s="127"/>
      <c r="MQ39" s="127"/>
      <c r="MR39" s="127"/>
      <c r="MS39" s="127"/>
      <c r="MT39" s="127"/>
      <c r="MU39" s="127"/>
      <c r="MV39" s="127"/>
      <c r="MW39" s="127"/>
      <c r="MX39" s="127"/>
      <c r="MY39" s="127"/>
      <c r="MZ39" s="127"/>
      <c r="NA39" s="127"/>
      <c r="NB39" s="127"/>
      <c r="NC39" s="127"/>
      <c r="ND39" s="127"/>
      <c r="NE39" s="127"/>
      <c r="NF39" s="127"/>
      <c r="NG39" s="127"/>
      <c r="NH39" s="127"/>
      <c r="NI39" s="127"/>
      <c r="NJ39" s="127"/>
      <c r="NK39" s="127"/>
      <c r="NL39" s="127"/>
      <c r="NM39" s="127"/>
      <c r="NN39" s="127"/>
      <c r="NO39" s="127"/>
      <c r="NP39" s="127"/>
      <c r="NQ39" s="127"/>
      <c r="NR39" s="127"/>
      <c r="NS39" s="127"/>
      <c r="NT39" s="127"/>
      <c r="NU39" s="127"/>
      <c r="NV39" s="127"/>
      <c r="NW39" s="127"/>
      <c r="NX39" s="127"/>
      <c r="NY39" s="127"/>
      <c r="NZ39" s="127"/>
      <c r="OA39" s="127"/>
      <c r="OB39" s="127"/>
      <c r="OC39" s="127"/>
      <c r="OD39" s="127"/>
      <c r="OE39" s="127"/>
      <c r="OF39" s="127"/>
      <c r="OG39" s="127"/>
      <c r="OH39" s="127"/>
      <c r="OI39" s="127"/>
      <c r="OJ39" s="127"/>
      <c r="OK39" s="127"/>
      <c r="OL39" s="127"/>
      <c r="OM39" s="127"/>
      <c r="ON39" s="127"/>
      <c r="OO39" s="127"/>
      <c r="OP39" s="127"/>
      <c r="OQ39" s="127"/>
      <c r="OR39" s="127"/>
      <c r="OS39" s="127"/>
      <c r="OT39" s="127"/>
      <c r="OU39" s="127"/>
      <c r="OV39" s="127"/>
      <c r="OW39" s="127"/>
      <c r="OX39" s="127"/>
      <c r="OY39" s="127"/>
      <c r="OZ39" s="127"/>
      <c r="PA39" s="127"/>
      <c r="PB39" s="127"/>
      <c r="PC39" s="127"/>
      <c r="PD39" s="127"/>
      <c r="PE39" s="127"/>
      <c r="PF39" s="127"/>
      <c r="PG39" s="127"/>
      <c r="PH39" s="127"/>
      <c r="PI39" s="127"/>
      <c r="PJ39" s="127"/>
      <c r="PK39" s="127"/>
      <c r="PL39" s="127"/>
      <c r="PM39" s="127"/>
      <c r="PN39" s="127"/>
      <c r="PO39" s="127"/>
      <c r="PP39" s="127"/>
      <c r="PQ39" s="127"/>
      <c r="PR39" s="127"/>
      <c r="PS39" s="127"/>
      <c r="PT39" s="127"/>
      <c r="PU39" s="127"/>
      <c r="PV39" s="127"/>
      <c r="PW39" s="127"/>
      <c r="PX39" s="127"/>
      <c r="PY39" s="127"/>
      <c r="PZ39" s="127"/>
      <c r="QA39" s="127"/>
      <c r="QB39" s="127"/>
      <c r="QC39" s="127"/>
      <c r="QD39" s="127"/>
      <c r="QE39" s="127"/>
      <c r="QF39" s="127"/>
      <c r="QG39" s="127"/>
      <c r="QH39" s="127"/>
      <c r="QI39" s="127"/>
      <c r="QJ39" s="127"/>
      <c r="QK39" s="127"/>
      <c r="QL39" s="127"/>
      <c r="QM39" s="127"/>
      <c r="QN39" s="127"/>
      <c r="QO39" s="127"/>
      <c r="QP39" s="127"/>
      <c r="QQ39" s="127"/>
      <c r="QR39" s="127"/>
      <c r="QS39" s="127"/>
      <c r="QT39" s="127"/>
      <c r="QU39" s="127"/>
      <c r="QV39" s="127"/>
      <c r="QW39" s="127"/>
      <c r="QX39" s="127"/>
      <c r="QY39" s="127"/>
      <c r="QZ39" s="127"/>
      <c r="RA39" s="127"/>
      <c r="RB39" s="127"/>
      <c r="RC39" s="127"/>
      <c r="RD39" s="127"/>
      <c r="RE39" s="127"/>
      <c r="RF39" s="127"/>
      <c r="RG39" s="127"/>
      <c r="RH39" s="127"/>
      <c r="RI39" s="127"/>
      <c r="RJ39" s="127"/>
      <c r="RK39" s="127"/>
      <c r="RL39" s="127"/>
      <c r="RM39" s="127"/>
      <c r="RN39" s="127"/>
      <c r="RO39" s="127"/>
      <c r="RP39" s="127"/>
      <c r="RQ39" s="127"/>
      <c r="RR39" s="127"/>
      <c r="RS39" s="127"/>
      <c r="RT39" s="127"/>
      <c r="RU39" s="127"/>
      <c r="RV39" s="127"/>
      <c r="RW39" s="127"/>
      <c r="RX39" s="127"/>
      <c r="RY39" s="127"/>
      <c r="RZ39" s="127"/>
      <c r="SA39" s="127"/>
      <c r="SB39" s="127"/>
      <c r="SC39" s="127"/>
      <c r="SD39" s="127"/>
      <c r="SE39" s="127"/>
      <c r="SF39" s="127"/>
      <c r="SG39" s="127"/>
      <c r="SH39" s="127"/>
      <c r="SI39" s="127"/>
      <c r="SJ39" s="127"/>
      <c r="SK39" s="127"/>
      <c r="SL39" s="127"/>
      <c r="SM39" s="127"/>
      <c r="SN39" s="127"/>
      <c r="SO39" s="127"/>
      <c r="SP39" s="127"/>
      <c r="SQ39" s="127"/>
      <c r="SR39" s="127"/>
      <c r="SS39" s="127"/>
      <c r="ST39" s="127"/>
      <c r="SU39" s="127"/>
      <c r="SV39" s="127"/>
      <c r="SW39" s="127"/>
      <c r="SX39" s="127"/>
      <c r="SY39" s="127"/>
      <c r="SZ39" s="127"/>
      <c r="TA39" s="127"/>
      <c r="TB39" s="127"/>
      <c r="TC39" s="127"/>
      <c r="TD39" s="127"/>
      <c r="TE39" s="127"/>
      <c r="TF39" s="127"/>
      <c r="TG39" s="127"/>
      <c r="TH39" s="127"/>
      <c r="TI39" s="127"/>
      <c r="TJ39" s="127"/>
      <c r="TK39" s="127"/>
      <c r="TL39" s="127"/>
      <c r="TM39" s="127"/>
      <c r="TN39" s="127"/>
      <c r="TO39" s="127"/>
      <c r="TP39" s="127"/>
      <c r="TQ39" s="127"/>
      <c r="TR39" s="127"/>
      <c r="TS39" s="127"/>
      <c r="TT39" s="127"/>
      <c r="TU39" s="127"/>
      <c r="TV39" s="127"/>
      <c r="TW39" s="127"/>
      <c r="TX39" s="127"/>
      <c r="TY39" s="127"/>
      <c r="TZ39" s="127"/>
      <c r="UA39" s="127"/>
      <c r="UB39" s="127"/>
      <c r="UC39" s="127"/>
      <c r="UD39" s="127"/>
      <c r="UE39" s="127"/>
      <c r="UF39" s="127"/>
      <c r="UG39" s="127"/>
      <c r="UH39" s="127"/>
      <c r="UI39" s="127"/>
      <c r="UJ39" s="127"/>
      <c r="UK39" s="127"/>
      <c r="UL39" s="127"/>
      <c r="UM39" s="127"/>
      <c r="UN39" s="127"/>
      <c r="UO39" s="127"/>
      <c r="UP39" s="127"/>
      <c r="UQ39" s="127"/>
      <c r="UR39" s="127"/>
      <c r="US39" s="127"/>
      <c r="UT39" s="127"/>
      <c r="UU39" s="127"/>
      <c r="UV39" s="127"/>
      <c r="UW39" s="127"/>
      <c r="UX39" s="127"/>
      <c r="UY39" s="127"/>
      <c r="UZ39" s="127"/>
      <c r="VA39" s="127"/>
      <c r="VB39" s="127"/>
      <c r="VC39" s="127"/>
      <c r="VD39" s="127"/>
      <c r="VE39" s="127"/>
      <c r="VF39" s="127"/>
      <c r="VG39" s="127"/>
      <c r="VH39" s="127"/>
      <c r="VI39" s="127"/>
      <c r="VJ39" s="127"/>
      <c r="VK39" s="127"/>
      <c r="VL39" s="127"/>
      <c r="VM39" s="127"/>
      <c r="VN39" s="127"/>
      <c r="VO39" s="127"/>
      <c r="VP39" s="127"/>
      <c r="VQ39" s="127"/>
      <c r="VR39" s="127"/>
      <c r="VS39" s="127"/>
      <c r="VT39" s="127"/>
      <c r="VU39" s="127"/>
      <c r="VV39" s="127"/>
      <c r="VW39" s="127"/>
      <c r="VX39" s="127"/>
      <c r="VY39" s="127"/>
      <c r="VZ39" s="127"/>
      <c r="WA39" s="127"/>
      <c r="WB39" s="127"/>
      <c r="WC39" s="127"/>
      <c r="WD39" s="127"/>
      <c r="WE39" s="127"/>
      <c r="WF39" s="127"/>
      <c r="WG39" s="127"/>
      <c r="WH39" s="127"/>
      <c r="WI39" s="127"/>
      <c r="WJ39" s="127"/>
      <c r="WK39" s="127"/>
      <c r="WL39" s="127"/>
      <c r="WM39" s="127"/>
      <c r="WN39" s="127"/>
      <c r="WO39" s="127"/>
      <c r="WP39" s="127"/>
      <c r="WQ39" s="127"/>
      <c r="WR39" s="127"/>
      <c r="WS39" s="127"/>
      <c r="WT39" s="127"/>
      <c r="WU39" s="127"/>
      <c r="WV39" s="127"/>
      <c r="WW39" s="127"/>
      <c r="WX39" s="127"/>
      <c r="WY39" s="127"/>
      <c r="WZ39" s="127"/>
      <c r="XA39" s="127"/>
      <c r="XB39" s="127"/>
      <c r="XC39" s="127"/>
      <c r="XD39" s="127"/>
      <c r="XE39" s="127"/>
      <c r="XF39" s="127"/>
      <c r="XG39" s="127"/>
      <c r="XH39" s="127"/>
      <c r="XI39" s="127"/>
      <c r="XJ39" s="127"/>
      <c r="XK39" s="127"/>
      <c r="XL39" s="127"/>
      <c r="XM39" s="127"/>
      <c r="XN39" s="127"/>
      <c r="XO39" s="127"/>
      <c r="XP39" s="127"/>
      <c r="XQ39" s="127"/>
      <c r="XR39" s="127"/>
      <c r="XS39" s="127"/>
      <c r="XT39" s="127"/>
      <c r="XU39" s="127"/>
      <c r="XV39" s="127"/>
      <c r="XW39" s="127"/>
      <c r="XX39" s="127"/>
      <c r="XY39" s="127"/>
      <c r="XZ39" s="127"/>
      <c r="YA39" s="127"/>
      <c r="YB39" s="127"/>
      <c r="YC39" s="127"/>
      <c r="YD39" s="127"/>
      <c r="YE39" s="127"/>
      <c r="YF39" s="127"/>
      <c r="YG39" s="127"/>
      <c r="YH39" s="127"/>
      <c r="YI39" s="127"/>
      <c r="YJ39" s="127"/>
      <c r="YK39" s="127"/>
      <c r="YL39" s="127"/>
      <c r="YM39" s="127"/>
      <c r="YN39" s="127"/>
      <c r="YO39" s="127"/>
      <c r="YP39" s="127"/>
      <c r="YQ39" s="127"/>
      <c r="YR39" s="127"/>
      <c r="YS39" s="127"/>
      <c r="YT39" s="127"/>
      <c r="YU39" s="127"/>
      <c r="YV39" s="127"/>
      <c r="YW39" s="127"/>
      <c r="YX39" s="127"/>
      <c r="YY39" s="127"/>
      <c r="YZ39" s="127"/>
      <c r="ZA39" s="127"/>
      <c r="ZB39" s="127"/>
      <c r="ZC39" s="127"/>
      <c r="ZD39" s="127"/>
      <c r="ZE39" s="127"/>
      <c r="ZF39" s="127"/>
      <c r="ZG39" s="127"/>
      <c r="ZH39" s="127"/>
      <c r="ZI39" s="127"/>
      <c r="ZJ39" s="127"/>
      <c r="ZK39" s="127"/>
      <c r="ZL39" s="127"/>
      <c r="ZM39" s="127"/>
      <c r="ZN39" s="127"/>
      <c r="ZO39" s="127"/>
      <c r="ZP39" s="127"/>
      <c r="ZQ39" s="127"/>
      <c r="ZR39" s="127"/>
      <c r="ZS39" s="127"/>
      <c r="ZT39" s="127"/>
      <c r="ZU39" s="127"/>
      <c r="ZV39" s="127"/>
      <c r="ZW39" s="127"/>
      <c r="ZX39" s="127"/>
      <c r="ZY39" s="127"/>
      <c r="ZZ39" s="127"/>
    </row>
    <row r="40" spans="1:702" hidden="1" outlineLevel="1">
      <c r="A40" s="8">
        <v>41426</v>
      </c>
      <c r="B40" s="127">
        <v>4461.2583019100002</v>
      </c>
      <c r="C40" s="127">
        <v>1102.7905388300001</v>
      </c>
      <c r="D40" s="127">
        <v>51.101617050000002</v>
      </c>
      <c r="E40" s="127">
        <v>1251.29294327</v>
      </c>
      <c r="F40" s="127">
        <v>51.540615070000001</v>
      </c>
      <c r="G40" s="127">
        <v>6.6319095800000003</v>
      </c>
      <c r="H40" s="127">
        <v>167.42650620000001</v>
      </c>
      <c r="I40" s="127">
        <v>1536.0324319199999</v>
      </c>
      <c r="J40" s="127">
        <v>121.12770662</v>
      </c>
      <c r="K40" s="127">
        <v>13.74460382</v>
      </c>
      <c r="L40" s="127">
        <v>4.27088731</v>
      </c>
      <c r="M40" s="163" t="s">
        <v>189</v>
      </c>
      <c r="N40" s="127">
        <v>120.87854123</v>
      </c>
      <c r="O40" s="127">
        <v>20.569443589999999</v>
      </c>
      <c r="P40" s="127">
        <v>7.6006035399999998</v>
      </c>
      <c r="Q40" s="127">
        <v>0.77863552999999996</v>
      </c>
      <c r="R40" s="127">
        <v>0.33236253999999998</v>
      </c>
      <c r="S40" s="127">
        <v>3.6704892400000002</v>
      </c>
      <c r="T40" s="127">
        <v>1.4684665699999999</v>
      </c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  <c r="IW40" s="127"/>
      <c r="IX40" s="127"/>
      <c r="IY40" s="127"/>
      <c r="IZ40" s="127"/>
      <c r="JA40" s="127"/>
      <c r="JB40" s="127"/>
      <c r="JC40" s="127"/>
      <c r="JD40" s="127"/>
      <c r="JE40" s="127"/>
      <c r="JF40" s="127"/>
      <c r="JG40" s="127"/>
      <c r="JH40" s="127"/>
      <c r="JI40" s="127"/>
      <c r="JJ40" s="127"/>
      <c r="JK40" s="127"/>
      <c r="JL40" s="127"/>
      <c r="JM40" s="127"/>
      <c r="JN40" s="127"/>
      <c r="JO40" s="127"/>
      <c r="JP40" s="127"/>
      <c r="JQ40" s="127"/>
      <c r="JR40" s="127"/>
      <c r="JS40" s="127"/>
      <c r="JT40" s="127"/>
      <c r="JU40" s="127"/>
      <c r="JV40" s="127"/>
      <c r="JW40" s="127"/>
      <c r="JX40" s="127"/>
      <c r="JY40" s="127"/>
      <c r="JZ40" s="127"/>
      <c r="KA40" s="127"/>
      <c r="KB40" s="127"/>
      <c r="KC40" s="127"/>
      <c r="KD40" s="127"/>
      <c r="KE40" s="127"/>
      <c r="KF40" s="127"/>
      <c r="KG40" s="127"/>
      <c r="KH40" s="127"/>
      <c r="KI40" s="127"/>
      <c r="KJ40" s="127"/>
      <c r="KK40" s="127"/>
      <c r="KL40" s="127"/>
      <c r="KM40" s="127"/>
      <c r="KN40" s="127"/>
      <c r="KO40" s="127"/>
      <c r="KP40" s="127"/>
      <c r="KQ40" s="127"/>
      <c r="KR40" s="127"/>
      <c r="KS40" s="127"/>
      <c r="KT40" s="127"/>
      <c r="KU40" s="127"/>
      <c r="KV40" s="127"/>
      <c r="KW40" s="127"/>
      <c r="KX40" s="127"/>
      <c r="KY40" s="127"/>
      <c r="KZ40" s="127"/>
      <c r="LA40" s="127"/>
      <c r="LB40" s="127"/>
      <c r="LC40" s="127"/>
      <c r="LD40" s="127"/>
      <c r="LE40" s="127"/>
      <c r="LF40" s="127"/>
      <c r="LG40" s="127"/>
      <c r="LH40" s="127"/>
      <c r="LI40" s="127"/>
      <c r="LJ40" s="127"/>
      <c r="LK40" s="127"/>
      <c r="LL40" s="127"/>
      <c r="LM40" s="127"/>
      <c r="LN40" s="127"/>
      <c r="LO40" s="127"/>
      <c r="LP40" s="127"/>
      <c r="LQ40" s="127"/>
      <c r="LR40" s="127"/>
      <c r="LS40" s="127"/>
      <c r="LT40" s="127"/>
      <c r="LU40" s="127"/>
      <c r="LV40" s="127"/>
      <c r="LW40" s="127"/>
      <c r="LX40" s="127"/>
      <c r="LY40" s="127"/>
      <c r="LZ40" s="127"/>
      <c r="MA40" s="127"/>
      <c r="MB40" s="127"/>
      <c r="MC40" s="127"/>
      <c r="MD40" s="127"/>
      <c r="ME40" s="127"/>
      <c r="MF40" s="127"/>
      <c r="MG40" s="127"/>
      <c r="MH40" s="127"/>
      <c r="MI40" s="127"/>
      <c r="MJ40" s="127"/>
      <c r="MK40" s="127"/>
      <c r="ML40" s="127"/>
      <c r="MM40" s="127"/>
      <c r="MN40" s="127"/>
      <c r="MO40" s="127"/>
      <c r="MP40" s="127"/>
      <c r="MQ40" s="127"/>
      <c r="MR40" s="127"/>
      <c r="MS40" s="127"/>
      <c r="MT40" s="127"/>
      <c r="MU40" s="127"/>
      <c r="MV40" s="127"/>
      <c r="MW40" s="127"/>
      <c r="MX40" s="127"/>
      <c r="MY40" s="127"/>
      <c r="MZ40" s="127"/>
      <c r="NA40" s="127"/>
      <c r="NB40" s="127"/>
      <c r="NC40" s="127"/>
      <c r="ND40" s="127"/>
      <c r="NE40" s="127"/>
      <c r="NF40" s="127"/>
      <c r="NG40" s="127"/>
      <c r="NH40" s="127"/>
      <c r="NI40" s="127"/>
      <c r="NJ40" s="127"/>
      <c r="NK40" s="127"/>
      <c r="NL40" s="127"/>
      <c r="NM40" s="127"/>
      <c r="NN40" s="127"/>
      <c r="NO40" s="127"/>
      <c r="NP40" s="127"/>
      <c r="NQ40" s="127"/>
      <c r="NR40" s="127"/>
      <c r="NS40" s="127"/>
      <c r="NT40" s="127"/>
      <c r="NU40" s="127"/>
      <c r="NV40" s="127"/>
      <c r="NW40" s="127"/>
      <c r="NX40" s="127"/>
      <c r="NY40" s="127"/>
      <c r="NZ40" s="127"/>
      <c r="OA40" s="127"/>
      <c r="OB40" s="127"/>
      <c r="OC40" s="127"/>
      <c r="OD40" s="127"/>
      <c r="OE40" s="127"/>
      <c r="OF40" s="127"/>
      <c r="OG40" s="127"/>
      <c r="OH40" s="127"/>
      <c r="OI40" s="127"/>
      <c r="OJ40" s="127"/>
      <c r="OK40" s="127"/>
      <c r="OL40" s="127"/>
      <c r="OM40" s="127"/>
      <c r="ON40" s="127"/>
      <c r="OO40" s="127"/>
      <c r="OP40" s="127"/>
      <c r="OQ40" s="127"/>
      <c r="OR40" s="127"/>
      <c r="OS40" s="127"/>
      <c r="OT40" s="127"/>
      <c r="OU40" s="127"/>
      <c r="OV40" s="127"/>
      <c r="OW40" s="127"/>
      <c r="OX40" s="127"/>
      <c r="OY40" s="127"/>
      <c r="OZ40" s="127"/>
      <c r="PA40" s="127"/>
      <c r="PB40" s="127"/>
      <c r="PC40" s="127"/>
      <c r="PD40" s="127"/>
      <c r="PE40" s="127"/>
      <c r="PF40" s="127"/>
      <c r="PG40" s="127"/>
      <c r="PH40" s="127"/>
      <c r="PI40" s="127"/>
      <c r="PJ40" s="127"/>
      <c r="PK40" s="127"/>
      <c r="PL40" s="127"/>
      <c r="PM40" s="127"/>
      <c r="PN40" s="127"/>
      <c r="PO40" s="127"/>
      <c r="PP40" s="127"/>
      <c r="PQ40" s="127"/>
      <c r="PR40" s="127"/>
      <c r="PS40" s="127"/>
      <c r="PT40" s="127"/>
      <c r="PU40" s="127"/>
      <c r="PV40" s="127"/>
      <c r="PW40" s="127"/>
      <c r="PX40" s="127"/>
      <c r="PY40" s="127"/>
      <c r="PZ40" s="127"/>
      <c r="QA40" s="127"/>
      <c r="QB40" s="127"/>
      <c r="QC40" s="127"/>
      <c r="QD40" s="127"/>
      <c r="QE40" s="127"/>
      <c r="QF40" s="127"/>
      <c r="QG40" s="127"/>
      <c r="QH40" s="127"/>
      <c r="QI40" s="127"/>
      <c r="QJ40" s="127"/>
      <c r="QK40" s="127"/>
      <c r="QL40" s="127"/>
      <c r="QM40" s="127"/>
      <c r="QN40" s="127"/>
      <c r="QO40" s="127"/>
      <c r="QP40" s="127"/>
      <c r="QQ40" s="127"/>
      <c r="QR40" s="127"/>
      <c r="QS40" s="127"/>
      <c r="QT40" s="127"/>
      <c r="QU40" s="127"/>
      <c r="QV40" s="127"/>
      <c r="QW40" s="127"/>
      <c r="QX40" s="127"/>
      <c r="QY40" s="127"/>
      <c r="QZ40" s="127"/>
      <c r="RA40" s="127"/>
      <c r="RB40" s="127"/>
      <c r="RC40" s="127"/>
      <c r="RD40" s="127"/>
      <c r="RE40" s="127"/>
      <c r="RF40" s="127"/>
      <c r="RG40" s="127"/>
      <c r="RH40" s="127"/>
      <c r="RI40" s="127"/>
      <c r="RJ40" s="127"/>
      <c r="RK40" s="127"/>
      <c r="RL40" s="127"/>
      <c r="RM40" s="127"/>
      <c r="RN40" s="127"/>
      <c r="RO40" s="127"/>
      <c r="RP40" s="127"/>
      <c r="RQ40" s="127"/>
      <c r="RR40" s="127"/>
      <c r="RS40" s="127"/>
      <c r="RT40" s="127"/>
      <c r="RU40" s="127"/>
      <c r="RV40" s="127"/>
      <c r="RW40" s="127"/>
      <c r="RX40" s="127"/>
      <c r="RY40" s="127"/>
      <c r="RZ40" s="127"/>
      <c r="SA40" s="127"/>
      <c r="SB40" s="127"/>
      <c r="SC40" s="127"/>
      <c r="SD40" s="127"/>
      <c r="SE40" s="127"/>
      <c r="SF40" s="127"/>
      <c r="SG40" s="127"/>
      <c r="SH40" s="127"/>
      <c r="SI40" s="127"/>
      <c r="SJ40" s="127"/>
      <c r="SK40" s="127"/>
      <c r="SL40" s="127"/>
      <c r="SM40" s="127"/>
      <c r="SN40" s="127"/>
      <c r="SO40" s="127"/>
      <c r="SP40" s="127"/>
      <c r="SQ40" s="127"/>
      <c r="SR40" s="127"/>
      <c r="SS40" s="127"/>
      <c r="ST40" s="127"/>
      <c r="SU40" s="127"/>
      <c r="SV40" s="127"/>
      <c r="SW40" s="127"/>
      <c r="SX40" s="127"/>
      <c r="SY40" s="127"/>
      <c r="SZ40" s="127"/>
      <c r="TA40" s="127"/>
      <c r="TB40" s="127"/>
      <c r="TC40" s="127"/>
      <c r="TD40" s="127"/>
      <c r="TE40" s="127"/>
      <c r="TF40" s="127"/>
      <c r="TG40" s="127"/>
      <c r="TH40" s="127"/>
      <c r="TI40" s="127"/>
      <c r="TJ40" s="127"/>
      <c r="TK40" s="127"/>
      <c r="TL40" s="127"/>
      <c r="TM40" s="127"/>
      <c r="TN40" s="127"/>
      <c r="TO40" s="127"/>
      <c r="TP40" s="127"/>
      <c r="TQ40" s="127"/>
      <c r="TR40" s="127"/>
      <c r="TS40" s="127"/>
      <c r="TT40" s="127"/>
      <c r="TU40" s="127"/>
      <c r="TV40" s="127"/>
      <c r="TW40" s="127"/>
      <c r="TX40" s="127"/>
      <c r="TY40" s="127"/>
      <c r="TZ40" s="127"/>
      <c r="UA40" s="127"/>
      <c r="UB40" s="127"/>
      <c r="UC40" s="127"/>
      <c r="UD40" s="127"/>
      <c r="UE40" s="127"/>
      <c r="UF40" s="127"/>
      <c r="UG40" s="127"/>
      <c r="UH40" s="127"/>
      <c r="UI40" s="127"/>
      <c r="UJ40" s="127"/>
      <c r="UK40" s="127"/>
      <c r="UL40" s="127"/>
      <c r="UM40" s="127"/>
      <c r="UN40" s="127"/>
      <c r="UO40" s="127"/>
      <c r="UP40" s="127"/>
      <c r="UQ40" s="127"/>
      <c r="UR40" s="127"/>
      <c r="US40" s="127"/>
      <c r="UT40" s="127"/>
      <c r="UU40" s="127"/>
      <c r="UV40" s="127"/>
      <c r="UW40" s="127"/>
      <c r="UX40" s="127"/>
      <c r="UY40" s="127"/>
      <c r="UZ40" s="127"/>
      <c r="VA40" s="127"/>
      <c r="VB40" s="127"/>
      <c r="VC40" s="127"/>
      <c r="VD40" s="127"/>
      <c r="VE40" s="127"/>
      <c r="VF40" s="127"/>
      <c r="VG40" s="127"/>
      <c r="VH40" s="127"/>
      <c r="VI40" s="127"/>
      <c r="VJ40" s="127"/>
      <c r="VK40" s="127"/>
      <c r="VL40" s="127"/>
      <c r="VM40" s="127"/>
      <c r="VN40" s="127"/>
      <c r="VO40" s="127"/>
      <c r="VP40" s="127"/>
      <c r="VQ40" s="127"/>
      <c r="VR40" s="127"/>
      <c r="VS40" s="127"/>
      <c r="VT40" s="127"/>
      <c r="VU40" s="127"/>
      <c r="VV40" s="127"/>
      <c r="VW40" s="127"/>
      <c r="VX40" s="127"/>
      <c r="VY40" s="127"/>
      <c r="VZ40" s="127"/>
      <c r="WA40" s="127"/>
      <c r="WB40" s="127"/>
      <c r="WC40" s="127"/>
      <c r="WD40" s="127"/>
      <c r="WE40" s="127"/>
      <c r="WF40" s="127"/>
      <c r="WG40" s="127"/>
      <c r="WH40" s="127"/>
      <c r="WI40" s="127"/>
      <c r="WJ40" s="127"/>
      <c r="WK40" s="127"/>
      <c r="WL40" s="127"/>
      <c r="WM40" s="127"/>
      <c r="WN40" s="127"/>
      <c r="WO40" s="127"/>
      <c r="WP40" s="127"/>
      <c r="WQ40" s="127"/>
      <c r="WR40" s="127"/>
      <c r="WS40" s="127"/>
      <c r="WT40" s="127"/>
      <c r="WU40" s="127"/>
      <c r="WV40" s="127"/>
      <c r="WW40" s="127"/>
      <c r="WX40" s="127"/>
      <c r="WY40" s="127"/>
      <c r="WZ40" s="127"/>
      <c r="XA40" s="127"/>
      <c r="XB40" s="127"/>
      <c r="XC40" s="127"/>
      <c r="XD40" s="127"/>
      <c r="XE40" s="127"/>
      <c r="XF40" s="127"/>
      <c r="XG40" s="127"/>
      <c r="XH40" s="127"/>
      <c r="XI40" s="127"/>
      <c r="XJ40" s="127"/>
      <c r="XK40" s="127"/>
      <c r="XL40" s="127"/>
      <c r="XM40" s="127"/>
      <c r="XN40" s="127"/>
      <c r="XO40" s="127"/>
      <c r="XP40" s="127"/>
      <c r="XQ40" s="127"/>
      <c r="XR40" s="127"/>
      <c r="XS40" s="127"/>
      <c r="XT40" s="127"/>
      <c r="XU40" s="127"/>
      <c r="XV40" s="127"/>
      <c r="XW40" s="127"/>
      <c r="XX40" s="127"/>
      <c r="XY40" s="127"/>
      <c r="XZ40" s="127"/>
      <c r="YA40" s="127"/>
      <c r="YB40" s="127"/>
      <c r="YC40" s="127"/>
      <c r="YD40" s="127"/>
      <c r="YE40" s="127"/>
      <c r="YF40" s="127"/>
      <c r="YG40" s="127"/>
      <c r="YH40" s="127"/>
      <c r="YI40" s="127"/>
      <c r="YJ40" s="127"/>
      <c r="YK40" s="127"/>
      <c r="YL40" s="127"/>
      <c r="YM40" s="127"/>
      <c r="YN40" s="127"/>
      <c r="YO40" s="127"/>
      <c r="YP40" s="127"/>
      <c r="YQ40" s="127"/>
      <c r="YR40" s="127"/>
      <c r="YS40" s="127"/>
      <c r="YT40" s="127"/>
      <c r="YU40" s="127"/>
      <c r="YV40" s="127"/>
      <c r="YW40" s="127"/>
      <c r="YX40" s="127"/>
      <c r="YY40" s="127"/>
      <c r="YZ40" s="127"/>
      <c r="ZA40" s="127"/>
      <c r="ZB40" s="127"/>
      <c r="ZC40" s="127"/>
      <c r="ZD40" s="127"/>
      <c r="ZE40" s="127"/>
      <c r="ZF40" s="127"/>
      <c r="ZG40" s="127"/>
      <c r="ZH40" s="127"/>
      <c r="ZI40" s="127"/>
      <c r="ZJ40" s="127"/>
      <c r="ZK40" s="127"/>
      <c r="ZL40" s="127"/>
      <c r="ZM40" s="127"/>
      <c r="ZN40" s="127"/>
      <c r="ZO40" s="127"/>
      <c r="ZP40" s="127"/>
      <c r="ZQ40" s="127"/>
      <c r="ZR40" s="127"/>
      <c r="ZS40" s="127"/>
      <c r="ZT40" s="127"/>
      <c r="ZU40" s="127"/>
      <c r="ZV40" s="127"/>
      <c r="ZW40" s="127"/>
      <c r="ZX40" s="127"/>
      <c r="ZY40" s="127"/>
      <c r="ZZ40" s="127"/>
    </row>
    <row r="41" spans="1:702" hidden="1" outlineLevel="1">
      <c r="A41" s="8">
        <v>41456</v>
      </c>
      <c r="B41" s="127">
        <v>4420.2948908300004</v>
      </c>
      <c r="C41" s="127">
        <v>1126.68628904</v>
      </c>
      <c r="D41" s="127">
        <v>51.077810049999997</v>
      </c>
      <c r="E41" s="127">
        <v>1229.8223379799999</v>
      </c>
      <c r="F41" s="127">
        <v>37.845669639999997</v>
      </c>
      <c r="G41" s="127">
        <v>6.3198656099999999</v>
      </c>
      <c r="H41" s="127">
        <v>170.84240234000001</v>
      </c>
      <c r="I41" s="127">
        <v>1552.04783488</v>
      </c>
      <c r="J41" s="127">
        <v>90.764109880000007</v>
      </c>
      <c r="K41" s="127">
        <v>13.651920410000001</v>
      </c>
      <c r="L41" s="127">
        <v>4.1995690699999999</v>
      </c>
      <c r="M41" s="163" t="s">
        <v>189</v>
      </c>
      <c r="N41" s="127">
        <v>117.2001669</v>
      </c>
      <c r="O41" s="127">
        <v>6.6070449499999997</v>
      </c>
      <c r="P41" s="127">
        <v>7.7199335299999996</v>
      </c>
      <c r="Q41" s="127">
        <v>0.75771909999999998</v>
      </c>
      <c r="R41" s="127">
        <v>0.14826370999999999</v>
      </c>
      <c r="S41" s="127">
        <v>3.4583148800000001</v>
      </c>
      <c r="T41" s="127">
        <v>1.14563886</v>
      </c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  <c r="IW41" s="127"/>
      <c r="IX41" s="127"/>
      <c r="IY41" s="127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127"/>
      <c r="KC41" s="127"/>
      <c r="KD41" s="127"/>
      <c r="KE41" s="127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127"/>
      <c r="LS41" s="127"/>
      <c r="LT41" s="127"/>
      <c r="LU41" s="127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127"/>
      <c r="MG41" s="127"/>
      <c r="MH41" s="127"/>
      <c r="MI41" s="127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127"/>
      <c r="MU41" s="127"/>
      <c r="MV41" s="127"/>
      <c r="MW41" s="127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127"/>
      <c r="NI41" s="127"/>
      <c r="NJ41" s="127"/>
      <c r="NK41" s="127"/>
      <c r="NL41" s="127"/>
      <c r="NM41" s="127"/>
      <c r="NN41" s="127"/>
      <c r="NO41" s="127"/>
      <c r="NP41" s="127"/>
      <c r="NQ41" s="127"/>
      <c r="NR41" s="127"/>
      <c r="NS41" s="127"/>
      <c r="NT41" s="127"/>
      <c r="NU41" s="127"/>
      <c r="NV41" s="127"/>
      <c r="NW41" s="127"/>
      <c r="NX41" s="127"/>
      <c r="NY41" s="127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  <c r="OJ41" s="127"/>
      <c r="OK41" s="127"/>
      <c r="OL41" s="127"/>
      <c r="OM41" s="127"/>
      <c r="ON41" s="127"/>
      <c r="OO41" s="127"/>
      <c r="OP41" s="127"/>
      <c r="OQ41" s="127"/>
      <c r="OR41" s="127"/>
      <c r="OS41" s="127"/>
      <c r="OT41" s="127"/>
      <c r="OU41" s="127"/>
      <c r="OV41" s="127"/>
      <c r="OW41" s="127"/>
      <c r="OX41" s="127"/>
      <c r="OY41" s="127"/>
      <c r="OZ41" s="127"/>
      <c r="PA41" s="127"/>
      <c r="PB41" s="127"/>
      <c r="PC41" s="127"/>
      <c r="PD41" s="127"/>
      <c r="PE41" s="127"/>
      <c r="PF41" s="127"/>
      <c r="PG41" s="127"/>
      <c r="PH41" s="127"/>
      <c r="PI41" s="127"/>
      <c r="PJ41" s="127"/>
      <c r="PK41" s="127"/>
      <c r="PL41" s="127"/>
      <c r="PM41" s="127"/>
      <c r="PN41" s="127"/>
      <c r="PO41" s="127"/>
      <c r="PP41" s="127"/>
      <c r="PQ41" s="127"/>
      <c r="PR41" s="127"/>
      <c r="PS41" s="127"/>
      <c r="PT41" s="127"/>
      <c r="PU41" s="127"/>
      <c r="PV41" s="127"/>
      <c r="PW41" s="127"/>
      <c r="PX41" s="127"/>
      <c r="PY41" s="127"/>
      <c r="PZ41" s="127"/>
      <c r="QA41" s="127"/>
      <c r="QB41" s="127"/>
      <c r="QC41" s="127"/>
      <c r="QD41" s="127"/>
      <c r="QE41" s="127"/>
      <c r="QF41" s="127"/>
      <c r="QG41" s="127"/>
      <c r="QH41" s="127"/>
      <c r="QI41" s="127"/>
      <c r="QJ41" s="127"/>
      <c r="QK41" s="127"/>
      <c r="QL41" s="127"/>
      <c r="QM41" s="127"/>
      <c r="QN41" s="127"/>
      <c r="QO41" s="127"/>
      <c r="QP41" s="127"/>
      <c r="QQ41" s="127"/>
      <c r="QR41" s="127"/>
      <c r="QS41" s="127"/>
      <c r="QT41" s="127"/>
      <c r="QU41" s="127"/>
      <c r="QV41" s="127"/>
      <c r="QW41" s="127"/>
      <c r="QX41" s="127"/>
      <c r="QY41" s="127"/>
      <c r="QZ41" s="127"/>
      <c r="RA41" s="127"/>
      <c r="RB41" s="127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7"/>
      <c r="SD41" s="127"/>
      <c r="SE41" s="127"/>
      <c r="SF41" s="127"/>
      <c r="SG41" s="127"/>
      <c r="SH41" s="127"/>
      <c r="SI41" s="127"/>
      <c r="SJ41" s="127"/>
      <c r="SK41" s="127"/>
      <c r="SL41" s="127"/>
      <c r="SM41" s="127"/>
      <c r="SN41" s="127"/>
      <c r="SO41" s="127"/>
      <c r="SP41" s="127"/>
      <c r="SQ41" s="127"/>
      <c r="SR41" s="127"/>
      <c r="SS41" s="127"/>
      <c r="ST41" s="127"/>
      <c r="SU41" s="127"/>
      <c r="SV41" s="127"/>
      <c r="SW41" s="127"/>
      <c r="SX41" s="127"/>
      <c r="SY41" s="127"/>
      <c r="SZ41" s="127"/>
      <c r="TA41" s="127"/>
      <c r="TB41" s="127"/>
      <c r="TC41" s="127"/>
      <c r="TD41" s="127"/>
      <c r="TE41" s="127"/>
      <c r="TF41" s="127"/>
      <c r="TG41" s="127"/>
      <c r="TH41" s="127"/>
      <c r="TI41" s="127"/>
      <c r="TJ41" s="127"/>
      <c r="TK41" s="127"/>
      <c r="TL41" s="127"/>
      <c r="TM41" s="127"/>
      <c r="TN41" s="127"/>
      <c r="TO41" s="127"/>
      <c r="TP41" s="127"/>
      <c r="TQ41" s="127"/>
      <c r="TR41" s="127"/>
      <c r="TS41" s="127"/>
      <c r="TT41" s="127"/>
      <c r="TU41" s="127"/>
      <c r="TV41" s="127"/>
      <c r="TW41" s="127"/>
      <c r="TX41" s="127"/>
      <c r="TY41" s="127"/>
      <c r="TZ41" s="127"/>
      <c r="UA41" s="127"/>
      <c r="UB41" s="127"/>
      <c r="UC41" s="127"/>
      <c r="UD41" s="127"/>
      <c r="UE41" s="127"/>
      <c r="UF41" s="127"/>
      <c r="UG41" s="127"/>
      <c r="UH41" s="127"/>
      <c r="UI41" s="127"/>
      <c r="UJ41" s="127"/>
      <c r="UK41" s="127"/>
      <c r="UL41" s="127"/>
      <c r="UM41" s="127"/>
      <c r="UN41" s="127"/>
      <c r="UO41" s="127"/>
      <c r="UP41" s="127"/>
      <c r="UQ41" s="127"/>
      <c r="UR41" s="127"/>
      <c r="US41" s="127"/>
      <c r="UT41" s="127"/>
      <c r="UU41" s="127"/>
      <c r="UV41" s="127"/>
      <c r="UW41" s="127"/>
      <c r="UX41" s="127"/>
      <c r="UY41" s="127"/>
      <c r="UZ41" s="127"/>
      <c r="VA41" s="127"/>
      <c r="VB41" s="127"/>
      <c r="VC41" s="127"/>
      <c r="VD41" s="127"/>
      <c r="VE41" s="127"/>
      <c r="VF41" s="127"/>
      <c r="VG41" s="127"/>
      <c r="VH41" s="127"/>
      <c r="VI41" s="127"/>
      <c r="VJ41" s="127"/>
      <c r="VK41" s="127"/>
      <c r="VL41" s="127"/>
      <c r="VM41" s="127"/>
      <c r="VN41" s="127"/>
      <c r="VO41" s="127"/>
      <c r="VP41" s="127"/>
      <c r="VQ41" s="127"/>
      <c r="VR41" s="127"/>
      <c r="VS41" s="127"/>
      <c r="VT41" s="127"/>
      <c r="VU41" s="127"/>
      <c r="VV41" s="127"/>
      <c r="VW41" s="127"/>
      <c r="VX41" s="127"/>
      <c r="VY41" s="127"/>
      <c r="VZ41" s="127"/>
      <c r="WA41" s="127"/>
      <c r="WB41" s="127"/>
      <c r="WC41" s="127"/>
      <c r="WD41" s="127"/>
      <c r="WE41" s="127"/>
      <c r="WF41" s="127"/>
      <c r="WG41" s="127"/>
      <c r="WH41" s="127"/>
      <c r="WI41" s="127"/>
      <c r="WJ41" s="127"/>
      <c r="WK41" s="127"/>
      <c r="WL41" s="127"/>
      <c r="WM41" s="127"/>
      <c r="WN41" s="127"/>
      <c r="WO41" s="127"/>
      <c r="WP41" s="127"/>
      <c r="WQ41" s="127"/>
      <c r="WR41" s="127"/>
      <c r="WS41" s="127"/>
      <c r="WT41" s="127"/>
      <c r="WU41" s="127"/>
      <c r="WV41" s="127"/>
      <c r="WW41" s="127"/>
      <c r="WX41" s="127"/>
      <c r="WY41" s="127"/>
      <c r="WZ41" s="127"/>
      <c r="XA41" s="127"/>
      <c r="XB41" s="127"/>
      <c r="XC41" s="127"/>
      <c r="XD41" s="127"/>
      <c r="XE41" s="127"/>
      <c r="XF41" s="127"/>
      <c r="XG41" s="127"/>
      <c r="XH41" s="127"/>
      <c r="XI41" s="127"/>
      <c r="XJ41" s="127"/>
      <c r="XK41" s="127"/>
      <c r="XL41" s="127"/>
      <c r="XM41" s="127"/>
      <c r="XN41" s="127"/>
      <c r="XO41" s="127"/>
      <c r="XP41" s="127"/>
      <c r="XQ41" s="127"/>
      <c r="XR41" s="127"/>
      <c r="XS41" s="127"/>
      <c r="XT41" s="127"/>
      <c r="XU41" s="127"/>
      <c r="XV41" s="127"/>
      <c r="XW41" s="127"/>
      <c r="XX41" s="127"/>
      <c r="XY41" s="127"/>
      <c r="XZ41" s="127"/>
      <c r="YA41" s="127"/>
      <c r="YB41" s="127"/>
      <c r="YC41" s="127"/>
      <c r="YD41" s="127"/>
      <c r="YE41" s="127"/>
      <c r="YF41" s="127"/>
      <c r="YG41" s="127"/>
      <c r="YH41" s="127"/>
      <c r="YI41" s="127"/>
      <c r="YJ41" s="127"/>
      <c r="YK41" s="127"/>
      <c r="YL41" s="127"/>
      <c r="YM41" s="127"/>
      <c r="YN41" s="127"/>
      <c r="YO41" s="127"/>
      <c r="YP41" s="127"/>
      <c r="YQ41" s="127"/>
      <c r="YR41" s="127"/>
      <c r="YS41" s="127"/>
      <c r="YT41" s="127"/>
      <c r="YU41" s="127"/>
      <c r="YV41" s="127"/>
      <c r="YW41" s="127"/>
      <c r="YX41" s="127"/>
      <c r="YY41" s="127"/>
      <c r="YZ41" s="127"/>
      <c r="ZA41" s="127"/>
      <c r="ZB41" s="127"/>
      <c r="ZC41" s="127"/>
      <c r="ZD41" s="127"/>
      <c r="ZE41" s="127"/>
      <c r="ZF41" s="127"/>
      <c r="ZG41" s="127"/>
      <c r="ZH41" s="127"/>
      <c r="ZI41" s="127"/>
      <c r="ZJ41" s="127"/>
      <c r="ZK41" s="127"/>
      <c r="ZL41" s="127"/>
      <c r="ZM41" s="127"/>
      <c r="ZN41" s="127"/>
      <c r="ZO41" s="127"/>
      <c r="ZP41" s="127"/>
      <c r="ZQ41" s="127"/>
      <c r="ZR41" s="127"/>
      <c r="ZS41" s="127"/>
      <c r="ZT41" s="127"/>
      <c r="ZU41" s="127"/>
      <c r="ZV41" s="127"/>
      <c r="ZW41" s="127"/>
      <c r="ZX41" s="127"/>
      <c r="ZY41" s="127"/>
      <c r="ZZ41" s="127"/>
    </row>
    <row r="42" spans="1:702" hidden="1" outlineLevel="1">
      <c r="A42" s="8">
        <v>41487</v>
      </c>
      <c r="B42" s="127">
        <v>4546.9751489399996</v>
      </c>
      <c r="C42" s="127">
        <v>1283.96879014</v>
      </c>
      <c r="D42" s="127">
        <v>40.817526829999998</v>
      </c>
      <c r="E42" s="127">
        <v>1221.18698898</v>
      </c>
      <c r="F42" s="127">
        <v>41.905015570000003</v>
      </c>
      <c r="G42" s="127">
        <v>6.0499060299999998</v>
      </c>
      <c r="H42" s="127">
        <v>171.66222730999999</v>
      </c>
      <c r="I42" s="127">
        <v>1532.9810010900001</v>
      </c>
      <c r="J42" s="127">
        <v>92.050446399999998</v>
      </c>
      <c r="K42" s="127">
        <v>13.68668819</v>
      </c>
      <c r="L42" s="127">
        <v>4.74343264</v>
      </c>
      <c r="M42" s="163" t="s">
        <v>189</v>
      </c>
      <c r="N42" s="127">
        <v>118.2715121</v>
      </c>
      <c r="O42" s="127">
        <v>5.5452577500000002</v>
      </c>
      <c r="P42" s="127">
        <v>8.5806648899999995</v>
      </c>
      <c r="Q42" s="127">
        <v>0.71846836999999997</v>
      </c>
      <c r="R42" s="127">
        <v>6.6101199999999997E-3</v>
      </c>
      <c r="S42" s="127">
        <v>3.4759420599999999</v>
      </c>
      <c r="T42" s="127">
        <v>1.32467047</v>
      </c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  <c r="IW42" s="127"/>
      <c r="IX42" s="127"/>
      <c r="IY42" s="127"/>
      <c r="IZ42" s="127"/>
      <c r="JA42" s="127"/>
      <c r="JB42" s="127"/>
      <c r="JC42" s="127"/>
      <c r="JD42" s="127"/>
      <c r="JE42" s="127"/>
      <c r="JF42" s="127"/>
      <c r="JG42" s="127"/>
      <c r="JH42" s="127"/>
      <c r="JI42" s="127"/>
      <c r="JJ42" s="127"/>
      <c r="JK42" s="127"/>
      <c r="JL42" s="127"/>
      <c r="JM42" s="127"/>
      <c r="JN42" s="127"/>
      <c r="JO42" s="127"/>
      <c r="JP42" s="127"/>
      <c r="JQ42" s="127"/>
      <c r="JR42" s="127"/>
      <c r="JS42" s="127"/>
      <c r="JT42" s="127"/>
      <c r="JU42" s="127"/>
      <c r="JV42" s="127"/>
      <c r="JW42" s="127"/>
      <c r="JX42" s="127"/>
      <c r="JY42" s="127"/>
      <c r="JZ42" s="127"/>
      <c r="KA42" s="127"/>
      <c r="KB42" s="127"/>
      <c r="KC42" s="127"/>
      <c r="KD42" s="127"/>
      <c r="KE42" s="127"/>
      <c r="KF42" s="127"/>
      <c r="KG42" s="127"/>
      <c r="KH42" s="127"/>
      <c r="KI42" s="127"/>
      <c r="KJ42" s="127"/>
      <c r="KK42" s="127"/>
      <c r="KL42" s="127"/>
      <c r="KM42" s="127"/>
      <c r="KN42" s="127"/>
      <c r="KO42" s="127"/>
      <c r="KP42" s="127"/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27"/>
      <c r="LI42" s="127"/>
      <c r="LJ42" s="127"/>
      <c r="LK42" s="127"/>
      <c r="LL42" s="127"/>
      <c r="LM42" s="127"/>
      <c r="LN42" s="127"/>
      <c r="LO42" s="127"/>
      <c r="LP42" s="127"/>
      <c r="LQ42" s="127"/>
      <c r="LR42" s="127"/>
      <c r="LS42" s="127"/>
      <c r="LT42" s="127"/>
      <c r="LU42" s="127"/>
      <c r="LV42" s="127"/>
      <c r="LW42" s="127"/>
      <c r="LX42" s="127"/>
      <c r="LY42" s="127"/>
      <c r="LZ42" s="127"/>
      <c r="MA42" s="127"/>
      <c r="MB42" s="127"/>
      <c r="MC42" s="127"/>
      <c r="MD42" s="127"/>
      <c r="ME42" s="127"/>
      <c r="MF42" s="127"/>
      <c r="MG42" s="127"/>
      <c r="MH42" s="127"/>
      <c r="MI42" s="127"/>
      <c r="MJ42" s="127"/>
      <c r="MK42" s="127"/>
      <c r="ML42" s="127"/>
      <c r="MM42" s="127"/>
      <c r="MN42" s="127"/>
      <c r="MO42" s="127"/>
      <c r="MP42" s="127"/>
      <c r="MQ42" s="127"/>
      <c r="MR42" s="127"/>
      <c r="MS42" s="127"/>
      <c r="MT42" s="127"/>
      <c r="MU42" s="127"/>
      <c r="MV42" s="127"/>
      <c r="MW42" s="127"/>
      <c r="MX42" s="127"/>
      <c r="MY42" s="127"/>
      <c r="MZ42" s="127"/>
      <c r="NA42" s="127"/>
      <c r="NB42" s="127"/>
      <c r="NC42" s="127"/>
      <c r="ND42" s="127"/>
      <c r="NE42" s="127"/>
      <c r="NF42" s="127"/>
      <c r="NG42" s="127"/>
      <c r="NH42" s="127"/>
      <c r="NI42" s="127"/>
      <c r="NJ42" s="127"/>
      <c r="NK42" s="127"/>
      <c r="NL42" s="127"/>
      <c r="NM42" s="127"/>
      <c r="NN42" s="127"/>
      <c r="NO42" s="127"/>
      <c r="NP42" s="127"/>
      <c r="NQ42" s="127"/>
      <c r="NR42" s="127"/>
      <c r="NS42" s="127"/>
      <c r="NT42" s="127"/>
      <c r="NU42" s="127"/>
      <c r="NV42" s="127"/>
      <c r="NW42" s="127"/>
      <c r="NX42" s="127"/>
      <c r="NY42" s="127"/>
      <c r="NZ42" s="127"/>
      <c r="OA42" s="127"/>
      <c r="OB42" s="127"/>
      <c r="OC42" s="127"/>
      <c r="OD42" s="127"/>
      <c r="OE42" s="127"/>
      <c r="OF42" s="127"/>
      <c r="OG42" s="127"/>
      <c r="OH42" s="127"/>
      <c r="OI42" s="127"/>
      <c r="OJ42" s="127"/>
      <c r="OK42" s="127"/>
      <c r="OL42" s="127"/>
      <c r="OM42" s="127"/>
      <c r="ON42" s="127"/>
      <c r="OO42" s="127"/>
      <c r="OP42" s="127"/>
      <c r="OQ42" s="127"/>
      <c r="OR42" s="127"/>
      <c r="OS42" s="127"/>
      <c r="OT42" s="127"/>
      <c r="OU42" s="127"/>
      <c r="OV42" s="127"/>
      <c r="OW42" s="127"/>
      <c r="OX42" s="127"/>
      <c r="OY42" s="127"/>
      <c r="OZ42" s="127"/>
      <c r="PA42" s="127"/>
      <c r="PB42" s="127"/>
      <c r="PC42" s="127"/>
      <c r="PD42" s="127"/>
      <c r="PE42" s="127"/>
      <c r="PF42" s="127"/>
      <c r="PG42" s="127"/>
      <c r="PH42" s="127"/>
      <c r="PI42" s="127"/>
      <c r="PJ42" s="127"/>
      <c r="PK42" s="127"/>
      <c r="PL42" s="127"/>
      <c r="PM42" s="127"/>
      <c r="PN42" s="127"/>
      <c r="PO42" s="127"/>
      <c r="PP42" s="127"/>
      <c r="PQ42" s="127"/>
      <c r="PR42" s="127"/>
      <c r="PS42" s="127"/>
      <c r="PT42" s="127"/>
      <c r="PU42" s="127"/>
      <c r="PV42" s="127"/>
      <c r="PW42" s="127"/>
      <c r="PX42" s="127"/>
      <c r="PY42" s="127"/>
      <c r="PZ42" s="127"/>
      <c r="QA42" s="127"/>
      <c r="QB42" s="127"/>
      <c r="QC42" s="127"/>
      <c r="QD42" s="127"/>
      <c r="QE42" s="127"/>
      <c r="QF42" s="127"/>
      <c r="QG42" s="127"/>
      <c r="QH42" s="127"/>
      <c r="QI42" s="127"/>
      <c r="QJ42" s="127"/>
      <c r="QK42" s="127"/>
      <c r="QL42" s="127"/>
      <c r="QM42" s="127"/>
      <c r="QN42" s="127"/>
      <c r="QO42" s="127"/>
      <c r="QP42" s="127"/>
      <c r="QQ42" s="127"/>
      <c r="QR42" s="127"/>
      <c r="QS42" s="127"/>
      <c r="QT42" s="127"/>
      <c r="QU42" s="127"/>
      <c r="QV42" s="127"/>
      <c r="QW42" s="127"/>
      <c r="QX42" s="127"/>
      <c r="QY42" s="127"/>
      <c r="QZ42" s="127"/>
      <c r="RA42" s="127"/>
      <c r="RB42" s="127"/>
      <c r="RC42" s="127"/>
      <c r="RD42" s="127"/>
      <c r="RE42" s="127"/>
      <c r="RF42" s="127"/>
      <c r="RG42" s="127"/>
      <c r="RH42" s="127"/>
      <c r="RI42" s="127"/>
      <c r="RJ42" s="127"/>
      <c r="RK42" s="127"/>
      <c r="RL42" s="127"/>
      <c r="RM42" s="127"/>
      <c r="RN42" s="127"/>
      <c r="RO42" s="127"/>
      <c r="RP42" s="127"/>
      <c r="RQ42" s="127"/>
      <c r="RR42" s="127"/>
      <c r="RS42" s="127"/>
      <c r="RT42" s="127"/>
      <c r="RU42" s="127"/>
      <c r="RV42" s="127"/>
      <c r="RW42" s="127"/>
      <c r="RX42" s="127"/>
      <c r="RY42" s="127"/>
      <c r="RZ42" s="127"/>
      <c r="SA42" s="127"/>
      <c r="SB42" s="127"/>
      <c r="SC42" s="127"/>
      <c r="SD42" s="127"/>
      <c r="SE42" s="127"/>
      <c r="SF42" s="127"/>
      <c r="SG42" s="127"/>
      <c r="SH42" s="127"/>
      <c r="SI42" s="127"/>
      <c r="SJ42" s="127"/>
      <c r="SK42" s="127"/>
      <c r="SL42" s="127"/>
      <c r="SM42" s="127"/>
      <c r="SN42" s="127"/>
      <c r="SO42" s="127"/>
      <c r="SP42" s="127"/>
      <c r="SQ42" s="127"/>
      <c r="SR42" s="127"/>
      <c r="SS42" s="127"/>
      <c r="ST42" s="127"/>
      <c r="SU42" s="127"/>
      <c r="SV42" s="127"/>
      <c r="SW42" s="127"/>
      <c r="SX42" s="127"/>
      <c r="SY42" s="127"/>
      <c r="SZ42" s="127"/>
      <c r="TA42" s="127"/>
      <c r="TB42" s="127"/>
      <c r="TC42" s="127"/>
      <c r="TD42" s="127"/>
      <c r="TE42" s="127"/>
      <c r="TF42" s="127"/>
      <c r="TG42" s="127"/>
      <c r="TH42" s="127"/>
      <c r="TI42" s="127"/>
      <c r="TJ42" s="127"/>
      <c r="TK42" s="127"/>
      <c r="TL42" s="127"/>
      <c r="TM42" s="127"/>
      <c r="TN42" s="127"/>
      <c r="TO42" s="127"/>
      <c r="TP42" s="127"/>
      <c r="TQ42" s="127"/>
      <c r="TR42" s="127"/>
      <c r="TS42" s="127"/>
      <c r="TT42" s="127"/>
      <c r="TU42" s="127"/>
      <c r="TV42" s="127"/>
      <c r="TW42" s="127"/>
      <c r="TX42" s="127"/>
      <c r="TY42" s="127"/>
      <c r="TZ42" s="127"/>
      <c r="UA42" s="127"/>
      <c r="UB42" s="127"/>
      <c r="UC42" s="127"/>
      <c r="UD42" s="127"/>
      <c r="UE42" s="127"/>
      <c r="UF42" s="127"/>
      <c r="UG42" s="127"/>
      <c r="UH42" s="127"/>
      <c r="UI42" s="127"/>
      <c r="UJ42" s="127"/>
      <c r="UK42" s="127"/>
      <c r="UL42" s="127"/>
      <c r="UM42" s="127"/>
      <c r="UN42" s="127"/>
      <c r="UO42" s="127"/>
      <c r="UP42" s="127"/>
      <c r="UQ42" s="127"/>
      <c r="UR42" s="127"/>
      <c r="US42" s="127"/>
      <c r="UT42" s="127"/>
      <c r="UU42" s="127"/>
      <c r="UV42" s="127"/>
      <c r="UW42" s="127"/>
      <c r="UX42" s="127"/>
      <c r="UY42" s="127"/>
      <c r="UZ42" s="127"/>
      <c r="VA42" s="127"/>
      <c r="VB42" s="127"/>
      <c r="VC42" s="127"/>
      <c r="VD42" s="127"/>
      <c r="VE42" s="127"/>
      <c r="VF42" s="127"/>
      <c r="VG42" s="127"/>
      <c r="VH42" s="127"/>
      <c r="VI42" s="127"/>
      <c r="VJ42" s="127"/>
      <c r="VK42" s="127"/>
      <c r="VL42" s="127"/>
      <c r="VM42" s="127"/>
      <c r="VN42" s="127"/>
      <c r="VO42" s="127"/>
      <c r="VP42" s="127"/>
      <c r="VQ42" s="127"/>
      <c r="VR42" s="127"/>
      <c r="VS42" s="127"/>
      <c r="VT42" s="127"/>
      <c r="VU42" s="127"/>
      <c r="VV42" s="127"/>
      <c r="VW42" s="127"/>
      <c r="VX42" s="127"/>
      <c r="VY42" s="127"/>
      <c r="VZ42" s="127"/>
      <c r="WA42" s="127"/>
      <c r="WB42" s="127"/>
      <c r="WC42" s="127"/>
      <c r="WD42" s="127"/>
      <c r="WE42" s="127"/>
      <c r="WF42" s="127"/>
      <c r="WG42" s="127"/>
      <c r="WH42" s="127"/>
      <c r="WI42" s="127"/>
      <c r="WJ42" s="127"/>
      <c r="WK42" s="127"/>
      <c r="WL42" s="127"/>
      <c r="WM42" s="127"/>
      <c r="WN42" s="127"/>
      <c r="WO42" s="127"/>
      <c r="WP42" s="127"/>
      <c r="WQ42" s="127"/>
      <c r="WR42" s="127"/>
      <c r="WS42" s="127"/>
      <c r="WT42" s="127"/>
      <c r="WU42" s="127"/>
      <c r="WV42" s="127"/>
      <c r="WW42" s="127"/>
      <c r="WX42" s="127"/>
      <c r="WY42" s="127"/>
      <c r="WZ42" s="127"/>
      <c r="XA42" s="127"/>
      <c r="XB42" s="127"/>
      <c r="XC42" s="127"/>
      <c r="XD42" s="127"/>
      <c r="XE42" s="127"/>
      <c r="XF42" s="127"/>
      <c r="XG42" s="127"/>
      <c r="XH42" s="127"/>
      <c r="XI42" s="127"/>
      <c r="XJ42" s="127"/>
      <c r="XK42" s="127"/>
      <c r="XL42" s="127"/>
      <c r="XM42" s="127"/>
      <c r="XN42" s="127"/>
      <c r="XO42" s="127"/>
      <c r="XP42" s="127"/>
      <c r="XQ42" s="127"/>
      <c r="XR42" s="127"/>
      <c r="XS42" s="127"/>
      <c r="XT42" s="127"/>
      <c r="XU42" s="127"/>
      <c r="XV42" s="127"/>
      <c r="XW42" s="127"/>
      <c r="XX42" s="127"/>
      <c r="XY42" s="127"/>
      <c r="XZ42" s="127"/>
      <c r="YA42" s="127"/>
      <c r="YB42" s="127"/>
      <c r="YC42" s="127"/>
      <c r="YD42" s="127"/>
      <c r="YE42" s="127"/>
      <c r="YF42" s="127"/>
      <c r="YG42" s="127"/>
      <c r="YH42" s="127"/>
      <c r="YI42" s="127"/>
      <c r="YJ42" s="127"/>
      <c r="YK42" s="127"/>
      <c r="YL42" s="127"/>
      <c r="YM42" s="127"/>
      <c r="YN42" s="127"/>
      <c r="YO42" s="127"/>
      <c r="YP42" s="127"/>
      <c r="YQ42" s="127"/>
      <c r="YR42" s="127"/>
      <c r="YS42" s="127"/>
      <c r="YT42" s="127"/>
      <c r="YU42" s="127"/>
      <c r="YV42" s="127"/>
      <c r="YW42" s="127"/>
      <c r="YX42" s="127"/>
      <c r="YY42" s="127"/>
      <c r="YZ42" s="127"/>
      <c r="ZA42" s="127"/>
      <c r="ZB42" s="127"/>
      <c r="ZC42" s="127"/>
      <c r="ZD42" s="127"/>
      <c r="ZE42" s="127"/>
      <c r="ZF42" s="127"/>
      <c r="ZG42" s="127"/>
      <c r="ZH42" s="127"/>
      <c r="ZI42" s="127"/>
      <c r="ZJ42" s="127"/>
      <c r="ZK42" s="127"/>
      <c r="ZL42" s="127"/>
      <c r="ZM42" s="127"/>
      <c r="ZN42" s="127"/>
      <c r="ZO42" s="127"/>
      <c r="ZP42" s="127"/>
      <c r="ZQ42" s="127"/>
      <c r="ZR42" s="127"/>
      <c r="ZS42" s="127"/>
      <c r="ZT42" s="127"/>
      <c r="ZU42" s="127"/>
      <c r="ZV42" s="127"/>
      <c r="ZW42" s="127"/>
      <c r="ZX42" s="127"/>
      <c r="ZY42" s="127"/>
      <c r="ZZ42" s="127"/>
    </row>
    <row r="43" spans="1:702" hidden="1" outlineLevel="1">
      <c r="A43" s="8">
        <v>41518</v>
      </c>
      <c r="B43" s="127">
        <v>4066.5081699799998</v>
      </c>
      <c r="C43" s="127">
        <v>1192.8633368400001</v>
      </c>
      <c r="D43" s="127">
        <v>37.138150179999997</v>
      </c>
      <c r="E43" s="127">
        <v>1233.57102276</v>
      </c>
      <c r="F43" s="127">
        <v>41.257794189999998</v>
      </c>
      <c r="G43" s="127">
        <v>5.9302067300000001</v>
      </c>
      <c r="H43" s="127">
        <v>165.68392488000001</v>
      </c>
      <c r="I43" s="127">
        <v>1169.5216964599999</v>
      </c>
      <c r="J43" s="127">
        <v>82.573654259999998</v>
      </c>
      <c r="K43" s="127">
        <v>13.734567480000001</v>
      </c>
      <c r="L43" s="127">
        <v>4.77632031</v>
      </c>
      <c r="M43" s="163" t="s">
        <v>189</v>
      </c>
      <c r="N43" s="127">
        <v>102.30451137</v>
      </c>
      <c r="O43" s="127">
        <v>3.3146540400000002</v>
      </c>
      <c r="P43" s="127">
        <v>8.6836949200000006</v>
      </c>
      <c r="Q43" s="127">
        <v>0.67489379999999999</v>
      </c>
      <c r="R43" s="127">
        <v>2.9614270000000002E-2</v>
      </c>
      <c r="S43" s="127">
        <v>3.4331286599999999</v>
      </c>
      <c r="T43" s="127">
        <v>1.0169988299999999</v>
      </c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7"/>
      <c r="NJ43" s="127"/>
      <c r="NK43" s="127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7"/>
      <c r="SD43" s="127"/>
      <c r="SE43" s="127"/>
      <c r="SF43" s="127"/>
      <c r="SG43" s="127"/>
      <c r="SH43" s="127"/>
      <c r="SI43" s="127"/>
      <c r="SJ43" s="127"/>
      <c r="SK43" s="127"/>
      <c r="SL43" s="127"/>
      <c r="SM43" s="127"/>
      <c r="SN43" s="127"/>
      <c r="SO43" s="127"/>
      <c r="SP43" s="127"/>
      <c r="SQ43" s="127"/>
      <c r="SR43" s="127"/>
      <c r="SS43" s="127"/>
      <c r="ST43" s="127"/>
      <c r="SU43" s="127"/>
      <c r="SV43" s="127"/>
      <c r="SW43" s="127"/>
      <c r="SX43" s="127"/>
      <c r="SY43" s="127"/>
      <c r="SZ43" s="127"/>
      <c r="TA43" s="127"/>
      <c r="TB43" s="127"/>
      <c r="TC43" s="127"/>
      <c r="TD43" s="127"/>
      <c r="TE43" s="127"/>
      <c r="TF43" s="127"/>
      <c r="TG43" s="127"/>
      <c r="TH43" s="127"/>
      <c r="TI43" s="127"/>
      <c r="TJ43" s="127"/>
      <c r="TK43" s="127"/>
      <c r="TL43" s="127"/>
      <c r="TM43" s="127"/>
      <c r="TN43" s="127"/>
      <c r="TO43" s="127"/>
      <c r="TP43" s="127"/>
      <c r="TQ43" s="127"/>
      <c r="TR43" s="127"/>
      <c r="TS43" s="127"/>
      <c r="TT43" s="127"/>
      <c r="TU43" s="127"/>
      <c r="TV43" s="127"/>
      <c r="TW43" s="127"/>
      <c r="TX43" s="127"/>
      <c r="TY43" s="127"/>
      <c r="TZ43" s="127"/>
      <c r="UA43" s="127"/>
      <c r="UB43" s="127"/>
      <c r="UC43" s="127"/>
      <c r="UD43" s="127"/>
      <c r="UE43" s="127"/>
      <c r="UF43" s="127"/>
      <c r="UG43" s="127"/>
      <c r="UH43" s="127"/>
      <c r="UI43" s="127"/>
      <c r="UJ43" s="127"/>
      <c r="UK43" s="127"/>
      <c r="UL43" s="127"/>
      <c r="UM43" s="127"/>
      <c r="UN43" s="127"/>
      <c r="UO43" s="127"/>
      <c r="UP43" s="127"/>
      <c r="UQ43" s="127"/>
      <c r="UR43" s="127"/>
      <c r="US43" s="127"/>
      <c r="UT43" s="127"/>
      <c r="UU43" s="127"/>
      <c r="UV43" s="127"/>
      <c r="UW43" s="127"/>
      <c r="UX43" s="127"/>
      <c r="UY43" s="127"/>
      <c r="UZ43" s="127"/>
      <c r="VA43" s="127"/>
      <c r="VB43" s="127"/>
      <c r="VC43" s="127"/>
      <c r="VD43" s="127"/>
      <c r="VE43" s="127"/>
      <c r="VF43" s="127"/>
      <c r="VG43" s="127"/>
      <c r="VH43" s="127"/>
      <c r="VI43" s="127"/>
      <c r="VJ43" s="127"/>
      <c r="VK43" s="127"/>
      <c r="VL43" s="127"/>
      <c r="VM43" s="127"/>
      <c r="VN43" s="127"/>
      <c r="VO43" s="127"/>
      <c r="VP43" s="127"/>
      <c r="VQ43" s="127"/>
      <c r="VR43" s="127"/>
      <c r="VS43" s="127"/>
      <c r="VT43" s="127"/>
      <c r="VU43" s="127"/>
      <c r="VV43" s="127"/>
      <c r="VW43" s="127"/>
      <c r="VX43" s="127"/>
      <c r="VY43" s="127"/>
      <c r="VZ43" s="127"/>
      <c r="WA43" s="127"/>
      <c r="WB43" s="127"/>
      <c r="WC43" s="127"/>
      <c r="WD43" s="127"/>
      <c r="WE43" s="127"/>
      <c r="WF43" s="127"/>
      <c r="WG43" s="127"/>
      <c r="WH43" s="127"/>
      <c r="WI43" s="127"/>
      <c r="WJ43" s="127"/>
      <c r="WK43" s="127"/>
      <c r="WL43" s="127"/>
      <c r="WM43" s="127"/>
      <c r="WN43" s="127"/>
      <c r="WO43" s="127"/>
      <c r="WP43" s="127"/>
      <c r="WQ43" s="127"/>
      <c r="WR43" s="127"/>
      <c r="WS43" s="127"/>
      <c r="WT43" s="127"/>
      <c r="WU43" s="127"/>
      <c r="WV43" s="127"/>
      <c r="WW43" s="127"/>
      <c r="WX43" s="127"/>
      <c r="WY43" s="127"/>
      <c r="WZ43" s="127"/>
      <c r="XA43" s="127"/>
      <c r="XB43" s="127"/>
      <c r="XC43" s="127"/>
      <c r="XD43" s="127"/>
      <c r="XE43" s="127"/>
      <c r="XF43" s="127"/>
      <c r="XG43" s="127"/>
      <c r="XH43" s="127"/>
      <c r="XI43" s="127"/>
      <c r="XJ43" s="127"/>
      <c r="XK43" s="127"/>
      <c r="XL43" s="127"/>
      <c r="XM43" s="127"/>
      <c r="XN43" s="127"/>
      <c r="XO43" s="127"/>
      <c r="XP43" s="127"/>
      <c r="XQ43" s="127"/>
      <c r="XR43" s="127"/>
      <c r="XS43" s="127"/>
      <c r="XT43" s="127"/>
      <c r="XU43" s="127"/>
      <c r="XV43" s="127"/>
      <c r="XW43" s="127"/>
      <c r="XX43" s="127"/>
      <c r="XY43" s="127"/>
      <c r="XZ43" s="127"/>
      <c r="YA43" s="127"/>
      <c r="YB43" s="127"/>
      <c r="YC43" s="127"/>
      <c r="YD43" s="127"/>
      <c r="YE43" s="127"/>
      <c r="YF43" s="127"/>
      <c r="YG43" s="127"/>
      <c r="YH43" s="127"/>
      <c r="YI43" s="127"/>
      <c r="YJ43" s="127"/>
      <c r="YK43" s="127"/>
      <c r="YL43" s="127"/>
      <c r="YM43" s="127"/>
      <c r="YN43" s="127"/>
      <c r="YO43" s="127"/>
      <c r="YP43" s="127"/>
      <c r="YQ43" s="127"/>
      <c r="YR43" s="127"/>
      <c r="YS43" s="127"/>
      <c r="YT43" s="127"/>
      <c r="YU43" s="127"/>
      <c r="YV43" s="127"/>
      <c r="YW43" s="127"/>
      <c r="YX43" s="127"/>
      <c r="YY43" s="127"/>
      <c r="YZ43" s="127"/>
      <c r="ZA43" s="127"/>
      <c r="ZB43" s="127"/>
      <c r="ZC43" s="127"/>
      <c r="ZD43" s="127"/>
      <c r="ZE43" s="127"/>
      <c r="ZF43" s="127"/>
      <c r="ZG43" s="127"/>
      <c r="ZH43" s="127"/>
      <c r="ZI43" s="127"/>
      <c r="ZJ43" s="127"/>
      <c r="ZK43" s="127"/>
      <c r="ZL43" s="127"/>
      <c r="ZM43" s="127"/>
      <c r="ZN43" s="127"/>
      <c r="ZO43" s="127"/>
      <c r="ZP43" s="127"/>
      <c r="ZQ43" s="127"/>
      <c r="ZR43" s="127"/>
      <c r="ZS43" s="127"/>
      <c r="ZT43" s="127"/>
      <c r="ZU43" s="127"/>
      <c r="ZV43" s="127"/>
      <c r="ZW43" s="127"/>
      <c r="ZX43" s="127"/>
      <c r="ZY43" s="127"/>
      <c r="ZZ43" s="127"/>
    </row>
    <row r="44" spans="1:702" hidden="1" outlineLevel="1">
      <c r="A44" s="8">
        <v>41548</v>
      </c>
      <c r="B44" s="127">
        <v>4224.2617256499998</v>
      </c>
      <c r="C44" s="127">
        <v>1228.4784342099999</v>
      </c>
      <c r="D44" s="127">
        <v>31.344911159999999</v>
      </c>
      <c r="E44" s="127">
        <v>1269.0494966599999</v>
      </c>
      <c r="F44" s="127">
        <v>49.154754629999999</v>
      </c>
      <c r="G44" s="127">
        <v>5.6354723699999996</v>
      </c>
      <c r="H44" s="127">
        <v>171.85213379000001</v>
      </c>
      <c r="I44" s="127">
        <v>1243.3269534399999</v>
      </c>
      <c r="J44" s="127">
        <v>84.45107582</v>
      </c>
      <c r="K44" s="127">
        <v>13.653714129999999</v>
      </c>
      <c r="L44" s="127">
        <v>6.3700887899999996</v>
      </c>
      <c r="M44" s="163" t="s">
        <v>189</v>
      </c>
      <c r="N44" s="127">
        <v>103.80373581000001</v>
      </c>
      <c r="O44" s="127">
        <v>2.9620171100000001</v>
      </c>
      <c r="P44" s="127">
        <v>8.8323306099999996</v>
      </c>
      <c r="Q44" s="127">
        <v>0.67928401999999999</v>
      </c>
      <c r="R44" s="127">
        <v>2.325988E-2</v>
      </c>
      <c r="S44" s="127">
        <v>3.3817361300000002</v>
      </c>
      <c r="T44" s="127">
        <v>1.2623270900000001</v>
      </c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  <c r="IU44" s="127"/>
      <c r="IV44" s="127"/>
      <c r="IW44" s="127"/>
      <c r="IX44" s="127"/>
      <c r="IY44" s="127"/>
      <c r="IZ44" s="127"/>
      <c r="JA44" s="127"/>
      <c r="JB44" s="127"/>
      <c r="JC44" s="127"/>
      <c r="JD44" s="127"/>
      <c r="JE44" s="127"/>
      <c r="JF44" s="127"/>
      <c r="JG44" s="127"/>
      <c r="JH44" s="127"/>
      <c r="JI44" s="127"/>
      <c r="JJ44" s="127"/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127"/>
      <c r="KD44" s="127"/>
      <c r="KE44" s="127"/>
      <c r="KF44" s="127"/>
      <c r="KG44" s="127"/>
      <c r="KH44" s="127"/>
      <c r="KI44" s="127"/>
      <c r="KJ44" s="127"/>
      <c r="KK44" s="127"/>
      <c r="KL44" s="127"/>
      <c r="KM44" s="127"/>
      <c r="KN44" s="127"/>
      <c r="KO44" s="127"/>
      <c r="KP44" s="127"/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127"/>
      <c r="LJ44" s="127"/>
      <c r="LK44" s="127"/>
      <c r="LL44" s="127"/>
      <c r="LM44" s="127"/>
      <c r="LN44" s="127"/>
      <c r="LO44" s="127"/>
      <c r="LP44" s="127"/>
      <c r="LQ44" s="127"/>
      <c r="LR44" s="127"/>
      <c r="LS44" s="127"/>
      <c r="LT44" s="127"/>
      <c r="LU44" s="127"/>
      <c r="LV44" s="127"/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  <c r="MO44" s="127"/>
      <c r="MP44" s="127"/>
      <c r="MQ44" s="127"/>
      <c r="MR44" s="127"/>
      <c r="MS44" s="127"/>
      <c r="MT44" s="127"/>
      <c r="MU44" s="127"/>
      <c r="MV44" s="127"/>
      <c r="MW44" s="127"/>
      <c r="MX44" s="127"/>
      <c r="MY44" s="127"/>
      <c r="MZ44" s="127"/>
      <c r="NA44" s="127"/>
      <c r="NB44" s="127"/>
      <c r="NC44" s="127"/>
      <c r="ND44" s="127"/>
      <c r="NE44" s="127"/>
      <c r="NF44" s="127"/>
      <c r="NG44" s="127"/>
      <c r="NH44" s="127"/>
      <c r="NI44" s="127"/>
      <c r="NJ44" s="127"/>
      <c r="NK44" s="127"/>
      <c r="NL44" s="127"/>
      <c r="NM44" s="127"/>
      <c r="NN44" s="127"/>
      <c r="NO44" s="127"/>
      <c r="NP44" s="127"/>
      <c r="NQ44" s="127"/>
      <c r="NR44" s="127"/>
      <c r="NS44" s="127"/>
      <c r="NT44" s="127"/>
      <c r="NU44" s="127"/>
      <c r="NV44" s="127"/>
      <c r="NW44" s="127"/>
      <c r="NX44" s="127"/>
      <c r="NY44" s="127"/>
      <c r="NZ44" s="127"/>
      <c r="OA44" s="127"/>
      <c r="OB44" s="127"/>
      <c r="OC44" s="127"/>
      <c r="OD44" s="127"/>
      <c r="OE44" s="127"/>
      <c r="OF44" s="127"/>
      <c r="OG44" s="127"/>
      <c r="OH44" s="127"/>
      <c r="OI44" s="127"/>
      <c r="OJ44" s="127"/>
      <c r="OK44" s="127"/>
      <c r="OL44" s="127"/>
      <c r="OM44" s="127"/>
      <c r="ON44" s="127"/>
      <c r="OO44" s="127"/>
      <c r="OP44" s="127"/>
      <c r="OQ44" s="127"/>
      <c r="OR44" s="127"/>
      <c r="OS44" s="127"/>
      <c r="OT44" s="127"/>
      <c r="OU44" s="127"/>
      <c r="OV44" s="127"/>
      <c r="OW44" s="127"/>
      <c r="OX44" s="127"/>
      <c r="OY44" s="127"/>
      <c r="OZ44" s="127"/>
      <c r="PA44" s="127"/>
      <c r="PB44" s="127"/>
      <c r="PC44" s="127"/>
      <c r="PD44" s="127"/>
      <c r="PE44" s="127"/>
      <c r="PF44" s="127"/>
      <c r="PG44" s="127"/>
      <c r="PH44" s="127"/>
      <c r="PI44" s="127"/>
      <c r="PJ44" s="127"/>
      <c r="PK44" s="127"/>
      <c r="PL44" s="127"/>
      <c r="PM44" s="127"/>
      <c r="PN44" s="127"/>
      <c r="PO44" s="127"/>
      <c r="PP44" s="127"/>
      <c r="PQ44" s="127"/>
      <c r="PR44" s="127"/>
      <c r="PS44" s="127"/>
      <c r="PT44" s="127"/>
      <c r="PU44" s="127"/>
      <c r="PV44" s="127"/>
      <c r="PW44" s="127"/>
      <c r="PX44" s="127"/>
      <c r="PY44" s="127"/>
      <c r="PZ44" s="127"/>
      <c r="QA44" s="127"/>
      <c r="QB44" s="127"/>
      <c r="QC44" s="127"/>
      <c r="QD44" s="127"/>
      <c r="QE44" s="127"/>
      <c r="QF44" s="127"/>
      <c r="QG44" s="127"/>
      <c r="QH44" s="127"/>
      <c r="QI44" s="127"/>
      <c r="QJ44" s="127"/>
      <c r="QK44" s="127"/>
      <c r="QL44" s="127"/>
      <c r="QM44" s="127"/>
      <c r="QN44" s="127"/>
      <c r="QO44" s="127"/>
      <c r="QP44" s="127"/>
      <c r="QQ44" s="127"/>
      <c r="QR44" s="127"/>
      <c r="QS44" s="127"/>
      <c r="QT44" s="127"/>
      <c r="QU44" s="127"/>
      <c r="QV44" s="127"/>
      <c r="QW44" s="127"/>
      <c r="QX44" s="127"/>
      <c r="QY44" s="127"/>
      <c r="QZ44" s="127"/>
      <c r="RA44" s="127"/>
      <c r="RB44" s="127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7"/>
      <c r="SD44" s="127"/>
      <c r="SE44" s="127"/>
      <c r="SF44" s="127"/>
      <c r="SG44" s="127"/>
      <c r="SH44" s="127"/>
      <c r="SI44" s="127"/>
      <c r="SJ44" s="127"/>
      <c r="SK44" s="127"/>
      <c r="SL44" s="127"/>
      <c r="SM44" s="127"/>
      <c r="SN44" s="127"/>
      <c r="SO44" s="127"/>
      <c r="SP44" s="127"/>
      <c r="SQ44" s="127"/>
      <c r="SR44" s="127"/>
      <c r="SS44" s="127"/>
      <c r="ST44" s="127"/>
      <c r="SU44" s="127"/>
      <c r="SV44" s="127"/>
      <c r="SW44" s="127"/>
      <c r="SX44" s="127"/>
      <c r="SY44" s="127"/>
      <c r="SZ44" s="127"/>
      <c r="TA44" s="127"/>
      <c r="TB44" s="127"/>
      <c r="TC44" s="127"/>
      <c r="TD44" s="127"/>
      <c r="TE44" s="127"/>
      <c r="TF44" s="127"/>
      <c r="TG44" s="127"/>
      <c r="TH44" s="127"/>
      <c r="TI44" s="127"/>
      <c r="TJ44" s="127"/>
      <c r="TK44" s="127"/>
      <c r="TL44" s="127"/>
      <c r="TM44" s="127"/>
      <c r="TN44" s="127"/>
      <c r="TO44" s="127"/>
      <c r="TP44" s="127"/>
      <c r="TQ44" s="127"/>
      <c r="TR44" s="127"/>
      <c r="TS44" s="127"/>
      <c r="TT44" s="127"/>
      <c r="TU44" s="127"/>
      <c r="TV44" s="127"/>
      <c r="TW44" s="127"/>
      <c r="TX44" s="127"/>
      <c r="TY44" s="127"/>
      <c r="TZ44" s="127"/>
      <c r="UA44" s="127"/>
      <c r="UB44" s="127"/>
      <c r="UC44" s="127"/>
      <c r="UD44" s="127"/>
      <c r="UE44" s="127"/>
      <c r="UF44" s="127"/>
      <c r="UG44" s="127"/>
      <c r="UH44" s="127"/>
      <c r="UI44" s="127"/>
      <c r="UJ44" s="127"/>
      <c r="UK44" s="127"/>
      <c r="UL44" s="127"/>
      <c r="UM44" s="127"/>
      <c r="UN44" s="127"/>
      <c r="UO44" s="127"/>
      <c r="UP44" s="127"/>
      <c r="UQ44" s="127"/>
      <c r="UR44" s="127"/>
      <c r="US44" s="127"/>
      <c r="UT44" s="127"/>
      <c r="UU44" s="127"/>
      <c r="UV44" s="127"/>
      <c r="UW44" s="127"/>
      <c r="UX44" s="127"/>
      <c r="UY44" s="127"/>
      <c r="UZ44" s="127"/>
      <c r="VA44" s="127"/>
      <c r="VB44" s="127"/>
      <c r="VC44" s="127"/>
      <c r="VD44" s="127"/>
      <c r="VE44" s="127"/>
      <c r="VF44" s="127"/>
      <c r="VG44" s="127"/>
      <c r="VH44" s="127"/>
      <c r="VI44" s="127"/>
      <c r="VJ44" s="127"/>
      <c r="VK44" s="127"/>
      <c r="VL44" s="127"/>
      <c r="VM44" s="127"/>
      <c r="VN44" s="127"/>
      <c r="VO44" s="127"/>
      <c r="VP44" s="127"/>
      <c r="VQ44" s="127"/>
      <c r="VR44" s="127"/>
      <c r="VS44" s="127"/>
      <c r="VT44" s="127"/>
      <c r="VU44" s="127"/>
      <c r="VV44" s="127"/>
      <c r="VW44" s="127"/>
      <c r="VX44" s="127"/>
      <c r="VY44" s="127"/>
      <c r="VZ44" s="127"/>
      <c r="WA44" s="127"/>
      <c r="WB44" s="127"/>
      <c r="WC44" s="127"/>
      <c r="WD44" s="127"/>
      <c r="WE44" s="127"/>
      <c r="WF44" s="127"/>
      <c r="WG44" s="127"/>
      <c r="WH44" s="127"/>
      <c r="WI44" s="127"/>
      <c r="WJ44" s="127"/>
      <c r="WK44" s="127"/>
      <c r="WL44" s="127"/>
      <c r="WM44" s="127"/>
      <c r="WN44" s="127"/>
      <c r="WO44" s="127"/>
      <c r="WP44" s="127"/>
      <c r="WQ44" s="127"/>
      <c r="WR44" s="127"/>
      <c r="WS44" s="127"/>
      <c r="WT44" s="127"/>
      <c r="WU44" s="127"/>
      <c r="WV44" s="127"/>
      <c r="WW44" s="127"/>
      <c r="WX44" s="127"/>
      <c r="WY44" s="127"/>
      <c r="WZ44" s="127"/>
      <c r="XA44" s="127"/>
      <c r="XB44" s="127"/>
      <c r="XC44" s="127"/>
      <c r="XD44" s="127"/>
      <c r="XE44" s="127"/>
      <c r="XF44" s="127"/>
      <c r="XG44" s="127"/>
      <c r="XH44" s="127"/>
      <c r="XI44" s="127"/>
      <c r="XJ44" s="127"/>
      <c r="XK44" s="127"/>
      <c r="XL44" s="127"/>
      <c r="XM44" s="127"/>
      <c r="XN44" s="127"/>
      <c r="XO44" s="127"/>
      <c r="XP44" s="127"/>
      <c r="XQ44" s="127"/>
      <c r="XR44" s="127"/>
      <c r="XS44" s="127"/>
      <c r="XT44" s="127"/>
      <c r="XU44" s="127"/>
      <c r="XV44" s="127"/>
      <c r="XW44" s="127"/>
      <c r="XX44" s="127"/>
      <c r="XY44" s="127"/>
      <c r="XZ44" s="127"/>
      <c r="YA44" s="127"/>
      <c r="YB44" s="127"/>
      <c r="YC44" s="127"/>
      <c r="YD44" s="127"/>
      <c r="YE44" s="127"/>
      <c r="YF44" s="127"/>
      <c r="YG44" s="127"/>
      <c r="YH44" s="127"/>
      <c r="YI44" s="127"/>
      <c r="YJ44" s="127"/>
      <c r="YK44" s="127"/>
      <c r="YL44" s="127"/>
      <c r="YM44" s="127"/>
      <c r="YN44" s="127"/>
      <c r="YO44" s="127"/>
      <c r="YP44" s="127"/>
      <c r="YQ44" s="127"/>
      <c r="YR44" s="127"/>
      <c r="YS44" s="127"/>
      <c r="YT44" s="127"/>
      <c r="YU44" s="127"/>
      <c r="YV44" s="127"/>
      <c r="YW44" s="127"/>
      <c r="YX44" s="127"/>
      <c r="YY44" s="127"/>
      <c r="YZ44" s="127"/>
      <c r="ZA44" s="127"/>
      <c r="ZB44" s="127"/>
      <c r="ZC44" s="127"/>
      <c r="ZD44" s="127"/>
      <c r="ZE44" s="127"/>
      <c r="ZF44" s="127"/>
      <c r="ZG44" s="127"/>
      <c r="ZH44" s="127"/>
      <c r="ZI44" s="127"/>
      <c r="ZJ44" s="127"/>
      <c r="ZK44" s="127"/>
      <c r="ZL44" s="127"/>
      <c r="ZM44" s="127"/>
      <c r="ZN44" s="127"/>
      <c r="ZO44" s="127"/>
      <c r="ZP44" s="127"/>
      <c r="ZQ44" s="127"/>
      <c r="ZR44" s="127"/>
      <c r="ZS44" s="127"/>
      <c r="ZT44" s="127"/>
      <c r="ZU44" s="127"/>
      <c r="ZV44" s="127"/>
      <c r="ZW44" s="127"/>
      <c r="ZX44" s="127"/>
      <c r="ZY44" s="127"/>
      <c r="ZZ44" s="127"/>
    </row>
    <row r="45" spans="1:702" hidden="1" outlineLevel="1">
      <c r="A45" s="8">
        <v>41579</v>
      </c>
      <c r="B45" s="127">
        <v>4207.2141697300003</v>
      </c>
      <c r="C45" s="127">
        <v>1183.3518847</v>
      </c>
      <c r="D45" s="127">
        <v>33.179471909999997</v>
      </c>
      <c r="E45" s="127">
        <v>1263.2909786299999</v>
      </c>
      <c r="F45" s="127">
        <v>50.754930659999999</v>
      </c>
      <c r="G45" s="127">
        <v>5.6487823400000003</v>
      </c>
      <c r="H45" s="127">
        <v>174.36162021999999</v>
      </c>
      <c r="I45" s="127">
        <v>1277.5553862500001</v>
      </c>
      <c r="J45" s="127">
        <v>76.749320240000003</v>
      </c>
      <c r="K45" s="127">
        <v>13.47577369</v>
      </c>
      <c r="L45" s="127">
        <v>7.4447820399999998</v>
      </c>
      <c r="M45" s="163" t="s">
        <v>189</v>
      </c>
      <c r="N45" s="127">
        <v>106.42615254</v>
      </c>
      <c r="O45" s="127">
        <v>3.05727321</v>
      </c>
      <c r="P45" s="127">
        <v>8.3268345999999998</v>
      </c>
      <c r="Q45" s="127">
        <v>0.68198336000000004</v>
      </c>
      <c r="R45" s="127">
        <v>6.8743579999999999E-2</v>
      </c>
      <c r="S45" s="127">
        <v>1.9558356699999999</v>
      </c>
      <c r="T45" s="127">
        <v>0.88441608999999999</v>
      </c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7"/>
      <c r="IP45" s="127"/>
      <c r="IQ45" s="127"/>
      <c r="IR45" s="127"/>
      <c r="IS45" s="127"/>
      <c r="IT45" s="127"/>
      <c r="IU45" s="127"/>
      <c r="IV45" s="127"/>
      <c r="IW45" s="127"/>
      <c r="IX45" s="127"/>
      <c r="IY45" s="127"/>
      <c r="IZ45" s="127"/>
      <c r="JA45" s="127"/>
      <c r="JB45" s="127"/>
      <c r="JC45" s="127"/>
      <c r="JD45" s="127"/>
      <c r="JE45" s="127"/>
      <c r="JF45" s="127"/>
      <c r="JG45" s="127"/>
      <c r="JH45" s="127"/>
      <c r="JI45" s="127"/>
      <c r="JJ45" s="127"/>
      <c r="JK45" s="127"/>
      <c r="JL45" s="127"/>
      <c r="JM45" s="127"/>
      <c r="JN45" s="127"/>
      <c r="JO45" s="127"/>
      <c r="JP45" s="127"/>
      <c r="JQ45" s="127"/>
      <c r="JR45" s="127"/>
      <c r="JS45" s="127"/>
      <c r="JT45" s="127"/>
      <c r="JU45" s="127"/>
      <c r="JV45" s="127"/>
      <c r="JW45" s="127"/>
      <c r="JX45" s="127"/>
      <c r="JY45" s="127"/>
      <c r="JZ45" s="127"/>
      <c r="KA45" s="127"/>
      <c r="KB45" s="127"/>
      <c r="KC45" s="127"/>
      <c r="KD45" s="127"/>
      <c r="KE45" s="127"/>
      <c r="KF45" s="127"/>
      <c r="KG45" s="127"/>
      <c r="KH45" s="127"/>
      <c r="KI45" s="127"/>
      <c r="KJ45" s="127"/>
      <c r="KK45" s="127"/>
      <c r="KL45" s="127"/>
      <c r="KM45" s="127"/>
      <c r="KN45" s="127"/>
      <c r="KO45" s="127"/>
      <c r="KP45" s="127"/>
      <c r="KQ45" s="127"/>
      <c r="KR45" s="127"/>
      <c r="KS45" s="127"/>
      <c r="KT45" s="127"/>
      <c r="KU45" s="127"/>
      <c r="KV45" s="127"/>
      <c r="KW45" s="127"/>
      <c r="KX45" s="127"/>
      <c r="KY45" s="127"/>
      <c r="KZ45" s="127"/>
      <c r="LA45" s="127"/>
      <c r="LB45" s="127"/>
      <c r="LC45" s="127"/>
      <c r="LD45" s="127"/>
      <c r="LE45" s="127"/>
      <c r="LF45" s="127"/>
      <c r="LG45" s="127"/>
      <c r="LH45" s="127"/>
      <c r="LI45" s="127"/>
      <c r="LJ45" s="127"/>
      <c r="LK45" s="127"/>
      <c r="LL45" s="127"/>
      <c r="LM45" s="127"/>
      <c r="LN45" s="127"/>
      <c r="LO45" s="127"/>
      <c r="LP45" s="127"/>
      <c r="LQ45" s="127"/>
      <c r="LR45" s="127"/>
      <c r="LS45" s="127"/>
      <c r="LT45" s="127"/>
      <c r="LU45" s="127"/>
      <c r="LV45" s="127"/>
      <c r="LW45" s="127"/>
      <c r="LX45" s="127"/>
      <c r="LY45" s="127"/>
      <c r="LZ45" s="127"/>
      <c r="MA45" s="127"/>
      <c r="MB45" s="127"/>
      <c r="MC45" s="127"/>
      <c r="MD45" s="127"/>
      <c r="ME45" s="127"/>
      <c r="MF45" s="127"/>
      <c r="MG45" s="127"/>
      <c r="MH45" s="127"/>
      <c r="MI45" s="127"/>
      <c r="MJ45" s="127"/>
      <c r="MK45" s="127"/>
      <c r="ML45" s="127"/>
      <c r="MM45" s="127"/>
      <c r="MN45" s="127"/>
      <c r="MO45" s="127"/>
      <c r="MP45" s="127"/>
      <c r="MQ45" s="127"/>
      <c r="MR45" s="127"/>
      <c r="MS45" s="127"/>
      <c r="MT45" s="127"/>
      <c r="MU45" s="127"/>
      <c r="MV45" s="127"/>
      <c r="MW45" s="127"/>
      <c r="MX45" s="127"/>
      <c r="MY45" s="127"/>
      <c r="MZ45" s="127"/>
      <c r="NA45" s="127"/>
      <c r="NB45" s="127"/>
      <c r="NC45" s="127"/>
      <c r="ND45" s="127"/>
      <c r="NE45" s="127"/>
      <c r="NF45" s="127"/>
      <c r="NG45" s="127"/>
      <c r="NH45" s="127"/>
      <c r="NI45" s="127"/>
      <c r="NJ45" s="127"/>
      <c r="NK45" s="127"/>
      <c r="NL45" s="127"/>
      <c r="NM45" s="127"/>
      <c r="NN45" s="127"/>
      <c r="NO45" s="127"/>
      <c r="NP45" s="127"/>
      <c r="NQ45" s="127"/>
      <c r="NR45" s="127"/>
      <c r="NS45" s="127"/>
      <c r="NT45" s="127"/>
      <c r="NU45" s="127"/>
      <c r="NV45" s="127"/>
      <c r="NW45" s="127"/>
      <c r="NX45" s="127"/>
      <c r="NY45" s="127"/>
      <c r="NZ45" s="127"/>
      <c r="OA45" s="127"/>
      <c r="OB45" s="127"/>
      <c r="OC45" s="127"/>
      <c r="OD45" s="127"/>
      <c r="OE45" s="127"/>
      <c r="OF45" s="127"/>
      <c r="OG45" s="127"/>
      <c r="OH45" s="127"/>
      <c r="OI45" s="127"/>
      <c r="OJ45" s="127"/>
      <c r="OK45" s="127"/>
      <c r="OL45" s="127"/>
      <c r="OM45" s="127"/>
      <c r="ON45" s="127"/>
      <c r="OO45" s="127"/>
      <c r="OP45" s="127"/>
      <c r="OQ45" s="127"/>
      <c r="OR45" s="127"/>
      <c r="OS45" s="127"/>
      <c r="OT45" s="127"/>
      <c r="OU45" s="127"/>
      <c r="OV45" s="127"/>
      <c r="OW45" s="127"/>
      <c r="OX45" s="127"/>
      <c r="OY45" s="127"/>
      <c r="OZ45" s="127"/>
      <c r="PA45" s="127"/>
      <c r="PB45" s="127"/>
      <c r="PC45" s="127"/>
      <c r="PD45" s="127"/>
      <c r="PE45" s="127"/>
      <c r="PF45" s="127"/>
      <c r="PG45" s="127"/>
      <c r="PH45" s="127"/>
      <c r="PI45" s="127"/>
      <c r="PJ45" s="127"/>
      <c r="PK45" s="127"/>
      <c r="PL45" s="127"/>
      <c r="PM45" s="127"/>
      <c r="PN45" s="127"/>
      <c r="PO45" s="127"/>
      <c r="PP45" s="127"/>
      <c r="PQ45" s="127"/>
      <c r="PR45" s="127"/>
      <c r="PS45" s="127"/>
      <c r="PT45" s="127"/>
      <c r="PU45" s="127"/>
      <c r="PV45" s="127"/>
      <c r="PW45" s="127"/>
      <c r="PX45" s="127"/>
      <c r="PY45" s="127"/>
      <c r="PZ45" s="127"/>
      <c r="QA45" s="127"/>
      <c r="QB45" s="127"/>
      <c r="QC45" s="127"/>
      <c r="QD45" s="127"/>
      <c r="QE45" s="127"/>
      <c r="QF45" s="127"/>
      <c r="QG45" s="127"/>
      <c r="QH45" s="127"/>
      <c r="QI45" s="127"/>
      <c r="QJ45" s="127"/>
      <c r="QK45" s="127"/>
      <c r="QL45" s="127"/>
      <c r="QM45" s="127"/>
      <c r="QN45" s="127"/>
      <c r="QO45" s="127"/>
      <c r="QP45" s="127"/>
      <c r="QQ45" s="127"/>
      <c r="QR45" s="127"/>
      <c r="QS45" s="127"/>
      <c r="QT45" s="127"/>
      <c r="QU45" s="127"/>
      <c r="QV45" s="127"/>
      <c r="QW45" s="127"/>
      <c r="QX45" s="127"/>
      <c r="QY45" s="127"/>
      <c r="QZ45" s="127"/>
      <c r="RA45" s="127"/>
      <c r="RB45" s="127"/>
      <c r="RC45" s="127"/>
      <c r="RD45" s="127"/>
      <c r="RE45" s="127"/>
      <c r="RF45" s="127"/>
      <c r="RG45" s="127"/>
      <c r="RH45" s="127"/>
      <c r="RI45" s="127"/>
      <c r="RJ45" s="127"/>
      <c r="RK45" s="127"/>
      <c r="RL45" s="127"/>
      <c r="RM45" s="127"/>
      <c r="RN45" s="127"/>
      <c r="RO45" s="127"/>
      <c r="RP45" s="127"/>
      <c r="RQ45" s="127"/>
      <c r="RR45" s="127"/>
      <c r="RS45" s="127"/>
      <c r="RT45" s="127"/>
      <c r="RU45" s="127"/>
      <c r="RV45" s="127"/>
      <c r="RW45" s="127"/>
      <c r="RX45" s="127"/>
      <c r="RY45" s="127"/>
      <c r="RZ45" s="127"/>
      <c r="SA45" s="127"/>
      <c r="SB45" s="127"/>
      <c r="SC45" s="127"/>
      <c r="SD45" s="127"/>
      <c r="SE45" s="127"/>
      <c r="SF45" s="127"/>
      <c r="SG45" s="127"/>
      <c r="SH45" s="127"/>
      <c r="SI45" s="127"/>
      <c r="SJ45" s="127"/>
      <c r="SK45" s="127"/>
      <c r="SL45" s="127"/>
      <c r="SM45" s="127"/>
      <c r="SN45" s="127"/>
      <c r="SO45" s="127"/>
      <c r="SP45" s="127"/>
      <c r="SQ45" s="127"/>
      <c r="SR45" s="127"/>
      <c r="SS45" s="127"/>
      <c r="ST45" s="127"/>
      <c r="SU45" s="127"/>
      <c r="SV45" s="127"/>
      <c r="SW45" s="127"/>
      <c r="SX45" s="127"/>
      <c r="SY45" s="127"/>
      <c r="SZ45" s="127"/>
      <c r="TA45" s="127"/>
      <c r="TB45" s="127"/>
      <c r="TC45" s="127"/>
      <c r="TD45" s="127"/>
      <c r="TE45" s="127"/>
      <c r="TF45" s="127"/>
      <c r="TG45" s="127"/>
      <c r="TH45" s="127"/>
      <c r="TI45" s="127"/>
      <c r="TJ45" s="127"/>
      <c r="TK45" s="127"/>
      <c r="TL45" s="127"/>
      <c r="TM45" s="127"/>
      <c r="TN45" s="127"/>
      <c r="TO45" s="127"/>
      <c r="TP45" s="127"/>
      <c r="TQ45" s="127"/>
      <c r="TR45" s="127"/>
      <c r="TS45" s="127"/>
      <c r="TT45" s="127"/>
      <c r="TU45" s="127"/>
      <c r="TV45" s="127"/>
      <c r="TW45" s="127"/>
      <c r="TX45" s="127"/>
      <c r="TY45" s="127"/>
      <c r="TZ45" s="127"/>
      <c r="UA45" s="127"/>
      <c r="UB45" s="127"/>
      <c r="UC45" s="127"/>
      <c r="UD45" s="127"/>
      <c r="UE45" s="127"/>
      <c r="UF45" s="127"/>
      <c r="UG45" s="127"/>
      <c r="UH45" s="127"/>
      <c r="UI45" s="127"/>
      <c r="UJ45" s="127"/>
      <c r="UK45" s="127"/>
      <c r="UL45" s="127"/>
      <c r="UM45" s="127"/>
      <c r="UN45" s="127"/>
      <c r="UO45" s="127"/>
      <c r="UP45" s="127"/>
      <c r="UQ45" s="127"/>
      <c r="UR45" s="127"/>
      <c r="US45" s="127"/>
      <c r="UT45" s="127"/>
      <c r="UU45" s="127"/>
      <c r="UV45" s="127"/>
      <c r="UW45" s="127"/>
      <c r="UX45" s="127"/>
      <c r="UY45" s="127"/>
      <c r="UZ45" s="127"/>
      <c r="VA45" s="127"/>
      <c r="VB45" s="127"/>
      <c r="VC45" s="127"/>
      <c r="VD45" s="127"/>
      <c r="VE45" s="127"/>
      <c r="VF45" s="127"/>
      <c r="VG45" s="127"/>
      <c r="VH45" s="127"/>
      <c r="VI45" s="127"/>
      <c r="VJ45" s="127"/>
      <c r="VK45" s="127"/>
      <c r="VL45" s="127"/>
      <c r="VM45" s="127"/>
      <c r="VN45" s="127"/>
      <c r="VO45" s="127"/>
      <c r="VP45" s="127"/>
      <c r="VQ45" s="127"/>
      <c r="VR45" s="127"/>
      <c r="VS45" s="127"/>
      <c r="VT45" s="127"/>
      <c r="VU45" s="127"/>
      <c r="VV45" s="127"/>
      <c r="VW45" s="127"/>
      <c r="VX45" s="127"/>
      <c r="VY45" s="127"/>
      <c r="VZ45" s="127"/>
      <c r="WA45" s="127"/>
      <c r="WB45" s="127"/>
      <c r="WC45" s="127"/>
      <c r="WD45" s="127"/>
      <c r="WE45" s="127"/>
      <c r="WF45" s="127"/>
      <c r="WG45" s="127"/>
      <c r="WH45" s="127"/>
      <c r="WI45" s="127"/>
      <c r="WJ45" s="127"/>
      <c r="WK45" s="127"/>
      <c r="WL45" s="127"/>
      <c r="WM45" s="127"/>
      <c r="WN45" s="127"/>
      <c r="WO45" s="127"/>
      <c r="WP45" s="127"/>
      <c r="WQ45" s="127"/>
      <c r="WR45" s="127"/>
      <c r="WS45" s="127"/>
      <c r="WT45" s="127"/>
      <c r="WU45" s="127"/>
      <c r="WV45" s="127"/>
      <c r="WW45" s="127"/>
      <c r="WX45" s="127"/>
      <c r="WY45" s="127"/>
      <c r="WZ45" s="127"/>
      <c r="XA45" s="127"/>
      <c r="XB45" s="127"/>
      <c r="XC45" s="127"/>
      <c r="XD45" s="127"/>
      <c r="XE45" s="127"/>
      <c r="XF45" s="127"/>
      <c r="XG45" s="127"/>
      <c r="XH45" s="127"/>
      <c r="XI45" s="127"/>
      <c r="XJ45" s="127"/>
      <c r="XK45" s="127"/>
      <c r="XL45" s="127"/>
      <c r="XM45" s="127"/>
      <c r="XN45" s="127"/>
      <c r="XO45" s="127"/>
      <c r="XP45" s="127"/>
      <c r="XQ45" s="127"/>
      <c r="XR45" s="127"/>
      <c r="XS45" s="127"/>
      <c r="XT45" s="127"/>
      <c r="XU45" s="127"/>
      <c r="XV45" s="127"/>
      <c r="XW45" s="127"/>
      <c r="XX45" s="127"/>
      <c r="XY45" s="127"/>
      <c r="XZ45" s="127"/>
      <c r="YA45" s="127"/>
      <c r="YB45" s="127"/>
      <c r="YC45" s="127"/>
      <c r="YD45" s="127"/>
      <c r="YE45" s="127"/>
      <c r="YF45" s="127"/>
      <c r="YG45" s="127"/>
      <c r="YH45" s="127"/>
      <c r="YI45" s="127"/>
      <c r="YJ45" s="127"/>
      <c r="YK45" s="127"/>
      <c r="YL45" s="127"/>
      <c r="YM45" s="127"/>
      <c r="YN45" s="127"/>
      <c r="YO45" s="127"/>
      <c r="YP45" s="127"/>
      <c r="YQ45" s="127"/>
      <c r="YR45" s="127"/>
      <c r="YS45" s="127"/>
      <c r="YT45" s="127"/>
      <c r="YU45" s="127"/>
      <c r="YV45" s="127"/>
      <c r="YW45" s="127"/>
      <c r="YX45" s="127"/>
      <c r="YY45" s="127"/>
      <c r="YZ45" s="127"/>
      <c r="ZA45" s="127"/>
      <c r="ZB45" s="127"/>
      <c r="ZC45" s="127"/>
      <c r="ZD45" s="127"/>
      <c r="ZE45" s="127"/>
      <c r="ZF45" s="127"/>
      <c r="ZG45" s="127"/>
      <c r="ZH45" s="127"/>
      <c r="ZI45" s="127"/>
      <c r="ZJ45" s="127"/>
      <c r="ZK45" s="127"/>
      <c r="ZL45" s="127"/>
      <c r="ZM45" s="127"/>
      <c r="ZN45" s="127"/>
      <c r="ZO45" s="127"/>
      <c r="ZP45" s="127"/>
      <c r="ZQ45" s="127"/>
      <c r="ZR45" s="127"/>
      <c r="ZS45" s="127"/>
      <c r="ZT45" s="127"/>
      <c r="ZU45" s="127"/>
      <c r="ZV45" s="127"/>
      <c r="ZW45" s="127"/>
      <c r="ZX45" s="127"/>
      <c r="ZY45" s="127"/>
      <c r="ZZ45" s="127"/>
    </row>
    <row r="46" spans="1:702" hidden="1" outlineLevel="1">
      <c r="A46" s="8">
        <v>41609</v>
      </c>
      <c r="B46" s="127">
        <v>4181.0580339799999</v>
      </c>
      <c r="C46" s="127">
        <v>1179.4864874499999</v>
      </c>
      <c r="D46" s="127">
        <v>31.525055139999999</v>
      </c>
      <c r="E46" s="127">
        <v>1252.6807177600001</v>
      </c>
      <c r="F46" s="127">
        <v>68.794012519999995</v>
      </c>
      <c r="G46" s="127">
        <v>4.8509313399999998</v>
      </c>
      <c r="H46" s="127">
        <v>167.05138030000001</v>
      </c>
      <c r="I46" s="127">
        <v>1249.22876511</v>
      </c>
      <c r="J46" s="127">
        <v>83.41048327</v>
      </c>
      <c r="K46" s="127">
        <v>13.41321666</v>
      </c>
      <c r="L46" s="127">
        <v>7.87343846</v>
      </c>
      <c r="M46" s="163" t="s">
        <v>189</v>
      </c>
      <c r="N46" s="127">
        <v>105.58835467</v>
      </c>
      <c r="O46" s="127">
        <v>3.46002242</v>
      </c>
      <c r="P46" s="127">
        <v>8.7082599199999997</v>
      </c>
      <c r="Q46" s="127">
        <v>0.73101939000000005</v>
      </c>
      <c r="R46" s="127">
        <v>8.0847189999999999E-2</v>
      </c>
      <c r="S46" s="127">
        <v>3.4620568700000001</v>
      </c>
      <c r="T46" s="127">
        <v>0.71298550999999999</v>
      </c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7"/>
      <c r="IP46" s="127"/>
      <c r="IQ46" s="127"/>
      <c r="IR46" s="127"/>
      <c r="IS46" s="127"/>
      <c r="IT46" s="127"/>
      <c r="IU46" s="127"/>
      <c r="IV46" s="127"/>
      <c r="IW46" s="127"/>
      <c r="IX46" s="127"/>
      <c r="IY46" s="127"/>
      <c r="IZ46" s="127"/>
      <c r="JA46" s="127"/>
      <c r="JB46" s="127"/>
      <c r="JC46" s="127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127"/>
      <c r="JO46" s="127"/>
      <c r="JP46" s="127"/>
      <c r="JQ46" s="127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127"/>
      <c r="KC46" s="127"/>
      <c r="KD46" s="127"/>
      <c r="KE46" s="127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127"/>
      <c r="KQ46" s="127"/>
      <c r="KR46" s="127"/>
      <c r="KS46" s="127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127"/>
      <c r="LE46" s="127"/>
      <c r="LF46" s="127"/>
      <c r="LG46" s="127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127"/>
      <c r="LS46" s="127"/>
      <c r="LT46" s="127"/>
      <c r="LU46" s="127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127"/>
      <c r="MG46" s="127"/>
      <c r="MH46" s="127"/>
      <c r="MI46" s="127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127"/>
      <c r="MU46" s="127"/>
      <c r="MV46" s="127"/>
      <c r="MW46" s="127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127"/>
      <c r="NI46" s="127"/>
      <c r="NJ46" s="127"/>
      <c r="NK46" s="127"/>
      <c r="NL46" s="127"/>
      <c r="NM46" s="127"/>
      <c r="NN46" s="127"/>
      <c r="NO46" s="127"/>
      <c r="NP46" s="127"/>
      <c r="NQ46" s="127"/>
      <c r="NR46" s="127"/>
      <c r="NS46" s="127"/>
      <c r="NT46" s="127"/>
      <c r="NU46" s="127"/>
      <c r="NV46" s="127"/>
      <c r="NW46" s="127"/>
      <c r="NX46" s="127"/>
      <c r="NY46" s="127"/>
      <c r="NZ46" s="127"/>
      <c r="OA46" s="127"/>
      <c r="OB46" s="127"/>
      <c r="OC46" s="127"/>
      <c r="OD46" s="127"/>
      <c r="OE46" s="127"/>
      <c r="OF46" s="127"/>
      <c r="OG46" s="127"/>
      <c r="OH46" s="127"/>
      <c r="OI46" s="127"/>
      <c r="OJ46" s="127"/>
      <c r="OK46" s="127"/>
      <c r="OL46" s="127"/>
      <c r="OM46" s="127"/>
      <c r="ON46" s="127"/>
      <c r="OO46" s="127"/>
      <c r="OP46" s="127"/>
      <c r="OQ46" s="127"/>
      <c r="OR46" s="127"/>
      <c r="OS46" s="127"/>
      <c r="OT46" s="127"/>
      <c r="OU46" s="127"/>
      <c r="OV46" s="127"/>
      <c r="OW46" s="127"/>
      <c r="OX46" s="127"/>
      <c r="OY46" s="127"/>
      <c r="OZ46" s="127"/>
      <c r="PA46" s="127"/>
      <c r="PB46" s="127"/>
      <c r="PC46" s="127"/>
      <c r="PD46" s="127"/>
      <c r="PE46" s="127"/>
      <c r="PF46" s="127"/>
      <c r="PG46" s="127"/>
      <c r="PH46" s="127"/>
      <c r="PI46" s="127"/>
      <c r="PJ46" s="127"/>
      <c r="PK46" s="127"/>
      <c r="PL46" s="127"/>
      <c r="PM46" s="127"/>
      <c r="PN46" s="127"/>
      <c r="PO46" s="127"/>
      <c r="PP46" s="127"/>
      <c r="PQ46" s="127"/>
      <c r="PR46" s="127"/>
      <c r="PS46" s="127"/>
      <c r="PT46" s="127"/>
      <c r="PU46" s="127"/>
      <c r="PV46" s="127"/>
      <c r="PW46" s="127"/>
      <c r="PX46" s="127"/>
      <c r="PY46" s="127"/>
      <c r="PZ46" s="127"/>
      <c r="QA46" s="127"/>
      <c r="QB46" s="127"/>
      <c r="QC46" s="127"/>
      <c r="QD46" s="127"/>
      <c r="QE46" s="127"/>
      <c r="QF46" s="127"/>
      <c r="QG46" s="127"/>
      <c r="QH46" s="127"/>
      <c r="QI46" s="127"/>
      <c r="QJ46" s="127"/>
      <c r="QK46" s="127"/>
      <c r="QL46" s="127"/>
      <c r="QM46" s="127"/>
      <c r="QN46" s="127"/>
      <c r="QO46" s="127"/>
      <c r="QP46" s="127"/>
      <c r="QQ46" s="127"/>
      <c r="QR46" s="127"/>
      <c r="QS46" s="127"/>
      <c r="QT46" s="127"/>
      <c r="QU46" s="127"/>
      <c r="QV46" s="127"/>
      <c r="QW46" s="127"/>
      <c r="QX46" s="127"/>
      <c r="QY46" s="127"/>
      <c r="QZ46" s="127"/>
      <c r="RA46" s="127"/>
      <c r="RB46" s="127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7"/>
      <c r="SD46" s="127"/>
      <c r="SE46" s="127"/>
      <c r="SF46" s="127"/>
      <c r="SG46" s="127"/>
      <c r="SH46" s="127"/>
      <c r="SI46" s="127"/>
      <c r="SJ46" s="127"/>
      <c r="SK46" s="127"/>
      <c r="SL46" s="127"/>
      <c r="SM46" s="127"/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7"/>
      <c r="TB46" s="127"/>
      <c r="TC46" s="127"/>
      <c r="TD46" s="127"/>
      <c r="TE46" s="127"/>
      <c r="TF46" s="127"/>
      <c r="TG46" s="127"/>
      <c r="TH46" s="127"/>
      <c r="TI46" s="127"/>
      <c r="TJ46" s="127"/>
      <c r="TK46" s="127"/>
      <c r="TL46" s="127"/>
      <c r="TM46" s="127"/>
      <c r="TN46" s="127"/>
      <c r="TO46" s="127"/>
      <c r="TP46" s="127"/>
      <c r="TQ46" s="127"/>
      <c r="TR46" s="127"/>
      <c r="TS46" s="127"/>
      <c r="TT46" s="127"/>
      <c r="TU46" s="127"/>
      <c r="TV46" s="127"/>
      <c r="TW46" s="127"/>
      <c r="TX46" s="127"/>
      <c r="TY46" s="127"/>
      <c r="TZ46" s="127"/>
      <c r="UA46" s="127"/>
      <c r="UB46" s="127"/>
      <c r="UC46" s="127"/>
      <c r="UD46" s="127"/>
      <c r="UE46" s="127"/>
      <c r="UF46" s="127"/>
      <c r="UG46" s="127"/>
      <c r="UH46" s="127"/>
      <c r="UI46" s="127"/>
      <c r="UJ46" s="127"/>
      <c r="UK46" s="127"/>
      <c r="UL46" s="127"/>
      <c r="UM46" s="127"/>
      <c r="UN46" s="127"/>
      <c r="UO46" s="127"/>
      <c r="UP46" s="127"/>
      <c r="UQ46" s="127"/>
      <c r="UR46" s="127"/>
      <c r="US46" s="127"/>
      <c r="UT46" s="127"/>
      <c r="UU46" s="127"/>
      <c r="UV46" s="127"/>
      <c r="UW46" s="127"/>
      <c r="UX46" s="127"/>
      <c r="UY46" s="127"/>
      <c r="UZ46" s="127"/>
      <c r="VA46" s="127"/>
      <c r="VB46" s="127"/>
      <c r="VC46" s="127"/>
      <c r="VD46" s="127"/>
      <c r="VE46" s="127"/>
      <c r="VF46" s="127"/>
      <c r="VG46" s="127"/>
      <c r="VH46" s="127"/>
      <c r="VI46" s="127"/>
      <c r="VJ46" s="127"/>
      <c r="VK46" s="127"/>
      <c r="VL46" s="127"/>
      <c r="VM46" s="127"/>
      <c r="VN46" s="127"/>
      <c r="VO46" s="127"/>
      <c r="VP46" s="127"/>
      <c r="VQ46" s="127"/>
      <c r="VR46" s="127"/>
      <c r="VS46" s="127"/>
      <c r="VT46" s="127"/>
      <c r="VU46" s="127"/>
      <c r="VV46" s="127"/>
      <c r="VW46" s="127"/>
      <c r="VX46" s="127"/>
      <c r="VY46" s="127"/>
      <c r="VZ46" s="127"/>
      <c r="WA46" s="127"/>
      <c r="WB46" s="127"/>
      <c r="WC46" s="127"/>
      <c r="WD46" s="127"/>
      <c r="WE46" s="127"/>
      <c r="WF46" s="127"/>
      <c r="WG46" s="127"/>
      <c r="WH46" s="127"/>
      <c r="WI46" s="127"/>
      <c r="WJ46" s="127"/>
      <c r="WK46" s="127"/>
      <c r="WL46" s="127"/>
      <c r="WM46" s="127"/>
      <c r="WN46" s="127"/>
      <c r="WO46" s="127"/>
      <c r="WP46" s="127"/>
      <c r="WQ46" s="127"/>
      <c r="WR46" s="127"/>
      <c r="WS46" s="127"/>
      <c r="WT46" s="127"/>
      <c r="WU46" s="127"/>
      <c r="WV46" s="127"/>
      <c r="WW46" s="127"/>
      <c r="WX46" s="127"/>
      <c r="WY46" s="127"/>
      <c r="WZ46" s="127"/>
      <c r="XA46" s="127"/>
      <c r="XB46" s="127"/>
      <c r="XC46" s="127"/>
      <c r="XD46" s="127"/>
      <c r="XE46" s="127"/>
      <c r="XF46" s="127"/>
      <c r="XG46" s="127"/>
      <c r="XH46" s="127"/>
      <c r="XI46" s="127"/>
      <c r="XJ46" s="127"/>
      <c r="XK46" s="127"/>
      <c r="XL46" s="127"/>
      <c r="XM46" s="127"/>
      <c r="XN46" s="127"/>
      <c r="XO46" s="127"/>
      <c r="XP46" s="127"/>
      <c r="XQ46" s="127"/>
      <c r="XR46" s="127"/>
      <c r="XS46" s="127"/>
      <c r="XT46" s="127"/>
      <c r="XU46" s="127"/>
      <c r="XV46" s="127"/>
      <c r="XW46" s="127"/>
      <c r="XX46" s="127"/>
      <c r="XY46" s="127"/>
      <c r="XZ46" s="127"/>
      <c r="YA46" s="127"/>
      <c r="YB46" s="127"/>
      <c r="YC46" s="127"/>
      <c r="YD46" s="127"/>
      <c r="YE46" s="127"/>
      <c r="YF46" s="127"/>
      <c r="YG46" s="127"/>
      <c r="YH46" s="127"/>
      <c r="YI46" s="127"/>
      <c r="YJ46" s="127"/>
      <c r="YK46" s="127"/>
      <c r="YL46" s="127"/>
      <c r="YM46" s="127"/>
      <c r="YN46" s="127"/>
      <c r="YO46" s="127"/>
      <c r="YP46" s="127"/>
      <c r="YQ46" s="127"/>
      <c r="YR46" s="127"/>
      <c r="YS46" s="127"/>
      <c r="YT46" s="127"/>
      <c r="YU46" s="127"/>
      <c r="YV46" s="127"/>
      <c r="YW46" s="127"/>
      <c r="YX46" s="127"/>
      <c r="YY46" s="127"/>
      <c r="YZ46" s="127"/>
      <c r="ZA46" s="127"/>
      <c r="ZB46" s="127"/>
      <c r="ZC46" s="127"/>
      <c r="ZD46" s="127"/>
      <c r="ZE46" s="127"/>
      <c r="ZF46" s="127"/>
      <c r="ZG46" s="127"/>
      <c r="ZH46" s="127"/>
      <c r="ZI46" s="127"/>
      <c r="ZJ46" s="127"/>
      <c r="ZK46" s="127"/>
      <c r="ZL46" s="127"/>
      <c r="ZM46" s="127"/>
      <c r="ZN46" s="127"/>
      <c r="ZO46" s="127"/>
      <c r="ZP46" s="127"/>
      <c r="ZQ46" s="127"/>
      <c r="ZR46" s="127"/>
      <c r="ZS46" s="127"/>
      <c r="ZT46" s="127"/>
      <c r="ZU46" s="127"/>
      <c r="ZV46" s="127"/>
      <c r="ZW46" s="127"/>
      <c r="ZX46" s="127"/>
      <c r="ZY46" s="127"/>
      <c r="ZZ46" s="127"/>
    </row>
    <row r="47" spans="1:702" hidden="1" outlineLevel="1">
      <c r="A47" s="8">
        <v>41640</v>
      </c>
      <c r="B47" s="127">
        <v>4140.5278643199999</v>
      </c>
      <c r="C47" s="127">
        <v>1115.2278098500001</v>
      </c>
      <c r="D47" s="127">
        <v>32.136147489999999</v>
      </c>
      <c r="E47" s="127">
        <v>1257.40118345</v>
      </c>
      <c r="F47" s="127">
        <v>62.545556050000002</v>
      </c>
      <c r="G47" s="127">
        <v>5.0172588500000002</v>
      </c>
      <c r="H47" s="127">
        <v>171.70032363999999</v>
      </c>
      <c r="I47" s="127">
        <v>1258.38179163</v>
      </c>
      <c r="J47" s="127">
        <v>90.833387090000002</v>
      </c>
      <c r="K47" s="127">
        <v>13.470996230000001</v>
      </c>
      <c r="L47" s="127">
        <v>7.8849218499999996</v>
      </c>
      <c r="M47" s="163" t="s">
        <v>189</v>
      </c>
      <c r="N47" s="127">
        <v>105.31657498</v>
      </c>
      <c r="O47" s="127">
        <v>3.9073917699999998</v>
      </c>
      <c r="P47" s="127">
        <v>8.1434906999999992</v>
      </c>
      <c r="Q47" s="127">
        <v>0.75072424999999998</v>
      </c>
      <c r="R47" s="127">
        <v>3.2389437499999998</v>
      </c>
      <c r="S47" s="127">
        <v>3.4435881799999999</v>
      </c>
      <c r="T47" s="127">
        <v>1.12777456</v>
      </c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7"/>
      <c r="IP47" s="127"/>
      <c r="IQ47" s="127"/>
      <c r="IR47" s="127"/>
      <c r="IS47" s="127"/>
      <c r="IT47" s="127"/>
      <c r="IU47" s="127"/>
      <c r="IV47" s="127"/>
      <c r="IW47" s="127"/>
      <c r="IX47" s="127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7"/>
      <c r="NJ47" s="127"/>
      <c r="NK47" s="127"/>
      <c r="NL47" s="127"/>
      <c r="NM47" s="127"/>
      <c r="NN47" s="127"/>
      <c r="NO47" s="127"/>
      <c r="NP47" s="127"/>
      <c r="NQ47" s="127"/>
      <c r="NR47" s="127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7"/>
      <c r="SD47" s="127"/>
      <c r="SE47" s="127"/>
      <c r="SF47" s="127"/>
      <c r="SG47" s="127"/>
      <c r="SH47" s="127"/>
      <c r="SI47" s="127"/>
      <c r="SJ47" s="127"/>
      <c r="SK47" s="127"/>
      <c r="SL47" s="127"/>
      <c r="SM47" s="127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7"/>
      <c r="TB47" s="127"/>
      <c r="TC47" s="127"/>
      <c r="TD47" s="127"/>
      <c r="TE47" s="127"/>
      <c r="TF47" s="127"/>
      <c r="TG47" s="127"/>
      <c r="TH47" s="127"/>
      <c r="TI47" s="127"/>
      <c r="TJ47" s="127"/>
      <c r="TK47" s="127"/>
      <c r="TL47" s="127"/>
      <c r="TM47" s="127"/>
      <c r="TN47" s="127"/>
      <c r="TO47" s="127"/>
      <c r="TP47" s="127"/>
      <c r="TQ47" s="127"/>
      <c r="TR47" s="127"/>
      <c r="TS47" s="127"/>
      <c r="TT47" s="127"/>
      <c r="TU47" s="127"/>
      <c r="TV47" s="127"/>
      <c r="TW47" s="127"/>
      <c r="TX47" s="127"/>
      <c r="TY47" s="127"/>
      <c r="TZ47" s="127"/>
      <c r="UA47" s="127"/>
      <c r="UB47" s="127"/>
      <c r="UC47" s="127"/>
      <c r="UD47" s="127"/>
      <c r="UE47" s="127"/>
      <c r="UF47" s="127"/>
      <c r="UG47" s="127"/>
      <c r="UH47" s="127"/>
      <c r="UI47" s="127"/>
      <c r="UJ47" s="127"/>
      <c r="UK47" s="127"/>
      <c r="UL47" s="127"/>
      <c r="UM47" s="127"/>
      <c r="UN47" s="127"/>
      <c r="UO47" s="127"/>
      <c r="UP47" s="127"/>
      <c r="UQ47" s="127"/>
      <c r="UR47" s="127"/>
      <c r="US47" s="127"/>
      <c r="UT47" s="127"/>
      <c r="UU47" s="127"/>
      <c r="UV47" s="127"/>
      <c r="UW47" s="127"/>
      <c r="UX47" s="127"/>
      <c r="UY47" s="127"/>
      <c r="UZ47" s="127"/>
      <c r="VA47" s="127"/>
      <c r="VB47" s="127"/>
      <c r="VC47" s="127"/>
      <c r="VD47" s="127"/>
      <c r="VE47" s="127"/>
      <c r="VF47" s="127"/>
      <c r="VG47" s="127"/>
      <c r="VH47" s="127"/>
      <c r="VI47" s="127"/>
      <c r="VJ47" s="127"/>
      <c r="VK47" s="127"/>
      <c r="VL47" s="127"/>
      <c r="VM47" s="127"/>
      <c r="VN47" s="127"/>
      <c r="VO47" s="127"/>
      <c r="VP47" s="127"/>
      <c r="VQ47" s="127"/>
      <c r="VR47" s="127"/>
      <c r="VS47" s="127"/>
      <c r="VT47" s="127"/>
      <c r="VU47" s="127"/>
      <c r="VV47" s="127"/>
      <c r="VW47" s="127"/>
      <c r="VX47" s="127"/>
      <c r="VY47" s="127"/>
      <c r="VZ47" s="127"/>
      <c r="WA47" s="127"/>
      <c r="WB47" s="127"/>
      <c r="WC47" s="127"/>
      <c r="WD47" s="127"/>
      <c r="WE47" s="127"/>
      <c r="WF47" s="127"/>
      <c r="WG47" s="127"/>
      <c r="WH47" s="127"/>
      <c r="WI47" s="127"/>
      <c r="WJ47" s="127"/>
      <c r="WK47" s="127"/>
      <c r="WL47" s="127"/>
      <c r="WM47" s="127"/>
      <c r="WN47" s="127"/>
      <c r="WO47" s="127"/>
      <c r="WP47" s="127"/>
      <c r="WQ47" s="127"/>
      <c r="WR47" s="127"/>
      <c r="WS47" s="127"/>
      <c r="WT47" s="127"/>
      <c r="WU47" s="127"/>
      <c r="WV47" s="127"/>
      <c r="WW47" s="127"/>
      <c r="WX47" s="127"/>
      <c r="WY47" s="127"/>
      <c r="WZ47" s="127"/>
      <c r="XA47" s="127"/>
      <c r="XB47" s="127"/>
      <c r="XC47" s="127"/>
      <c r="XD47" s="127"/>
      <c r="XE47" s="127"/>
      <c r="XF47" s="127"/>
      <c r="XG47" s="127"/>
      <c r="XH47" s="127"/>
      <c r="XI47" s="127"/>
      <c r="XJ47" s="127"/>
      <c r="XK47" s="127"/>
      <c r="XL47" s="127"/>
      <c r="XM47" s="127"/>
      <c r="XN47" s="127"/>
      <c r="XO47" s="127"/>
      <c r="XP47" s="127"/>
      <c r="XQ47" s="127"/>
      <c r="XR47" s="127"/>
      <c r="XS47" s="127"/>
      <c r="XT47" s="127"/>
      <c r="XU47" s="127"/>
      <c r="XV47" s="127"/>
      <c r="XW47" s="127"/>
      <c r="XX47" s="127"/>
      <c r="XY47" s="127"/>
      <c r="XZ47" s="127"/>
      <c r="YA47" s="127"/>
      <c r="YB47" s="127"/>
      <c r="YC47" s="127"/>
      <c r="YD47" s="127"/>
      <c r="YE47" s="127"/>
      <c r="YF47" s="127"/>
      <c r="YG47" s="127"/>
      <c r="YH47" s="127"/>
      <c r="YI47" s="127"/>
      <c r="YJ47" s="127"/>
      <c r="YK47" s="127"/>
      <c r="YL47" s="127"/>
      <c r="YM47" s="127"/>
      <c r="YN47" s="127"/>
      <c r="YO47" s="127"/>
      <c r="YP47" s="127"/>
      <c r="YQ47" s="127"/>
      <c r="YR47" s="127"/>
      <c r="YS47" s="127"/>
      <c r="YT47" s="127"/>
      <c r="YU47" s="127"/>
      <c r="YV47" s="127"/>
      <c r="YW47" s="127"/>
      <c r="YX47" s="127"/>
      <c r="YY47" s="127"/>
      <c r="YZ47" s="127"/>
      <c r="ZA47" s="127"/>
      <c r="ZB47" s="127"/>
      <c r="ZC47" s="127"/>
      <c r="ZD47" s="127"/>
      <c r="ZE47" s="127"/>
      <c r="ZF47" s="127"/>
      <c r="ZG47" s="127"/>
      <c r="ZH47" s="127"/>
      <c r="ZI47" s="127"/>
      <c r="ZJ47" s="127"/>
      <c r="ZK47" s="127"/>
      <c r="ZL47" s="127"/>
      <c r="ZM47" s="127"/>
      <c r="ZN47" s="127"/>
      <c r="ZO47" s="127"/>
      <c r="ZP47" s="127"/>
      <c r="ZQ47" s="127"/>
      <c r="ZR47" s="127"/>
      <c r="ZS47" s="127"/>
      <c r="ZT47" s="127"/>
      <c r="ZU47" s="127"/>
      <c r="ZV47" s="127"/>
      <c r="ZW47" s="127"/>
      <c r="ZX47" s="127"/>
      <c r="ZY47" s="127"/>
      <c r="ZZ47" s="127"/>
    </row>
    <row r="48" spans="1:702" hidden="1" outlineLevel="1">
      <c r="A48" s="8">
        <v>41671</v>
      </c>
      <c r="B48" s="127">
        <v>4260.8704685900002</v>
      </c>
      <c r="C48" s="127">
        <v>1140.3563971999999</v>
      </c>
      <c r="D48" s="127">
        <v>37.507730649999999</v>
      </c>
      <c r="E48" s="127">
        <v>1361.1175845800001</v>
      </c>
      <c r="F48" s="127">
        <v>82.776993680000004</v>
      </c>
      <c r="G48" s="127">
        <v>2.0527237399999998</v>
      </c>
      <c r="H48" s="127">
        <v>159.39386044</v>
      </c>
      <c r="I48" s="127">
        <v>1230.2453739699999</v>
      </c>
      <c r="J48" s="127">
        <v>100.71856296</v>
      </c>
      <c r="K48" s="127">
        <v>14.73876394</v>
      </c>
      <c r="L48" s="127">
        <v>7.9153594299999996</v>
      </c>
      <c r="M48" s="163" t="s">
        <v>189</v>
      </c>
      <c r="N48" s="127">
        <v>104.58618914</v>
      </c>
      <c r="O48" s="127">
        <v>4.2950050299999996</v>
      </c>
      <c r="P48" s="127">
        <v>9.4405225900000005</v>
      </c>
      <c r="Q48" s="127">
        <v>0.76687371000000004</v>
      </c>
      <c r="R48" s="127">
        <v>5.5755100000000002E-2</v>
      </c>
      <c r="S48" s="127">
        <v>3.7703255200000001</v>
      </c>
      <c r="T48" s="127">
        <v>1.1324469100000001</v>
      </c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  <c r="IP48" s="127"/>
      <c r="IQ48" s="127"/>
      <c r="IR48" s="127"/>
      <c r="IS48" s="127"/>
      <c r="IT48" s="127"/>
      <c r="IU48" s="127"/>
      <c r="IV48" s="127"/>
      <c r="IW48" s="127"/>
      <c r="IX48" s="127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7"/>
      <c r="NJ48" s="127"/>
      <c r="NK48" s="127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7"/>
      <c r="SD48" s="127"/>
      <c r="SE48" s="127"/>
      <c r="SF48" s="127"/>
      <c r="SG48" s="127"/>
      <c r="SH48" s="127"/>
      <c r="SI48" s="127"/>
      <c r="SJ48" s="127"/>
      <c r="SK48" s="127"/>
      <c r="SL48" s="127"/>
      <c r="SM48" s="127"/>
      <c r="SN48" s="127"/>
      <c r="SO48" s="127"/>
      <c r="SP48" s="127"/>
      <c r="SQ48" s="127"/>
      <c r="SR48" s="127"/>
      <c r="SS48" s="127"/>
      <c r="ST48" s="127"/>
      <c r="SU48" s="127"/>
      <c r="SV48" s="127"/>
      <c r="SW48" s="127"/>
      <c r="SX48" s="127"/>
      <c r="SY48" s="127"/>
      <c r="SZ48" s="127"/>
      <c r="TA48" s="127"/>
      <c r="TB48" s="127"/>
      <c r="TC48" s="127"/>
      <c r="TD48" s="127"/>
      <c r="TE48" s="127"/>
      <c r="TF48" s="127"/>
      <c r="TG48" s="127"/>
      <c r="TH48" s="127"/>
      <c r="TI48" s="127"/>
      <c r="TJ48" s="127"/>
      <c r="TK48" s="127"/>
      <c r="TL48" s="127"/>
      <c r="TM48" s="127"/>
      <c r="TN48" s="127"/>
      <c r="TO48" s="127"/>
      <c r="TP48" s="127"/>
      <c r="TQ48" s="127"/>
      <c r="TR48" s="127"/>
      <c r="TS48" s="127"/>
      <c r="TT48" s="127"/>
      <c r="TU48" s="127"/>
      <c r="TV48" s="127"/>
      <c r="TW48" s="127"/>
      <c r="TX48" s="127"/>
      <c r="TY48" s="127"/>
      <c r="TZ48" s="127"/>
      <c r="UA48" s="127"/>
      <c r="UB48" s="127"/>
      <c r="UC48" s="127"/>
      <c r="UD48" s="127"/>
      <c r="UE48" s="127"/>
      <c r="UF48" s="127"/>
      <c r="UG48" s="127"/>
      <c r="UH48" s="127"/>
      <c r="UI48" s="127"/>
      <c r="UJ48" s="127"/>
      <c r="UK48" s="127"/>
      <c r="UL48" s="127"/>
      <c r="UM48" s="127"/>
      <c r="UN48" s="127"/>
      <c r="UO48" s="127"/>
      <c r="UP48" s="127"/>
      <c r="UQ48" s="127"/>
      <c r="UR48" s="127"/>
      <c r="US48" s="127"/>
      <c r="UT48" s="127"/>
      <c r="UU48" s="127"/>
      <c r="UV48" s="127"/>
      <c r="UW48" s="127"/>
      <c r="UX48" s="127"/>
      <c r="UY48" s="127"/>
      <c r="UZ48" s="127"/>
      <c r="VA48" s="127"/>
      <c r="VB48" s="127"/>
      <c r="VC48" s="127"/>
      <c r="VD48" s="127"/>
      <c r="VE48" s="127"/>
      <c r="VF48" s="127"/>
      <c r="VG48" s="127"/>
      <c r="VH48" s="127"/>
      <c r="VI48" s="127"/>
      <c r="VJ48" s="127"/>
      <c r="VK48" s="127"/>
      <c r="VL48" s="127"/>
      <c r="VM48" s="127"/>
      <c r="VN48" s="127"/>
      <c r="VO48" s="127"/>
      <c r="VP48" s="127"/>
      <c r="VQ48" s="127"/>
      <c r="VR48" s="127"/>
      <c r="VS48" s="127"/>
      <c r="VT48" s="127"/>
      <c r="VU48" s="127"/>
      <c r="VV48" s="127"/>
      <c r="VW48" s="127"/>
      <c r="VX48" s="127"/>
      <c r="VY48" s="127"/>
      <c r="VZ48" s="127"/>
      <c r="WA48" s="127"/>
      <c r="WB48" s="127"/>
      <c r="WC48" s="127"/>
      <c r="WD48" s="127"/>
      <c r="WE48" s="127"/>
      <c r="WF48" s="127"/>
      <c r="WG48" s="127"/>
      <c r="WH48" s="127"/>
      <c r="WI48" s="127"/>
      <c r="WJ48" s="127"/>
      <c r="WK48" s="127"/>
      <c r="WL48" s="127"/>
      <c r="WM48" s="127"/>
      <c r="WN48" s="127"/>
      <c r="WO48" s="127"/>
      <c r="WP48" s="127"/>
      <c r="WQ48" s="127"/>
      <c r="WR48" s="127"/>
      <c r="WS48" s="127"/>
      <c r="WT48" s="127"/>
      <c r="WU48" s="127"/>
      <c r="WV48" s="127"/>
      <c r="WW48" s="127"/>
      <c r="WX48" s="127"/>
      <c r="WY48" s="127"/>
      <c r="WZ48" s="127"/>
      <c r="XA48" s="127"/>
      <c r="XB48" s="127"/>
      <c r="XC48" s="127"/>
      <c r="XD48" s="127"/>
      <c r="XE48" s="127"/>
      <c r="XF48" s="127"/>
      <c r="XG48" s="127"/>
      <c r="XH48" s="127"/>
      <c r="XI48" s="127"/>
      <c r="XJ48" s="127"/>
      <c r="XK48" s="127"/>
      <c r="XL48" s="127"/>
      <c r="XM48" s="127"/>
      <c r="XN48" s="127"/>
      <c r="XO48" s="127"/>
      <c r="XP48" s="127"/>
      <c r="XQ48" s="127"/>
      <c r="XR48" s="127"/>
      <c r="XS48" s="127"/>
      <c r="XT48" s="127"/>
      <c r="XU48" s="127"/>
      <c r="XV48" s="127"/>
      <c r="XW48" s="127"/>
      <c r="XX48" s="127"/>
      <c r="XY48" s="127"/>
      <c r="XZ48" s="127"/>
      <c r="YA48" s="127"/>
      <c r="YB48" s="127"/>
      <c r="YC48" s="127"/>
      <c r="YD48" s="127"/>
      <c r="YE48" s="127"/>
      <c r="YF48" s="127"/>
      <c r="YG48" s="127"/>
      <c r="YH48" s="127"/>
      <c r="YI48" s="127"/>
      <c r="YJ48" s="127"/>
      <c r="YK48" s="127"/>
      <c r="YL48" s="127"/>
      <c r="YM48" s="127"/>
      <c r="YN48" s="127"/>
      <c r="YO48" s="127"/>
      <c r="YP48" s="127"/>
      <c r="YQ48" s="127"/>
      <c r="YR48" s="127"/>
      <c r="YS48" s="127"/>
      <c r="YT48" s="127"/>
      <c r="YU48" s="127"/>
      <c r="YV48" s="127"/>
      <c r="YW48" s="127"/>
      <c r="YX48" s="127"/>
      <c r="YY48" s="127"/>
      <c r="YZ48" s="127"/>
      <c r="ZA48" s="127"/>
      <c r="ZB48" s="127"/>
      <c r="ZC48" s="127"/>
      <c r="ZD48" s="127"/>
      <c r="ZE48" s="127"/>
      <c r="ZF48" s="127"/>
      <c r="ZG48" s="127"/>
      <c r="ZH48" s="127"/>
      <c r="ZI48" s="127"/>
      <c r="ZJ48" s="127"/>
      <c r="ZK48" s="127"/>
      <c r="ZL48" s="127"/>
      <c r="ZM48" s="127"/>
      <c r="ZN48" s="127"/>
      <c r="ZO48" s="127"/>
      <c r="ZP48" s="127"/>
      <c r="ZQ48" s="127"/>
      <c r="ZR48" s="127"/>
      <c r="ZS48" s="127"/>
      <c r="ZT48" s="127"/>
      <c r="ZU48" s="127"/>
      <c r="ZV48" s="127"/>
      <c r="ZW48" s="127"/>
      <c r="ZX48" s="127"/>
      <c r="ZY48" s="127"/>
      <c r="ZZ48" s="127"/>
    </row>
    <row r="49" spans="1:702" hidden="1" outlineLevel="1">
      <c r="A49" s="8">
        <v>41699</v>
      </c>
      <c r="B49" s="127">
        <v>4434.4631571500004</v>
      </c>
      <c r="C49" s="127">
        <v>1269.9566636300001</v>
      </c>
      <c r="D49" s="127">
        <v>36.424178670000003</v>
      </c>
      <c r="E49" s="127">
        <v>1395.66754752</v>
      </c>
      <c r="F49" s="127">
        <v>77.349337840000004</v>
      </c>
      <c r="G49" s="127">
        <v>2.8213799499999999</v>
      </c>
      <c r="H49" s="127">
        <v>157.68402076999999</v>
      </c>
      <c r="I49" s="127">
        <v>1233.9613694699999</v>
      </c>
      <c r="J49" s="127">
        <v>108.64202938</v>
      </c>
      <c r="K49" s="127">
        <v>15.45408372</v>
      </c>
      <c r="L49" s="127">
        <v>7.8053679699999998</v>
      </c>
      <c r="M49" s="163" t="s">
        <v>189</v>
      </c>
      <c r="N49" s="127">
        <v>105.27462776</v>
      </c>
      <c r="O49" s="127">
        <v>8.4666719300000004</v>
      </c>
      <c r="P49" s="127">
        <v>9.0215533400000005</v>
      </c>
      <c r="Q49" s="127">
        <v>0.73687519000000001</v>
      </c>
      <c r="R49" s="127">
        <v>7.9042950000000001E-2</v>
      </c>
      <c r="S49" s="127">
        <v>3.9251210599999999</v>
      </c>
      <c r="T49" s="127">
        <v>1.1932860000000001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7"/>
      <c r="IP49" s="127"/>
      <c r="IQ49" s="127"/>
      <c r="IR49" s="127"/>
      <c r="IS49" s="127"/>
      <c r="IT49" s="127"/>
      <c r="IU49" s="127"/>
      <c r="IV49" s="127"/>
      <c r="IW49" s="127"/>
      <c r="IX49" s="127"/>
      <c r="IY49" s="127"/>
      <c r="IZ49" s="127"/>
      <c r="JA49" s="127"/>
      <c r="JB49" s="127"/>
      <c r="JC49" s="127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127"/>
      <c r="JO49" s="127"/>
      <c r="JP49" s="127"/>
      <c r="JQ49" s="127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127"/>
      <c r="KC49" s="127"/>
      <c r="KD49" s="127"/>
      <c r="KE49" s="127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127"/>
      <c r="KQ49" s="127"/>
      <c r="KR49" s="127"/>
      <c r="KS49" s="127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127"/>
      <c r="LE49" s="127"/>
      <c r="LF49" s="127"/>
      <c r="LG49" s="127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7"/>
      <c r="LS49" s="127"/>
      <c r="LT49" s="127"/>
      <c r="LU49" s="127"/>
      <c r="LV49" s="127"/>
      <c r="LW49" s="127"/>
      <c r="LX49" s="127"/>
      <c r="LY49" s="127"/>
      <c r="LZ49" s="127"/>
      <c r="MA49" s="127"/>
      <c r="MB49" s="127"/>
      <c r="MC49" s="127"/>
      <c r="MD49" s="127"/>
      <c r="ME49" s="127"/>
      <c r="MF49" s="127"/>
      <c r="MG49" s="127"/>
      <c r="MH49" s="127"/>
      <c r="MI49" s="127"/>
      <c r="MJ49" s="127"/>
      <c r="MK49" s="127"/>
      <c r="ML49" s="127"/>
      <c r="MM49" s="127"/>
      <c r="MN49" s="127"/>
      <c r="MO49" s="127"/>
      <c r="MP49" s="127"/>
      <c r="MQ49" s="127"/>
      <c r="MR49" s="127"/>
      <c r="MS49" s="127"/>
      <c r="MT49" s="127"/>
      <c r="MU49" s="127"/>
      <c r="MV49" s="127"/>
      <c r="MW49" s="127"/>
      <c r="MX49" s="127"/>
      <c r="MY49" s="127"/>
      <c r="MZ49" s="127"/>
      <c r="NA49" s="127"/>
      <c r="NB49" s="127"/>
      <c r="NC49" s="127"/>
      <c r="ND49" s="127"/>
      <c r="NE49" s="127"/>
      <c r="NF49" s="127"/>
      <c r="NG49" s="127"/>
      <c r="NH49" s="127"/>
      <c r="NI49" s="127"/>
      <c r="NJ49" s="127"/>
      <c r="NK49" s="127"/>
      <c r="NL49" s="127"/>
      <c r="NM49" s="127"/>
      <c r="NN49" s="127"/>
      <c r="NO49" s="127"/>
      <c r="NP49" s="127"/>
      <c r="NQ49" s="127"/>
      <c r="NR49" s="127"/>
      <c r="NS49" s="127"/>
      <c r="NT49" s="127"/>
      <c r="NU49" s="127"/>
      <c r="NV49" s="127"/>
      <c r="NW49" s="127"/>
      <c r="NX49" s="127"/>
      <c r="NY49" s="127"/>
      <c r="NZ49" s="127"/>
      <c r="OA49" s="127"/>
      <c r="OB49" s="127"/>
      <c r="OC49" s="127"/>
      <c r="OD49" s="127"/>
      <c r="OE49" s="127"/>
      <c r="OF49" s="127"/>
      <c r="OG49" s="127"/>
      <c r="OH49" s="127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7"/>
      <c r="QW49" s="127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7"/>
      <c r="SD49" s="127"/>
      <c r="SE49" s="127"/>
      <c r="SF49" s="127"/>
      <c r="SG49" s="127"/>
      <c r="SH49" s="127"/>
      <c r="SI49" s="127"/>
      <c r="SJ49" s="127"/>
      <c r="SK49" s="127"/>
      <c r="SL49" s="127"/>
      <c r="SM49" s="127"/>
      <c r="SN49" s="127"/>
      <c r="SO49" s="127"/>
      <c r="SP49" s="127"/>
      <c r="SQ49" s="127"/>
      <c r="SR49" s="127"/>
      <c r="SS49" s="127"/>
      <c r="ST49" s="127"/>
      <c r="SU49" s="127"/>
      <c r="SV49" s="127"/>
      <c r="SW49" s="127"/>
      <c r="SX49" s="127"/>
      <c r="SY49" s="127"/>
      <c r="SZ49" s="127"/>
      <c r="TA49" s="127"/>
      <c r="TB49" s="127"/>
      <c r="TC49" s="127"/>
      <c r="TD49" s="127"/>
      <c r="TE49" s="127"/>
      <c r="TF49" s="127"/>
      <c r="TG49" s="127"/>
      <c r="TH49" s="127"/>
      <c r="TI49" s="127"/>
      <c r="TJ49" s="127"/>
      <c r="TK49" s="127"/>
      <c r="TL49" s="127"/>
      <c r="TM49" s="127"/>
      <c r="TN49" s="127"/>
      <c r="TO49" s="127"/>
      <c r="TP49" s="127"/>
      <c r="TQ49" s="127"/>
      <c r="TR49" s="127"/>
      <c r="TS49" s="127"/>
      <c r="TT49" s="127"/>
      <c r="TU49" s="127"/>
      <c r="TV49" s="127"/>
      <c r="TW49" s="127"/>
      <c r="TX49" s="127"/>
      <c r="TY49" s="127"/>
      <c r="TZ49" s="127"/>
      <c r="UA49" s="127"/>
      <c r="UB49" s="127"/>
      <c r="UC49" s="127"/>
      <c r="UD49" s="127"/>
      <c r="UE49" s="127"/>
      <c r="UF49" s="127"/>
      <c r="UG49" s="127"/>
      <c r="UH49" s="127"/>
      <c r="UI49" s="127"/>
      <c r="UJ49" s="127"/>
      <c r="UK49" s="127"/>
      <c r="UL49" s="127"/>
      <c r="UM49" s="127"/>
      <c r="UN49" s="127"/>
      <c r="UO49" s="127"/>
      <c r="UP49" s="127"/>
      <c r="UQ49" s="127"/>
      <c r="UR49" s="127"/>
      <c r="US49" s="127"/>
      <c r="UT49" s="127"/>
      <c r="UU49" s="127"/>
      <c r="UV49" s="127"/>
      <c r="UW49" s="127"/>
      <c r="UX49" s="127"/>
      <c r="UY49" s="127"/>
      <c r="UZ49" s="127"/>
      <c r="VA49" s="127"/>
      <c r="VB49" s="127"/>
      <c r="VC49" s="127"/>
      <c r="VD49" s="127"/>
      <c r="VE49" s="127"/>
      <c r="VF49" s="127"/>
      <c r="VG49" s="127"/>
      <c r="VH49" s="127"/>
      <c r="VI49" s="127"/>
      <c r="VJ49" s="127"/>
      <c r="VK49" s="127"/>
      <c r="VL49" s="127"/>
      <c r="VM49" s="127"/>
      <c r="VN49" s="127"/>
      <c r="VO49" s="127"/>
      <c r="VP49" s="127"/>
      <c r="VQ49" s="127"/>
      <c r="VR49" s="127"/>
      <c r="VS49" s="127"/>
      <c r="VT49" s="127"/>
      <c r="VU49" s="127"/>
      <c r="VV49" s="127"/>
      <c r="VW49" s="127"/>
      <c r="VX49" s="127"/>
      <c r="VY49" s="127"/>
      <c r="VZ49" s="127"/>
      <c r="WA49" s="127"/>
      <c r="WB49" s="127"/>
      <c r="WC49" s="127"/>
      <c r="WD49" s="127"/>
      <c r="WE49" s="127"/>
      <c r="WF49" s="127"/>
      <c r="WG49" s="127"/>
      <c r="WH49" s="127"/>
      <c r="WI49" s="127"/>
      <c r="WJ49" s="127"/>
      <c r="WK49" s="127"/>
      <c r="WL49" s="127"/>
      <c r="WM49" s="127"/>
      <c r="WN49" s="127"/>
      <c r="WO49" s="127"/>
      <c r="WP49" s="127"/>
      <c r="WQ49" s="127"/>
      <c r="WR49" s="127"/>
      <c r="WS49" s="127"/>
      <c r="WT49" s="127"/>
      <c r="WU49" s="127"/>
      <c r="WV49" s="127"/>
      <c r="WW49" s="127"/>
      <c r="WX49" s="127"/>
      <c r="WY49" s="127"/>
      <c r="WZ49" s="127"/>
      <c r="XA49" s="127"/>
      <c r="XB49" s="127"/>
      <c r="XC49" s="127"/>
      <c r="XD49" s="127"/>
      <c r="XE49" s="127"/>
      <c r="XF49" s="127"/>
      <c r="XG49" s="127"/>
      <c r="XH49" s="127"/>
      <c r="XI49" s="127"/>
      <c r="XJ49" s="127"/>
      <c r="XK49" s="127"/>
      <c r="XL49" s="127"/>
      <c r="XM49" s="127"/>
      <c r="XN49" s="127"/>
      <c r="XO49" s="127"/>
      <c r="XP49" s="127"/>
      <c r="XQ49" s="127"/>
      <c r="XR49" s="127"/>
      <c r="XS49" s="127"/>
      <c r="XT49" s="127"/>
      <c r="XU49" s="127"/>
      <c r="XV49" s="127"/>
      <c r="XW49" s="127"/>
      <c r="XX49" s="127"/>
      <c r="XY49" s="127"/>
      <c r="XZ49" s="127"/>
      <c r="YA49" s="127"/>
      <c r="YB49" s="127"/>
      <c r="YC49" s="127"/>
      <c r="YD49" s="127"/>
      <c r="YE49" s="127"/>
      <c r="YF49" s="127"/>
      <c r="YG49" s="127"/>
      <c r="YH49" s="127"/>
      <c r="YI49" s="127"/>
      <c r="YJ49" s="127"/>
      <c r="YK49" s="127"/>
      <c r="YL49" s="127"/>
      <c r="YM49" s="127"/>
      <c r="YN49" s="127"/>
      <c r="YO49" s="127"/>
      <c r="YP49" s="127"/>
      <c r="YQ49" s="127"/>
      <c r="YR49" s="127"/>
      <c r="YS49" s="127"/>
      <c r="YT49" s="127"/>
      <c r="YU49" s="127"/>
      <c r="YV49" s="127"/>
      <c r="YW49" s="127"/>
      <c r="YX49" s="127"/>
      <c r="YY49" s="127"/>
      <c r="YZ49" s="127"/>
      <c r="ZA49" s="127"/>
      <c r="ZB49" s="127"/>
      <c r="ZC49" s="127"/>
      <c r="ZD49" s="127"/>
      <c r="ZE49" s="127"/>
      <c r="ZF49" s="127"/>
      <c r="ZG49" s="127"/>
      <c r="ZH49" s="127"/>
      <c r="ZI49" s="127"/>
      <c r="ZJ49" s="127"/>
      <c r="ZK49" s="127"/>
      <c r="ZL49" s="127"/>
      <c r="ZM49" s="127"/>
      <c r="ZN49" s="127"/>
      <c r="ZO49" s="127"/>
      <c r="ZP49" s="127"/>
      <c r="ZQ49" s="127"/>
      <c r="ZR49" s="127"/>
      <c r="ZS49" s="127"/>
      <c r="ZT49" s="127"/>
      <c r="ZU49" s="127"/>
      <c r="ZV49" s="127"/>
      <c r="ZW49" s="127"/>
      <c r="ZX49" s="127"/>
      <c r="ZY49" s="127"/>
      <c r="ZZ49" s="127"/>
    </row>
    <row r="50" spans="1:702" hidden="1" outlineLevel="1">
      <c r="A50" s="8">
        <v>41730</v>
      </c>
      <c r="B50" s="127">
        <v>4505.1739752200001</v>
      </c>
      <c r="C50" s="127">
        <v>1323.4782558300001</v>
      </c>
      <c r="D50" s="127">
        <v>33.06858467</v>
      </c>
      <c r="E50" s="127">
        <v>1445.8945357800001</v>
      </c>
      <c r="F50" s="127">
        <v>74.379111800000004</v>
      </c>
      <c r="G50" s="127">
        <v>1.42595023</v>
      </c>
      <c r="H50" s="127">
        <v>152.03606124999999</v>
      </c>
      <c r="I50" s="127">
        <v>1221.0255392500001</v>
      </c>
      <c r="J50" s="127">
        <v>104.9793523</v>
      </c>
      <c r="K50" s="127">
        <v>16.03053792</v>
      </c>
      <c r="L50" s="127">
        <v>7.6531491599999999</v>
      </c>
      <c r="M50" s="163" t="s">
        <v>189</v>
      </c>
      <c r="N50" s="127">
        <v>103.06152002</v>
      </c>
      <c r="O50" s="127">
        <v>9.6745632300000004</v>
      </c>
      <c r="P50" s="127">
        <v>8.2772044000000005</v>
      </c>
      <c r="Q50" s="127">
        <v>0.72422876000000003</v>
      </c>
      <c r="R50" s="127">
        <v>8.4385699999999994E-2</v>
      </c>
      <c r="S50" s="127">
        <v>2.5736914400000002</v>
      </c>
      <c r="T50" s="127">
        <v>0.80730347999999996</v>
      </c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  <c r="IP50" s="127"/>
      <c r="IQ50" s="127"/>
      <c r="IR50" s="127"/>
      <c r="IS50" s="127"/>
      <c r="IT50" s="127"/>
      <c r="IU50" s="127"/>
      <c r="IV50" s="127"/>
      <c r="IW50" s="127"/>
      <c r="IX50" s="127"/>
      <c r="IY50" s="127"/>
      <c r="IZ50" s="127"/>
      <c r="JA50" s="127"/>
      <c r="JB50" s="127"/>
      <c r="JC50" s="127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127"/>
      <c r="JO50" s="127"/>
      <c r="JP50" s="127"/>
      <c r="JQ50" s="127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127"/>
      <c r="KC50" s="127"/>
      <c r="KD50" s="127"/>
      <c r="KE50" s="127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127"/>
      <c r="KQ50" s="127"/>
      <c r="KR50" s="127"/>
      <c r="KS50" s="127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127"/>
      <c r="LE50" s="127"/>
      <c r="LF50" s="127"/>
      <c r="LG50" s="127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7"/>
      <c r="LS50" s="127"/>
      <c r="LT50" s="127"/>
      <c r="LU50" s="127"/>
      <c r="LV50" s="127"/>
      <c r="LW50" s="127"/>
      <c r="LX50" s="127"/>
      <c r="LY50" s="127"/>
      <c r="LZ50" s="127"/>
      <c r="MA50" s="127"/>
      <c r="MB50" s="127"/>
      <c r="MC50" s="127"/>
      <c r="MD50" s="127"/>
      <c r="ME50" s="127"/>
      <c r="MF50" s="127"/>
      <c r="MG50" s="127"/>
      <c r="MH50" s="127"/>
      <c r="MI50" s="127"/>
      <c r="MJ50" s="127"/>
      <c r="MK50" s="127"/>
      <c r="ML50" s="127"/>
      <c r="MM50" s="127"/>
      <c r="MN50" s="127"/>
      <c r="MO50" s="127"/>
      <c r="MP50" s="127"/>
      <c r="MQ50" s="127"/>
      <c r="MR50" s="127"/>
      <c r="MS50" s="127"/>
      <c r="MT50" s="127"/>
      <c r="MU50" s="127"/>
      <c r="MV50" s="127"/>
      <c r="MW50" s="127"/>
      <c r="MX50" s="127"/>
      <c r="MY50" s="127"/>
      <c r="MZ50" s="127"/>
      <c r="NA50" s="127"/>
      <c r="NB50" s="127"/>
      <c r="NC50" s="127"/>
      <c r="ND50" s="127"/>
      <c r="NE50" s="127"/>
      <c r="NF50" s="127"/>
      <c r="NG50" s="127"/>
      <c r="NH50" s="127"/>
      <c r="NI50" s="127"/>
      <c r="NJ50" s="127"/>
      <c r="NK50" s="127"/>
      <c r="NL50" s="127"/>
      <c r="NM50" s="127"/>
      <c r="NN50" s="127"/>
      <c r="NO50" s="127"/>
      <c r="NP50" s="127"/>
      <c r="NQ50" s="127"/>
      <c r="NR50" s="127"/>
      <c r="NS50" s="127"/>
      <c r="NT50" s="127"/>
      <c r="NU50" s="127"/>
      <c r="NV50" s="127"/>
      <c r="NW50" s="127"/>
      <c r="NX50" s="127"/>
      <c r="NY50" s="127"/>
      <c r="NZ50" s="127"/>
      <c r="OA50" s="127"/>
      <c r="OB50" s="127"/>
      <c r="OC50" s="127"/>
      <c r="OD50" s="127"/>
      <c r="OE50" s="127"/>
      <c r="OF50" s="127"/>
      <c r="OG50" s="127"/>
      <c r="OH50" s="127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7"/>
      <c r="QW50" s="127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7"/>
      <c r="SD50" s="127"/>
      <c r="SE50" s="127"/>
      <c r="SF50" s="127"/>
      <c r="SG50" s="127"/>
      <c r="SH50" s="127"/>
      <c r="SI50" s="127"/>
      <c r="SJ50" s="127"/>
      <c r="SK50" s="127"/>
      <c r="SL50" s="127"/>
      <c r="SM50" s="127"/>
      <c r="SN50" s="127"/>
      <c r="SO50" s="127"/>
      <c r="SP50" s="127"/>
      <c r="SQ50" s="127"/>
      <c r="SR50" s="127"/>
      <c r="SS50" s="127"/>
      <c r="ST50" s="127"/>
      <c r="SU50" s="127"/>
      <c r="SV50" s="127"/>
      <c r="SW50" s="127"/>
      <c r="SX50" s="127"/>
      <c r="SY50" s="127"/>
      <c r="SZ50" s="127"/>
      <c r="TA50" s="127"/>
      <c r="TB50" s="127"/>
      <c r="TC50" s="127"/>
      <c r="TD50" s="127"/>
      <c r="TE50" s="127"/>
      <c r="TF50" s="127"/>
      <c r="TG50" s="127"/>
      <c r="TH50" s="127"/>
      <c r="TI50" s="127"/>
      <c r="TJ50" s="127"/>
      <c r="TK50" s="127"/>
      <c r="TL50" s="127"/>
      <c r="TM50" s="127"/>
      <c r="TN50" s="127"/>
      <c r="TO50" s="127"/>
      <c r="TP50" s="127"/>
      <c r="TQ50" s="127"/>
      <c r="TR50" s="127"/>
      <c r="TS50" s="127"/>
      <c r="TT50" s="127"/>
      <c r="TU50" s="127"/>
      <c r="TV50" s="127"/>
      <c r="TW50" s="127"/>
      <c r="TX50" s="127"/>
      <c r="TY50" s="127"/>
      <c r="TZ50" s="127"/>
      <c r="UA50" s="127"/>
      <c r="UB50" s="127"/>
      <c r="UC50" s="127"/>
      <c r="UD50" s="127"/>
      <c r="UE50" s="127"/>
      <c r="UF50" s="127"/>
      <c r="UG50" s="127"/>
      <c r="UH50" s="127"/>
      <c r="UI50" s="127"/>
      <c r="UJ50" s="127"/>
      <c r="UK50" s="127"/>
      <c r="UL50" s="127"/>
      <c r="UM50" s="127"/>
      <c r="UN50" s="127"/>
      <c r="UO50" s="127"/>
      <c r="UP50" s="127"/>
      <c r="UQ50" s="127"/>
      <c r="UR50" s="127"/>
      <c r="US50" s="127"/>
      <c r="UT50" s="127"/>
      <c r="UU50" s="127"/>
      <c r="UV50" s="127"/>
      <c r="UW50" s="127"/>
      <c r="UX50" s="127"/>
      <c r="UY50" s="127"/>
      <c r="UZ50" s="127"/>
      <c r="VA50" s="127"/>
      <c r="VB50" s="127"/>
      <c r="VC50" s="127"/>
      <c r="VD50" s="127"/>
      <c r="VE50" s="127"/>
      <c r="VF50" s="127"/>
      <c r="VG50" s="127"/>
      <c r="VH50" s="127"/>
      <c r="VI50" s="127"/>
      <c r="VJ50" s="127"/>
      <c r="VK50" s="127"/>
      <c r="VL50" s="127"/>
      <c r="VM50" s="127"/>
      <c r="VN50" s="127"/>
      <c r="VO50" s="127"/>
      <c r="VP50" s="127"/>
      <c r="VQ50" s="127"/>
      <c r="VR50" s="127"/>
      <c r="VS50" s="127"/>
      <c r="VT50" s="127"/>
      <c r="VU50" s="127"/>
      <c r="VV50" s="127"/>
      <c r="VW50" s="127"/>
      <c r="VX50" s="127"/>
      <c r="VY50" s="127"/>
      <c r="VZ50" s="127"/>
      <c r="WA50" s="127"/>
      <c r="WB50" s="127"/>
      <c r="WC50" s="127"/>
      <c r="WD50" s="127"/>
      <c r="WE50" s="127"/>
      <c r="WF50" s="127"/>
      <c r="WG50" s="127"/>
      <c r="WH50" s="127"/>
      <c r="WI50" s="127"/>
      <c r="WJ50" s="127"/>
      <c r="WK50" s="127"/>
      <c r="WL50" s="127"/>
      <c r="WM50" s="127"/>
      <c r="WN50" s="127"/>
      <c r="WO50" s="127"/>
      <c r="WP50" s="127"/>
      <c r="WQ50" s="127"/>
      <c r="WR50" s="127"/>
      <c r="WS50" s="127"/>
      <c r="WT50" s="127"/>
      <c r="WU50" s="127"/>
      <c r="WV50" s="127"/>
      <c r="WW50" s="127"/>
      <c r="WX50" s="127"/>
      <c r="WY50" s="127"/>
      <c r="WZ50" s="127"/>
      <c r="XA50" s="127"/>
      <c r="XB50" s="127"/>
      <c r="XC50" s="127"/>
      <c r="XD50" s="127"/>
      <c r="XE50" s="127"/>
      <c r="XF50" s="127"/>
      <c r="XG50" s="127"/>
      <c r="XH50" s="127"/>
      <c r="XI50" s="127"/>
      <c r="XJ50" s="127"/>
      <c r="XK50" s="127"/>
      <c r="XL50" s="127"/>
      <c r="XM50" s="127"/>
      <c r="XN50" s="127"/>
      <c r="XO50" s="127"/>
      <c r="XP50" s="127"/>
      <c r="XQ50" s="127"/>
      <c r="XR50" s="127"/>
      <c r="XS50" s="127"/>
      <c r="XT50" s="127"/>
      <c r="XU50" s="127"/>
      <c r="XV50" s="127"/>
      <c r="XW50" s="127"/>
      <c r="XX50" s="127"/>
      <c r="XY50" s="127"/>
      <c r="XZ50" s="127"/>
      <c r="YA50" s="127"/>
      <c r="YB50" s="127"/>
      <c r="YC50" s="127"/>
      <c r="YD50" s="127"/>
      <c r="YE50" s="127"/>
      <c r="YF50" s="127"/>
      <c r="YG50" s="127"/>
      <c r="YH50" s="127"/>
      <c r="YI50" s="127"/>
      <c r="YJ50" s="127"/>
      <c r="YK50" s="127"/>
      <c r="YL50" s="127"/>
      <c r="YM50" s="127"/>
      <c r="YN50" s="127"/>
      <c r="YO50" s="127"/>
      <c r="YP50" s="127"/>
      <c r="YQ50" s="127"/>
      <c r="YR50" s="127"/>
      <c r="YS50" s="127"/>
      <c r="YT50" s="127"/>
      <c r="YU50" s="127"/>
      <c r="YV50" s="127"/>
      <c r="YW50" s="127"/>
      <c r="YX50" s="127"/>
      <c r="YY50" s="127"/>
      <c r="YZ50" s="127"/>
      <c r="ZA50" s="127"/>
      <c r="ZB50" s="127"/>
      <c r="ZC50" s="127"/>
      <c r="ZD50" s="127"/>
      <c r="ZE50" s="127"/>
      <c r="ZF50" s="127"/>
      <c r="ZG50" s="127"/>
      <c r="ZH50" s="127"/>
      <c r="ZI50" s="127"/>
      <c r="ZJ50" s="127"/>
      <c r="ZK50" s="127"/>
      <c r="ZL50" s="127"/>
      <c r="ZM50" s="127"/>
      <c r="ZN50" s="127"/>
      <c r="ZO50" s="127"/>
      <c r="ZP50" s="127"/>
      <c r="ZQ50" s="127"/>
      <c r="ZR50" s="127"/>
      <c r="ZS50" s="127"/>
      <c r="ZT50" s="127"/>
      <c r="ZU50" s="127"/>
      <c r="ZV50" s="127"/>
      <c r="ZW50" s="127"/>
      <c r="ZX50" s="127"/>
      <c r="ZY50" s="127"/>
      <c r="ZZ50" s="127"/>
    </row>
    <row r="51" spans="1:702" hidden="1" outlineLevel="1">
      <c r="A51" s="8">
        <v>41760</v>
      </c>
      <c r="B51" s="127">
        <v>4649.5661110700003</v>
      </c>
      <c r="C51" s="127">
        <v>1352.9384559299999</v>
      </c>
      <c r="D51" s="127">
        <v>31.145379460000001</v>
      </c>
      <c r="E51" s="127">
        <v>1514.0732422399999</v>
      </c>
      <c r="F51" s="127">
        <v>79.984560610000003</v>
      </c>
      <c r="G51" s="127">
        <v>0.87443415000000002</v>
      </c>
      <c r="H51" s="127">
        <v>153.09956793999999</v>
      </c>
      <c r="I51" s="127">
        <v>1264.94579636</v>
      </c>
      <c r="J51" s="127">
        <v>104.97716131</v>
      </c>
      <c r="K51" s="127">
        <v>15.1098661</v>
      </c>
      <c r="L51" s="127">
        <v>7.6321313100000001</v>
      </c>
      <c r="M51" s="163" t="s">
        <v>189</v>
      </c>
      <c r="N51" s="127">
        <v>103.03362408</v>
      </c>
      <c r="O51" s="127">
        <v>9.5518854700000002</v>
      </c>
      <c r="P51" s="127">
        <v>8.3434043399999993</v>
      </c>
      <c r="Q51" s="127">
        <v>0.70722065999999995</v>
      </c>
      <c r="R51" s="127">
        <v>8.4649909999999995E-2</v>
      </c>
      <c r="S51" s="127">
        <v>2.4591097400000002</v>
      </c>
      <c r="T51" s="127">
        <v>0.60562145999999994</v>
      </c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7"/>
      <c r="NJ51" s="127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7"/>
      <c r="TL51" s="127"/>
      <c r="TM51" s="127"/>
      <c r="TN51" s="127"/>
      <c r="TO51" s="127"/>
      <c r="TP51" s="127"/>
      <c r="TQ51" s="127"/>
      <c r="TR51" s="127"/>
      <c r="TS51" s="127"/>
      <c r="TT51" s="127"/>
      <c r="TU51" s="127"/>
      <c r="TV51" s="127"/>
      <c r="TW51" s="127"/>
      <c r="TX51" s="127"/>
      <c r="TY51" s="127"/>
      <c r="TZ51" s="127"/>
      <c r="UA51" s="127"/>
      <c r="UB51" s="127"/>
      <c r="UC51" s="127"/>
      <c r="UD51" s="127"/>
      <c r="UE51" s="127"/>
      <c r="UF51" s="127"/>
      <c r="UG51" s="127"/>
      <c r="UH51" s="127"/>
      <c r="UI51" s="127"/>
      <c r="UJ51" s="127"/>
      <c r="UK51" s="127"/>
      <c r="UL51" s="127"/>
      <c r="UM51" s="127"/>
      <c r="UN51" s="127"/>
      <c r="UO51" s="127"/>
      <c r="UP51" s="127"/>
      <c r="UQ51" s="127"/>
      <c r="UR51" s="127"/>
      <c r="US51" s="127"/>
      <c r="UT51" s="127"/>
      <c r="UU51" s="127"/>
      <c r="UV51" s="127"/>
      <c r="UW51" s="127"/>
      <c r="UX51" s="127"/>
      <c r="UY51" s="127"/>
      <c r="UZ51" s="127"/>
      <c r="VA51" s="127"/>
      <c r="VB51" s="127"/>
      <c r="VC51" s="127"/>
      <c r="VD51" s="127"/>
      <c r="VE51" s="127"/>
      <c r="VF51" s="127"/>
      <c r="VG51" s="127"/>
      <c r="VH51" s="127"/>
      <c r="VI51" s="127"/>
      <c r="VJ51" s="127"/>
      <c r="VK51" s="127"/>
      <c r="VL51" s="127"/>
      <c r="VM51" s="127"/>
      <c r="VN51" s="127"/>
      <c r="VO51" s="127"/>
      <c r="VP51" s="127"/>
      <c r="VQ51" s="127"/>
      <c r="VR51" s="127"/>
      <c r="VS51" s="127"/>
      <c r="VT51" s="127"/>
      <c r="VU51" s="127"/>
      <c r="VV51" s="127"/>
      <c r="VW51" s="127"/>
      <c r="VX51" s="127"/>
      <c r="VY51" s="127"/>
      <c r="VZ51" s="127"/>
      <c r="WA51" s="127"/>
      <c r="WB51" s="127"/>
      <c r="WC51" s="127"/>
      <c r="WD51" s="127"/>
      <c r="WE51" s="127"/>
      <c r="WF51" s="127"/>
      <c r="WG51" s="127"/>
      <c r="WH51" s="127"/>
      <c r="WI51" s="127"/>
      <c r="WJ51" s="127"/>
      <c r="WK51" s="127"/>
      <c r="WL51" s="127"/>
      <c r="WM51" s="127"/>
      <c r="WN51" s="127"/>
      <c r="WO51" s="127"/>
      <c r="WP51" s="127"/>
      <c r="WQ51" s="127"/>
      <c r="WR51" s="127"/>
      <c r="WS51" s="127"/>
      <c r="WT51" s="127"/>
      <c r="WU51" s="127"/>
      <c r="WV51" s="127"/>
      <c r="WW51" s="127"/>
      <c r="WX51" s="127"/>
      <c r="WY51" s="127"/>
      <c r="WZ51" s="127"/>
      <c r="XA51" s="127"/>
      <c r="XB51" s="127"/>
      <c r="XC51" s="127"/>
      <c r="XD51" s="127"/>
      <c r="XE51" s="127"/>
      <c r="XF51" s="127"/>
      <c r="XG51" s="127"/>
      <c r="XH51" s="127"/>
      <c r="XI51" s="127"/>
      <c r="XJ51" s="127"/>
      <c r="XK51" s="127"/>
      <c r="XL51" s="127"/>
      <c r="XM51" s="127"/>
      <c r="XN51" s="127"/>
      <c r="XO51" s="127"/>
      <c r="XP51" s="127"/>
      <c r="XQ51" s="127"/>
      <c r="XR51" s="127"/>
      <c r="XS51" s="127"/>
      <c r="XT51" s="127"/>
      <c r="XU51" s="127"/>
      <c r="XV51" s="127"/>
      <c r="XW51" s="127"/>
      <c r="XX51" s="127"/>
      <c r="XY51" s="127"/>
      <c r="XZ51" s="127"/>
      <c r="YA51" s="127"/>
      <c r="YB51" s="127"/>
      <c r="YC51" s="127"/>
      <c r="YD51" s="127"/>
      <c r="YE51" s="127"/>
      <c r="YF51" s="127"/>
      <c r="YG51" s="127"/>
      <c r="YH51" s="127"/>
      <c r="YI51" s="127"/>
      <c r="YJ51" s="127"/>
      <c r="YK51" s="127"/>
      <c r="YL51" s="127"/>
      <c r="YM51" s="127"/>
      <c r="YN51" s="127"/>
      <c r="YO51" s="127"/>
      <c r="YP51" s="127"/>
      <c r="YQ51" s="127"/>
      <c r="YR51" s="127"/>
      <c r="YS51" s="127"/>
      <c r="YT51" s="127"/>
      <c r="YU51" s="127"/>
      <c r="YV51" s="127"/>
      <c r="YW51" s="127"/>
      <c r="YX51" s="127"/>
      <c r="YY51" s="127"/>
      <c r="YZ51" s="127"/>
      <c r="ZA51" s="127"/>
      <c r="ZB51" s="127"/>
      <c r="ZC51" s="127"/>
      <c r="ZD51" s="127"/>
      <c r="ZE51" s="127"/>
      <c r="ZF51" s="127"/>
      <c r="ZG51" s="127"/>
      <c r="ZH51" s="127"/>
      <c r="ZI51" s="127"/>
      <c r="ZJ51" s="127"/>
      <c r="ZK51" s="127"/>
      <c r="ZL51" s="127"/>
      <c r="ZM51" s="127"/>
      <c r="ZN51" s="127"/>
      <c r="ZO51" s="127"/>
      <c r="ZP51" s="127"/>
      <c r="ZQ51" s="127"/>
      <c r="ZR51" s="127"/>
      <c r="ZS51" s="127"/>
      <c r="ZT51" s="127"/>
      <c r="ZU51" s="127"/>
      <c r="ZV51" s="127"/>
      <c r="ZW51" s="127"/>
      <c r="ZX51" s="127"/>
      <c r="ZY51" s="127"/>
      <c r="ZZ51" s="127"/>
    </row>
    <row r="52" spans="1:702" hidden="1" outlineLevel="1">
      <c r="A52" s="8">
        <v>41791</v>
      </c>
      <c r="B52" s="127">
        <v>4539.7730151400001</v>
      </c>
      <c r="C52" s="127">
        <v>1402.5019726800001</v>
      </c>
      <c r="D52" s="127">
        <v>34.800017969999999</v>
      </c>
      <c r="E52" s="127">
        <v>1442.5077071799999</v>
      </c>
      <c r="F52" s="127">
        <v>80.051529740000007</v>
      </c>
      <c r="G52" s="127">
        <v>0.73057936999999995</v>
      </c>
      <c r="H52" s="127">
        <v>155.94611302000001</v>
      </c>
      <c r="I52" s="127">
        <v>1240.44130713</v>
      </c>
      <c r="J52" s="127">
        <v>105.38028403</v>
      </c>
      <c r="K52" s="127">
        <v>15.18721916</v>
      </c>
      <c r="L52" s="127">
        <v>7.4301136200000002</v>
      </c>
      <c r="M52" s="163" t="s">
        <v>189</v>
      </c>
      <c r="N52" s="127">
        <v>33.463904419999999</v>
      </c>
      <c r="O52" s="127">
        <v>9.9054959399999998</v>
      </c>
      <c r="P52" s="127">
        <v>8.3280496999999993</v>
      </c>
      <c r="Q52" s="127">
        <v>0.10575481</v>
      </c>
      <c r="R52" s="127">
        <v>5.6142820000000003E-2</v>
      </c>
      <c r="S52" s="127">
        <v>2.3628053499999999</v>
      </c>
      <c r="T52" s="127">
        <v>0.57401820000000003</v>
      </c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  <c r="FS52" s="127"/>
      <c r="FT52" s="127"/>
      <c r="FU52" s="127"/>
      <c r="FV52" s="127"/>
      <c r="FW52" s="127"/>
      <c r="FX52" s="127"/>
      <c r="FY52" s="127"/>
      <c r="FZ52" s="127"/>
      <c r="GA52" s="127"/>
      <c r="GB52" s="127"/>
      <c r="GC52" s="127"/>
      <c r="GD52" s="127"/>
      <c r="GE52" s="127"/>
      <c r="GF52" s="127"/>
      <c r="GG52" s="127"/>
      <c r="GH52" s="127"/>
      <c r="GI52" s="127"/>
      <c r="GJ52" s="127"/>
      <c r="GK52" s="127"/>
      <c r="GL52" s="127"/>
      <c r="GM52" s="127"/>
      <c r="GN52" s="127"/>
      <c r="GO52" s="127"/>
      <c r="GP52" s="127"/>
      <c r="GQ52" s="127"/>
      <c r="GR52" s="127"/>
      <c r="GS52" s="127"/>
      <c r="GT52" s="127"/>
      <c r="GU52" s="127"/>
      <c r="GV52" s="127"/>
      <c r="GW52" s="127"/>
      <c r="GX52" s="127"/>
      <c r="GY52" s="127"/>
      <c r="GZ52" s="127"/>
      <c r="HA52" s="127"/>
      <c r="HB52" s="127"/>
      <c r="HC52" s="127"/>
      <c r="HD52" s="127"/>
      <c r="HE52" s="127"/>
      <c r="HF52" s="127"/>
      <c r="HG52" s="127"/>
      <c r="HH52" s="127"/>
      <c r="HI52" s="127"/>
      <c r="HJ52" s="127"/>
      <c r="HK52" s="127"/>
      <c r="HL52" s="127"/>
      <c r="HM52" s="127"/>
      <c r="HN52" s="127"/>
      <c r="HO52" s="127"/>
      <c r="HP52" s="127"/>
      <c r="HQ52" s="127"/>
      <c r="HR52" s="127"/>
      <c r="HS52" s="127"/>
      <c r="HT52" s="127"/>
      <c r="HU52" s="127"/>
      <c r="HV52" s="127"/>
      <c r="HW52" s="127"/>
      <c r="HX52" s="127"/>
      <c r="HY52" s="127"/>
      <c r="HZ52" s="127"/>
      <c r="IA52" s="127"/>
      <c r="IB52" s="127"/>
      <c r="IC52" s="127"/>
      <c r="ID52" s="127"/>
      <c r="IE52" s="127"/>
      <c r="IF52" s="127"/>
      <c r="IG52" s="127"/>
      <c r="IH52" s="127"/>
      <c r="II52" s="127"/>
      <c r="IJ52" s="127"/>
      <c r="IK52" s="127"/>
      <c r="IL52" s="127"/>
      <c r="IM52" s="127"/>
      <c r="IN52" s="127"/>
      <c r="IO52" s="127"/>
      <c r="IP52" s="127"/>
      <c r="IQ52" s="127"/>
      <c r="IR52" s="127"/>
      <c r="IS52" s="127"/>
      <c r="IT52" s="127"/>
      <c r="IU52" s="127"/>
      <c r="IV52" s="127"/>
      <c r="IW52" s="127"/>
      <c r="IX52" s="127"/>
      <c r="IY52" s="127"/>
      <c r="IZ52" s="127"/>
      <c r="JA52" s="127"/>
      <c r="JB52" s="127"/>
      <c r="JC52" s="127"/>
      <c r="JD52" s="127"/>
      <c r="JE52" s="127"/>
      <c r="JF52" s="127"/>
      <c r="JG52" s="127"/>
      <c r="JH52" s="127"/>
      <c r="JI52" s="127"/>
      <c r="JJ52" s="127"/>
      <c r="JK52" s="127"/>
      <c r="JL52" s="127"/>
      <c r="JM52" s="127"/>
      <c r="JN52" s="127"/>
      <c r="JO52" s="127"/>
      <c r="JP52" s="127"/>
      <c r="JQ52" s="127"/>
      <c r="JR52" s="127"/>
      <c r="JS52" s="127"/>
      <c r="JT52" s="127"/>
      <c r="JU52" s="127"/>
      <c r="JV52" s="127"/>
      <c r="JW52" s="127"/>
      <c r="JX52" s="127"/>
      <c r="JY52" s="127"/>
      <c r="JZ52" s="127"/>
      <c r="KA52" s="127"/>
      <c r="KB52" s="127"/>
      <c r="KC52" s="127"/>
      <c r="KD52" s="127"/>
      <c r="KE52" s="127"/>
      <c r="KF52" s="127"/>
      <c r="KG52" s="127"/>
      <c r="KH52" s="127"/>
      <c r="KI52" s="127"/>
      <c r="KJ52" s="127"/>
      <c r="KK52" s="127"/>
      <c r="KL52" s="127"/>
      <c r="KM52" s="127"/>
      <c r="KN52" s="127"/>
      <c r="KO52" s="127"/>
      <c r="KP52" s="127"/>
      <c r="KQ52" s="127"/>
      <c r="KR52" s="127"/>
      <c r="KS52" s="127"/>
      <c r="KT52" s="127"/>
      <c r="KU52" s="127"/>
      <c r="KV52" s="127"/>
      <c r="KW52" s="127"/>
      <c r="KX52" s="127"/>
      <c r="KY52" s="127"/>
      <c r="KZ52" s="127"/>
      <c r="LA52" s="127"/>
      <c r="LB52" s="127"/>
      <c r="LC52" s="127"/>
      <c r="LD52" s="127"/>
      <c r="LE52" s="127"/>
      <c r="LF52" s="127"/>
      <c r="LG52" s="127"/>
      <c r="LH52" s="127"/>
      <c r="LI52" s="127"/>
      <c r="LJ52" s="127"/>
      <c r="LK52" s="127"/>
      <c r="LL52" s="127"/>
      <c r="LM52" s="127"/>
      <c r="LN52" s="127"/>
      <c r="LO52" s="127"/>
      <c r="LP52" s="127"/>
      <c r="LQ52" s="127"/>
      <c r="LR52" s="127"/>
      <c r="LS52" s="127"/>
      <c r="LT52" s="127"/>
      <c r="LU52" s="127"/>
      <c r="LV52" s="127"/>
      <c r="LW52" s="127"/>
      <c r="LX52" s="127"/>
      <c r="LY52" s="127"/>
      <c r="LZ52" s="127"/>
      <c r="MA52" s="127"/>
      <c r="MB52" s="127"/>
      <c r="MC52" s="127"/>
      <c r="MD52" s="127"/>
      <c r="ME52" s="127"/>
      <c r="MF52" s="127"/>
      <c r="MG52" s="127"/>
      <c r="MH52" s="127"/>
      <c r="MI52" s="127"/>
      <c r="MJ52" s="127"/>
      <c r="MK52" s="127"/>
      <c r="ML52" s="127"/>
      <c r="MM52" s="127"/>
      <c r="MN52" s="127"/>
      <c r="MO52" s="127"/>
      <c r="MP52" s="127"/>
      <c r="MQ52" s="127"/>
      <c r="MR52" s="127"/>
      <c r="MS52" s="127"/>
      <c r="MT52" s="127"/>
      <c r="MU52" s="127"/>
      <c r="MV52" s="127"/>
      <c r="MW52" s="127"/>
      <c r="MX52" s="127"/>
      <c r="MY52" s="127"/>
      <c r="MZ52" s="127"/>
      <c r="NA52" s="127"/>
      <c r="NB52" s="127"/>
      <c r="NC52" s="127"/>
      <c r="ND52" s="127"/>
      <c r="NE52" s="127"/>
      <c r="NF52" s="127"/>
      <c r="NG52" s="127"/>
      <c r="NH52" s="127"/>
      <c r="NI52" s="127"/>
      <c r="NJ52" s="127"/>
      <c r="NK52" s="127"/>
      <c r="NL52" s="127"/>
      <c r="NM52" s="127"/>
      <c r="NN52" s="127"/>
      <c r="NO52" s="127"/>
      <c r="NP52" s="127"/>
      <c r="NQ52" s="127"/>
      <c r="NR52" s="127"/>
      <c r="NS52" s="127"/>
      <c r="NT52" s="127"/>
      <c r="NU52" s="127"/>
      <c r="NV52" s="127"/>
      <c r="NW52" s="127"/>
      <c r="NX52" s="127"/>
      <c r="NY52" s="127"/>
      <c r="NZ52" s="127"/>
      <c r="OA52" s="127"/>
      <c r="OB52" s="127"/>
      <c r="OC52" s="127"/>
      <c r="OD52" s="127"/>
      <c r="OE52" s="127"/>
      <c r="OF52" s="127"/>
      <c r="OG52" s="127"/>
      <c r="OH52" s="127"/>
      <c r="OI52" s="127"/>
      <c r="OJ52" s="127"/>
      <c r="OK52" s="127"/>
      <c r="OL52" s="127"/>
      <c r="OM52" s="127"/>
      <c r="ON52" s="127"/>
      <c r="OO52" s="127"/>
      <c r="OP52" s="127"/>
      <c r="OQ52" s="127"/>
      <c r="OR52" s="127"/>
      <c r="OS52" s="127"/>
      <c r="OT52" s="127"/>
      <c r="OU52" s="127"/>
      <c r="OV52" s="127"/>
      <c r="OW52" s="127"/>
      <c r="OX52" s="127"/>
      <c r="OY52" s="127"/>
      <c r="OZ52" s="127"/>
      <c r="PA52" s="127"/>
      <c r="PB52" s="127"/>
      <c r="PC52" s="127"/>
      <c r="PD52" s="127"/>
      <c r="PE52" s="127"/>
      <c r="PF52" s="127"/>
      <c r="PG52" s="127"/>
      <c r="PH52" s="127"/>
      <c r="PI52" s="127"/>
      <c r="PJ52" s="127"/>
      <c r="PK52" s="127"/>
      <c r="PL52" s="127"/>
      <c r="PM52" s="127"/>
      <c r="PN52" s="127"/>
      <c r="PO52" s="127"/>
      <c r="PP52" s="127"/>
      <c r="PQ52" s="127"/>
      <c r="PR52" s="127"/>
      <c r="PS52" s="127"/>
      <c r="PT52" s="127"/>
      <c r="PU52" s="127"/>
      <c r="PV52" s="127"/>
      <c r="PW52" s="127"/>
      <c r="PX52" s="127"/>
      <c r="PY52" s="127"/>
      <c r="PZ52" s="127"/>
      <c r="QA52" s="127"/>
      <c r="QB52" s="127"/>
      <c r="QC52" s="127"/>
      <c r="QD52" s="127"/>
      <c r="QE52" s="127"/>
      <c r="QF52" s="127"/>
      <c r="QG52" s="127"/>
      <c r="QH52" s="127"/>
      <c r="QI52" s="127"/>
      <c r="QJ52" s="127"/>
      <c r="QK52" s="127"/>
      <c r="QL52" s="127"/>
      <c r="QM52" s="127"/>
      <c r="QN52" s="127"/>
      <c r="QO52" s="127"/>
      <c r="QP52" s="127"/>
      <c r="QQ52" s="127"/>
      <c r="QR52" s="127"/>
      <c r="QS52" s="127"/>
      <c r="QT52" s="127"/>
      <c r="QU52" s="127"/>
      <c r="QV52" s="127"/>
      <c r="QW52" s="127"/>
      <c r="QX52" s="127"/>
      <c r="QY52" s="127"/>
      <c r="QZ52" s="127"/>
      <c r="RA52" s="127"/>
      <c r="RB52" s="127"/>
      <c r="RC52" s="127"/>
      <c r="RD52" s="127"/>
      <c r="RE52" s="127"/>
      <c r="RF52" s="127"/>
      <c r="RG52" s="127"/>
      <c r="RH52" s="127"/>
      <c r="RI52" s="127"/>
      <c r="RJ52" s="127"/>
      <c r="RK52" s="127"/>
      <c r="RL52" s="127"/>
      <c r="RM52" s="127"/>
      <c r="RN52" s="127"/>
      <c r="RO52" s="127"/>
      <c r="RP52" s="127"/>
      <c r="RQ52" s="127"/>
      <c r="RR52" s="127"/>
      <c r="RS52" s="127"/>
      <c r="RT52" s="127"/>
      <c r="RU52" s="127"/>
      <c r="RV52" s="127"/>
      <c r="RW52" s="127"/>
      <c r="RX52" s="127"/>
      <c r="RY52" s="127"/>
      <c r="RZ52" s="127"/>
      <c r="SA52" s="127"/>
      <c r="SB52" s="127"/>
      <c r="SC52" s="127"/>
      <c r="SD52" s="127"/>
      <c r="SE52" s="127"/>
      <c r="SF52" s="127"/>
      <c r="SG52" s="127"/>
      <c r="SH52" s="127"/>
      <c r="SI52" s="127"/>
      <c r="SJ52" s="127"/>
      <c r="SK52" s="127"/>
      <c r="SL52" s="127"/>
      <c r="SM52" s="127"/>
      <c r="SN52" s="127"/>
      <c r="SO52" s="127"/>
      <c r="SP52" s="127"/>
      <c r="SQ52" s="127"/>
      <c r="SR52" s="127"/>
      <c r="SS52" s="127"/>
      <c r="ST52" s="127"/>
      <c r="SU52" s="127"/>
      <c r="SV52" s="127"/>
      <c r="SW52" s="127"/>
      <c r="SX52" s="127"/>
      <c r="SY52" s="127"/>
      <c r="SZ52" s="127"/>
      <c r="TA52" s="127"/>
      <c r="TB52" s="127"/>
      <c r="TC52" s="127"/>
      <c r="TD52" s="127"/>
      <c r="TE52" s="127"/>
      <c r="TF52" s="127"/>
      <c r="TG52" s="127"/>
      <c r="TH52" s="127"/>
      <c r="TI52" s="127"/>
      <c r="TJ52" s="127"/>
      <c r="TK52" s="127"/>
      <c r="TL52" s="127"/>
      <c r="TM52" s="127"/>
      <c r="TN52" s="127"/>
      <c r="TO52" s="127"/>
      <c r="TP52" s="127"/>
      <c r="TQ52" s="127"/>
      <c r="TR52" s="127"/>
      <c r="TS52" s="127"/>
      <c r="TT52" s="127"/>
      <c r="TU52" s="127"/>
      <c r="TV52" s="127"/>
      <c r="TW52" s="127"/>
      <c r="TX52" s="127"/>
      <c r="TY52" s="127"/>
      <c r="TZ52" s="127"/>
      <c r="UA52" s="127"/>
      <c r="UB52" s="127"/>
      <c r="UC52" s="127"/>
      <c r="UD52" s="127"/>
      <c r="UE52" s="127"/>
      <c r="UF52" s="127"/>
      <c r="UG52" s="127"/>
      <c r="UH52" s="127"/>
      <c r="UI52" s="127"/>
      <c r="UJ52" s="127"/>
      <c r="UK52" s="127"/>
      <c r="UL52" s="127"/>
      <c r="UM52" s="127"/>
      <c r="UN52" s="127"/>
      <c r="UO52" s="127"/>
      <c r="UP52" s="127"/>
      <c r="UQ52" s="127"/>
      <c r="UR52" s="127"/>
      <c r="US52" s="127"/>
      <c r="UT52" s="127"/>
      <c r="UU52" s="127"/>
      <c r="UV52" s="127"/>
      <c r="UW52" s="127"/>
      <c r="UX52" s="127"/>
      <c r="UY52" s="127"/>
      <c r="UZ52" s="127"/>
      <c r="VA52" s="127"/>
      <c r="VB52" s="127"/>
      <c r="VC52" s="127"/>
      <c r="VD52" s="127"/>
      <c r="VE52" s="127"/>
      <c r="VF52" s="127"/>
      <c r="VG52" s="127"/>
      <c r="VH52" s="127"/>
      <c r="VI52" s="127"/>
      <c r="VJ52" s="127"/>
      <c r="VK52" s="127"/>
      <c r="VL52" s="127"/>
      <c r="VM52" s="127"/>
      <c r="VN52" s="127"/>
      <c r="VO52" s="127"/>
      <c r="VP52" s="127"/>
      <c r="VQ52" s="127"/>
      <c r="VR52" s="127"/>
      <c r="VS52" s="127"/>
      <c r="VT52" s="127"/>
      <c r="VU52" s="127"/>
      <c r="VV52" s="127"/>
      <c r="VW52" s="127"/>
      <c r="VX52" s="127"/>
      <c r="VY52" s="127"/>
      <c r="VZ52" s="127"/>
      <c r="WA52" s="127"/>
      <c r="WB52" s="127"/>
      <c r="WC52" s="127"/>
      <c r="WD52" s="127"/>
      <c r="WE52" s="127"/>
      <c r="WF52" s="127"/>
      <c r="WG52" s="127"/>
      <c r="WH52" s="127"/>
      <c r="WI52" s="127"/>
      <c r="WJ52" s="127"/>
      <c r="WK52" s="127"/>
      <c r="WL52" s="127"/>
      <c r="WM52" s="127"/>
      <c r="WN52" s="127"/>
      <c r="WO52" s="127"/>
      <c r="WP52" s="127"/>
      <c r="WQ52" s="127"/>
      <c r="WR52" s="127"/>
      <c r="WS52" s="127"/>
      <c r="WT52" s="127"/>
      <c r="WU52" s="127"/>
      <c r="WV52" s="127"/>
      <c r="WW52" s="127"/>
      <c r="WX52" s="127"/>
      <c r="WY52" s="127"/>
      <c r="WZ52" s="127"/>
      <c r="XA52" s="127"/>
      <c r="XB52" s="127"/>
      <c r="XC52" s="127"/>
      <c r="XD52" s="127"/>
      <c r="XE52" s="127"/>
      <c r="XF52" s="127"/>
      <c r="XG52" s="127"/>
      <c r="XH52" s="127"/>
      <c r="XI52" s="127"/>
      <c r="XJ52" s="127"/>
      <c r="XK52" s="127"/>
      <c r="XL52" s="127"/>
      <c r="XM52" s="127"/>
      <c r="XN52" s="127"/>
      <c r="XO52" s="127"/>
      <c r="XP52" s="127"/>
      <c r="XQ52" s="127"/>
      <c r="XR52" s="127"/>
      <c r="XS52" s="127"/>
      <c r="XT52" s="127"/>
      <c r="XU52" s="127"/>
      <c r="XV52" s="127"/>
      <c r="XW52" s="127"/>
      <c r="XX52" s="127"/>
      <c r="XY52" s="127"/>
      <c r="XZ52" s="127"/>
      <c r="YA52" s="127"/>
      <c r="YB52" s="127"/>
      <c r="YC52" s="127"/>
      <c r="YD52" s="127"/>
      <c r="YE52" s="127"/>
      <c r="YF52" s="127"/>
      <c r="YG52" s="127"/>
      <c r="YH52" s="127"/>
      <c r="YI52" s="127"/>
      <c r="YJ52" s="127"/>
      <c r="YK52" s="127"/>
      <c r="YL52" s="127"/>
      <c r="YM52" s="127"/>
      <c r="YN52" s="127"/>
      <c r="YO52" s="127"/>
      <c r="YP52" s="127"/>
      <c r="YQ52" s="127"/>
      <c r="YR52" s="127"/>
      <c r="YS52" s="127"/>
      <c r="YT52" s="127"/>
      <c r="YU52" s="127"/>
      <c r="YV52" s="127"/>
      <c r="YW52" s="127"/>
      <c r="YX52" s="127"/>
      <c r="YY52" s="127"/>
      <c r="YZ52" s="127"/>
      <c r="ZA52" s="127"/>
      <c r="ZB52" s="127"/>
      <c r="ZC52" s="127"/>
      <c r="ZD52" s="127"/>
      <c r="ZE52" s="127"/>
      <c r="ZF52" s="127"/>
      <c r="ZG52" s="127"/>
      <c r="ZH52" s="127"/>
      <c r="ZI52" s="127"/>
      <c r="ZJ52" s="127"/>
      <c r="ZK52" s="127"/>
      <c r="ZL52" s="127"/>
      <c r="ZM52" s="127"/>
      <c r="ZN52" s="127"/>
      <c r="ZO52" s="127"/>
      <c r="ZP52" s="127"/>
      <c r="ZQ52" s="127"/>
      <c r="ZR52" s="127"/>
      <c r="ZS52" s="127"/>
      <c r="ZT52" s="127"/>
      <c r="ZU52" s="127"/>
      <c r="ZV52" s="127"/>
      <c r="ZW52" s="127"/>
      <c r="ZX52" s="127"/>
      <c r="ZY52" s="127"/>
      <c r="ZZ52" s="127"/>
    </row>
    <row r="53" spans="1:702" hidden="1" outlineLevel="1">
      <c r="A53" s="8">
        <v>41821</v>
      </c>
      <c r="B53" s="127">
        <v>4712.9380679699998</v>
      </c>
      <c r="C53" s="127">
        <v>1417.1411040999999</v>
      </c>
      <c r="D53" s="127">
        <v>31.797500629999998</v>
      </c>
      <c r="E53" s="127">
        <v>1538.57394817</v>
      </c>
      <c r="F53" s="127">
        <v>83.943071520000004</v>
      </c>
      <c r="G53" s="127">
        <v>0.64355035999999999</v>
      </c>
      <c r="H53" s="127">
        <v>171.34273691999999</v>
      </c>
      <c r="I53" s="127">
        <v>1258.10492215</v>
      </c>
      <c r="J53" s="127">
        <v>106.53936313</v>
      </c>
      <c r="K53" s="127">
        <v>16.480490289999999</v>
      </c>
      <c r="L53" s="127">
        <v>6.7989840199999998</v>
      </c>
      <c r="M53" s="163" t="s">
        <v>189</v>
      </c>
      <c r="N53" s="127">
        <v>30.49022167</v>
      </c>
      <c r="O53" s="127">
        <v>30.026168380000001</v>
      </c>
      <c r="P53" s="127">
        <v>7.58815551</v>
      </c>
      <c r="Q53" s="127">
        <v>0.10908049</v>
      </c>
      <c r="R53" s="127">
        <v>3.6186250000000003E-2</v>
      </c>
      <c r="S53" s="127">
        <v>12.65445759</v>
      </c>
      <c r="T53" s="127">
        <v>0.66812678999999997</v>
      </c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  <c r="IJ53" s="127"/>
      <c r="IK53" s="127"/>
      <c r="IL53" s="127"/>
      <c r="IM53" s="127"/>
      <c r="IN53" s="127"/>
      <c r="IO53" s="127"/>
      <c r="IP53" s="127"/>
      <c r="IQ53" s="127"/>
      <c r="IR53" s="127"/>
      <c r="IS53" s="127"/>
      <c r="IT53" s="127"/>
      <c r="IU53" s="127"/>
      <c r="IV53" s="127"/>
      <c r="IW53" s="127"/>
      <c r="IX53" s="127"/>
      <c r="IY53" s="127"/>
      <c r="IZ53" s="127"/>
      <c r="JA53" s="127"/>
      <c r="JB53" s="127"/>
      <c r="JC53" s="127"/>
      <c r="JD53" s="127"/>
      <c r="JE53" s="127"/>
      <c r="JF53" s="127"/>
      <c r="JG53" s="127"/>
      <c r="JH53" s="127"/>
      <c r="JI53" s="127"/>
      <c r="JJ53" s="127"/>
      <c r="JK53" s="127"/>
      <c r="JL53" s="127"/>
      <c r="JM53" s="127"/>
      <c r="JN53" s="127"/>
      <c r="JO53" s="127"/>
      <c r="JP53" s="127"/>
      <c r="JQ53" s="127"/>
      <c r="JR53" s="127"/>
      <c r="JS53" s="127"/>
      <c r="JT53" s="127"/>
      <c r="JU53" s="127"/>
      <c r="JV53" s="127"/>
      <c r="JW53" s="127"/>
      <c r="JX53" s="127"/>
      <c r="JY53" s="127"/>
      <c r="JZ53" s="127"/>
      <c r="KA53" s="127"/>
      <c r="KB53" s="127"/>
      <c r="KC53" s="127"/>
      <c r="KD53" s="127"/>
      <c r="KE53" s="127"/>
      <c r="KF53" s="127"/>
      <c r="KG53" s="127"/>
      <c r="KH53" s="127"/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/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/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/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/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127"/>
      <c r="NA53" s="127"/>
      <c r="NB53" s="127"/>
      <c r="NC53" s="127"/>
      <c r="ND53" s="127"/>
      <c r="NE53" s="127"/>
      <c r="NF53" s="127"/>
      <c r="NG53" s="127"/>
      <c r="NH53" s="127"/>
      <c r="NI53" s="127"/>
      <c r="NJ53" s="127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7"/>
      <c r="NY53" s="127"/>
      <c r="NZ53" s="127"/>
      <c r="OA53" s="127"/>
      <c r="OB53" s="127"/>
      <c r="OC53" s="127"/>
      <c r="OD53" s="127"/>
      <c r="OE53" s="127"/>
      <c r="OF53" s="127"/>
      <c r="OG53" s="127"/>
      <c r="OH53" s="127"/>
      <c r="OI53" s="127"/>
      <c r="OJ53" s="127"/>
      <c r="OK53" s="127"/>
      <c r="OL53" s="127"/>
      <c r="OM53" s="127"/>
      <c r="ON53" s="127"/>
      <c r="OO53" s="127"/>
      <c r="OP53" s="127"/>
      <c r="OQ53" s="127"/>
      <c r="OR53" s="127"/>
      <c r="OS53" s="127"/>
      <c r="OT53" s="127"/>
      <c r="OU53" s="127"/>
      <c r="OV53" s="127"/>
      <c r="OW53" s="127"/>
      <c r="OX53" s="127"/>
      <c r="OY53" s="127"/>
      <c r="OZ53" s="127"/>
      <c r="PA53" s="127"/>
      <c r="PB53" s="127"/>
      <c r="PC53" s="127"/>
      <c r="PD53" s="127"/>
      <c r="PE53" s="127"/>
      <c r="PF53" s="127"/>
      <c r="PG53" s="127"/>
      <c r="PH53" s="127"/>
      <c r="PI53" s="127"/>
      <c r="PJ53" s="127"/>
      <c r="PK53" s="127"/>
      <c r="PL53" s="127"/>
      <c r="PM53" s="127"/>
      <c r="PN53" s="127"/>
      <c r="PO53" s="127"/>
      <c r="PP53" s="127"/>
      <c r="PQ53" s="127"/>
      <c r="PR53" s="127"/>
      <c r="PS53" s="127"/>
      <c r="PT53" s="127"/>
      <c r="PU53" s="127"/>
      <c r="PV53" s="127"/>
      <c r="PW53" s="127"/>
      <c r="PX53" s="127"/>
      <c r="PY53" s="127"/>
      <c r="PZ53" s="127"/>
      <c r="QA53" s="127"/>
      <c r="QB53" s="127"/>
      <c r="QC53" s="127"/>
      <c r="QD53" s="127"/>
      <c r="QE53" s="127"/>
      <c r="QF53" s="127"/>
      <c r="QG53" s="127"/>
      <c r="QH53" s="127"/>
      <c r="QI53" s="127"/>
      <c r="QJ53" s="127"/>
      <c r="QK53" s="127"/>
      <c r="QL53" s="127"/>
      <c r="QM53" s="127"/>
      <c r="QN53" s="127"/>
      <c r="QO53" s="127"/>
      <c r="QP53" s="127"/>
      <c r="QQ53" s="127"/>
      <c r="QR53" s="127"/>
      <c r="QS53" s="127"/>
      <c r="QT53" s="127"/>
      <c r="QU53" s="127"/>
      <c r="QV53" s="127"/>
      <c r="QW53" s="127"/>
      <c r="QX53" s="127"/>
      <c r="QY53" s="127"/>
      <c r="QZ53" s="127"/>
      <c r="RA53" s="127"/>
      <c r="RB53" s="127"/>
      <c r="RC53" s="127"/>
      <c r="RD53" s="127"/>
      <c r="RE53" s="127"/>
      <c r="RF53" s="127"/>
      <c r="RG53" s="127"/>
      <c r="RH53" s="127"/>
      <c r="RI53" s="127"/>
      <c r="RJ53" s="127"/>
      <c r="RK53" s="127"/>
      <c r="RL53" s="127"/>
      <c r="RM53" s="127"/>
      <c r="RN53" s="127"/>
      <c r="RO53" s="127"/>
      <c r="RP53" s="127"/>
      <c r="RQ53" s="127"/>
      <c r="RR53" s="127"/>
      <c r="RS53" s="127"/>
      <c r="RT53" s="127"/>
      <c r="RU53" s="127"/>
      <c r="RV53" s="127"/>
      <c r="RW53" s="127"/>
      <c r="RX53" s="127"/>
      <c r="RY53" s="127"/>
      <c r="RZ53" s="127"/>
      <c r="SA53" s="127"/>
      <c r="SB53" s="127"/>
      <c r="SC53" s="127"/>
      <c r="SD53" s="127"/>
      <c r="SE53" s="127"/>
      <c r="SF53" s="127"/>
      <c r="SG53" s="127"/>
      <c r="SH53" s="127"/>
      <c r="SI53" s="127"/>
      <c r="SJ53" s="127"/>
      <c r="SK53" s="127"/>
      <c r="SL53" s="127"/>
      <c r="SM53" s="127"/>
      <c r="SN53" s="127"/>
      <c r="SO53" s="127"/>
      <c r="SP53" s="127"/>
      <c r="SQ53" s="127"/>
      <c r="SR53" s="127"/>
      <c r="SS53" s="127"/>
      <c r="ST53" s="127"/>
      <c r="SU53" s="127"/>
      <c r="SV53" s="127"/>
      <c r="SW53" s="127"/>
      <c r="SX53" s="127"/>
      <c r="SY53" s="127"/>
      <c r="SZ53" s="127"/>
      <c r="TA53" s="127"/>
      <c r="TB53" s="127"/>
      <c r="TC53" s="127"/>
      <c r="TD53" s="127"/>
      <c r="TE53" s="127"/>
      <c r="TF53" s="127"/>
      <c r="TG53" s="127"/>
      <c r="TH53" s="127"/>
      <c r="TI53" s="127"/>
      <c r="TJ53" s="127"/>
      <c r="TK53" s="127"/>
      <c r="TL53" s="127"/>
      <c r="TM53" s="127"/>
      <c r="TN53" s="127"/>
      <c r="TO53" s="127"/>
      <c r="TP53" s="127"/>
      <c r="TQ53" s="127"/>
      <c r="TR53" s="127"/>
      <c r="TS53" s="127"/>
      <c r="TT53" s="127"/>
      <c r="TU53" s="127"/>
      <c r="TV53" s="127"/>
      <c r="TW53" s="127"/>
      <c r="TX53" s="127"/>
      <c r="TY53" s="127"/>
      <c r="TZ53" s="127"/>
      <c r="UA53" s="127"/>
      <c r="UB53" s="127"/>
      <c r="UC53" s="127"/>
      <c r="UD53" s="127"/>
      <c r="UE53" s="127"/>
      <c r="UF53" s="127"/>
      <c r="UG53" s="127"/>
      <c r="UH53" s="127"/>
      <c r="UI53" s="127"/>
      <c r="UJ53" s="127"/>
      <c r="UK53" s="127"/>
      <c r="UL53" s="127"/>
      <c r="UM53" s="127"/>
      <c r="UN53" s="127"/>
      <c r="UO53" s="127"/>
      <c r="UP53" s="127"/>
      <c r="UQ53" s="127"/>
      <c r="UR53" s="127"/>
      <c r="US53" s="127"/>
      <c r="UT53" s="127"/>
      <c r="UU53" s="127"/>
      <c r="UV53" s="127"/>
      <c r="UW53" s="127"/>
      <c r="UX53" s="127"/>
      <c r="UY53" s="127"/>
      <c r="UZ53" s="127"/>
      <c r="VA53" s="127"/>
      <c r="VB53" s="127"/>
      <c r="VC53" s="127"/>
      <c r="VD53" s="127"/>
      <c r="VE53" s="127"/>
      <c r="VF53" s="127"/>
      <c r="VG53" s="127"/>
      <c r="VH53" s="127"/>
      <c r="VI53" s="127"/>
      <c r="VJ53" s="127"/>
      <c r="VK53" s="127"/>
      <c r="VL53" s="127"/>
      <c r="VM53" s="127"/>
      <c r="VN53" s="127"/>
      <c r="VO53" s="127"/>
      <c r="VP53" s="127"/>
      <c r="VQ53" s="127"/>
      <c r="VR53" s="127"/>
      <c r="VS53" s="127"/>
      <c r="VT53" s="127"/>
      <c r="VU53" s="127"/>
      <c r="VV53" s="127"/>
      <c r="VW53" s="127"/>
      <c r="VX53" s="127"/>
      <c r="VY53" s="127"/>
      <c r="VZ53" s="127"/>
      <c r="WA53" s="127"/>
      <c r="WB53" s="127"/>
      <c r="WC53" s="127"/>
      <c r="WD53" s="127"/>
      <c r="WE53" s="127"/>
      <c r="WF53" s="127"/>
      <c r="WG53" s="127"/>
      <c r="WH53" s="127"/>
      <c r="WI53" s="127"/>
      <c r="WJ53" s="127"/>
      <c r="WK53" s="127"/>
      <c r="WL53" s="127"/>
      <c r="WM53" s="127"/>
      <c r="WN53" s="127"/>
      <c r="WO53" s="127"/>
      <c r="WP53" s="127"/>
      <c r="WQ53" s="127"/>
      <c r="WR53" s="127"/>
      <c r="WS53" s="127"/>
      <c r="WT53" s="127"/>
      <c r="WU53" s="127"/>
      <c r="WV53" s="127"/>
      <c r="WW53" s="127"/>
      <c r="WX53" s="127"/>
      <c r="WY53" s="127"/>
      <c r="WZ53" s="127"/>
      <c r="XA53" s="127"/>
      <c r="XB53" s="127"/>
      <c r="XC53" s="127"/>
      <c r="XD53" s="127"/>
      <c r="XE53" s="127"/>
      <c r="XF53" s="127"/>
      <c r="XG53" s="127"/>
      <c r="XH53" s="127"/>
      <c r="XI53" s="127"/>
      <c r="XJ53" s="127"/>
      <c r="XK53" s="127"/>
      <c r="XL53" s="127"/>
      <c r="XM53" s="127"/>
      <c r="XN53" s="127"/>
      <c r="XO53" s="127"/>
      <c r="XP53" s="127"/>
      <c r="XQ53" s="127"/>
      <c r="XR53" s="127"/>
      <c r="XS53" s="127"/>
      <c r="XT53" s="127"/>
      <c r="XU53" s="127"/>
      <c r="XV53" s="127"/>
      <c r="XW53" s="127"/>
      <c r="XX53" s="127"/>
      <c r="XY53" s="127"/>
      <c r="XZ53" s="127"/>
      <c r="YA53" s="127"/>
      <c r="YB53" s="127"/>
      <c r="YC53" s="127"/>
      <c r="YD53" s="127"/>
      <c r="YE53" s="127"/>
      <c r="YF53" s="127"/>
      <c r="YG53" s="127"/>
      <c r="YH53" s="127"/>
      <c r="YI53" s="127"/>
      <c r="YJ53" s="127"/>
      <c r="YK53" s="127"/>
      <c r="YL53" s="127"/>
      <c r="YM53" s="127"/>
      <c r="YN53" s="127"/>
      <c r="YO53" s="127"/>
      <c r="YP53" s="127"/>
      <c r="YQ53" s="127"/>
      <c r="YR53" s="127"/>
      <c r="YS53" s="127"/>
      <c r="YT53" s="127"/>
      <c r="YU53" s="127"/>
      <c r="YV53" s="127"/>
      <c r="YW53" s="127"/>
      <c r="YX53" s="127"/>
      <c r="YY53" s="127"/>
      <c r="YZ53" s="127"/>
      <c r="ZA53" s="127"/>
      <c r="ZB53" s="127"/>
      <c r="ZC53" s="127"/>
      <c r="ZD53" s="127"/>
      <c r="ZE53" s="127"/>
      <c r="ZF53" s="127"/>
      <c r="ZG53" s="127"/>
      <c r="ZH53" s="127"/>
      <c r="ZI53" s="127"/>
      <c r="ZJ53" s="127"/>
      <c r="ZK53" s="127"/>
      <c r="ZL53" s="127"/>
      <c r="ZM53" s="127"/>
      <c r="ZN53" s="127"/>
      <c r="ZO53" s="127"/>
      <c r="ZP53" s="127"/>
      <c r="ZQ53" s="127"/>
      <c r="ZR53" s="127"/>
      <c r="ZS53" s="127"/>
      <c r="ZT53" s="127"/>
      <c r="ZU53" s="127"/>
      <c r="ZV53" s="127"/>
      <c r="ZW53" s="127"/>
      <c r="ZX53" s="127"/>
      <c r="ZY53" s="127"/>
      <c r="ZZ53" s="127"/>
    </row>
    <row r="54" spans="1:702" hidden="1" outlineLevel="1">
      <c r="A54" s="8">
        <v>41852</v>
      </c>
      <c r="B54" s="127">
        <v>4557.93117781</v>
      </c>
      <c r="C54" s="127">
        <v>1389.5845150299999</v>
      </c>
      <c r="D54" s="127">
        <v>35.808452010000003</v>
      </c>
      <c r="E54" s="127">
        <v>1592.01051284</v>
      </c>
      <c r="F54" s="127">
        <v>37.321806309999999</v>
      </c>
      <c r="G54" s="127">
        <v>0.50697073999999998</v>
      </c>
      <c r="H54" s="127">
        <v>150.02566404999999</v>
      </c>
      <c r="I54" s="127">
        <v>1162.0674364399999</v>
      </c>
      <c r="J54" s="127">
        <v>113.25401737</v>
      </c>
      <c r="K54" s="127">
        <v>17.99271628</v>
      </c>
      <c r="L54" s="127">
        <v>7.2974507500000003</v>
      </c>
      <c r="M54" s="163" t="s">
        <v>189</v>
      </c>
      <c r="N54" s="127">
        <v>31.537513220000001</v>
      </c>
      <c r="O54" s="127">
        <v>9.3917513699999997</v>
      </c>
      <c r="P54" s="127">
        <v>7.4806078300000003</v>
      </c>
      <c r="Q54" s="127">
        <v>0.12877854</v>
      </c>
      <c r="R54" s="127">
        <v>3.1089269999999999E-2</v>
      </c>
      <c r="S54" s="127">
        <v>2.8512568599999999</v>
      </c>
      <c r="T54" s="127">
        <v>0.64063890000000001</v>
      </c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  <c r="IJ54" s="127"/>
      <c r="IK54" s="127"/>
      <c r="IL54" s="127"/>
      <c r="IM54" s="127"/>
      <c r="IN54" s="127"/>
      <c r="IO54" s="127"/>
      <c r="IP54" s="127"/>
      <c r="IQ54" s="127"/>
      <c r="IR54" s="127"/>
      <c r="IS54" s="127"/>
      <c r="IT54" s="127"/>
      <c r="IU54" s="127"/>
      <c r="IV54" s="127"/>
      <c r="IW54" s="127"/>
      <c r="IX54" s="127"/>
      <c r="IY54" s="127"/>
      <c r="IZ54" s="127"/>
      <c r="JA54" s="127"/>
      <c r="JB54" s="127"/>
      <c r="JC54" s="127"/>
      <c r="JD54" s="127"/>
      <c r="JE54" s="127"/>
      <c r="JF54" s="127"/>
      <c r="JG54" s="127"/>
      <c r="JH54" s="127"/>
      <c r="JI54" s="127"/>
      <c r="JJ54" s="127"/>
      <c r="JK54" s="127"/>
      <c r="JL54" s="127"/>
      <c r="JM54" s="127"/>
      <c r="JN54" s="127"/>
      <c r="JO54" s="127"/>
      <c r="JP54" s="127"/>
      <c r="JQ54" s="127"/>
      <c r="JR54" s="127"/>
      <c r="JS54" s="127"/>
      <c r="JT54" s="127"/>
      <c r="JU54" s="127"/>
      <c r="JV54" s="127"/>
      <c r="JW54" s="127"/>
      <c r="JX54" s="127"/>
      <c r="JY54" s="127"/>
      <c r="JZ54" s="127"/>
      <c r="KA54" s="127"/>
      <c r="KB54" s="127"/>
      <c r="KC54" s="127"/>
      <c r="KD54" s="127"/>
      <c r="KE54" s="127"/>
      <c r="KF54" s="127"/>
      <c r="KG54" s="127"/>
      <c r="KH54" s="127"/>
      <c r="KI54" s="127"/>
      <c r="KJ54" s="127"/>
      <c r="KK54" s="127"/>
      <c r="KL54" s="127"/>
      <c r="KM54" s="127"/>
      <c r="KN54" s="127"/>
      <c r="KO54" s="127"/>
      <c r="KP54" s="127"/>
      <c r="KQ54" s="127"/>
      <c r="KR54" s="127"/>
      <c r="KS54" s="127"/>
      <c r="KT54" s="127"/>
      <c r="KU54" s="127"/>
      <c r="KV54" s="127"/>
      <c r="KW54" s="127"/>
      <c r="KX54" s="127"/>
      <c r="KY54" s="127"/>
      <c r="KZ54" s="127"/>
      <c r="LA54" s="127"/>
      <c r="LB54" s="127"/>
      <c r="LC54" s="127"/>
      <c r="LD54" s="127"/>
      <c r="LE54" s="127"/>
      <c r="LF54" s="127"/>
      <c r="LG54" s="127"/>
      <c r="LH54" s="127"/>
      <c r="LI54" s="127"/>
      <c r="LJ54" s="127"/>
      <c r="LK54" s="127"/>
      <c r="LL54" s="127"/>
      <c r="LM54" s="127"/>
      <c r="LN54" s="127"/>
      <c r="LO54" s="127"/>
      <c r="LP54" s="127"/>
      <c r="LQ54" s="127"/>
      <c r="LR54" s="127"/>
      <c r="LS54" s="127"/>
      <c r="LT54" s="127"/>
      <c r="LU54" s="127"/>
      <c r="LV54" s="127"/>
      <c r="LW54" s="127"/>
      <c r="LX54" s="127"/>
      <c r="LY54" s="127"/>
      <c r="LZ54" s="127"/>
      <c r="MA54" s="127"/>
      <c r="MB54" s="127"/>
      <c r="MC54" s="127"/>
      <c r="MD54" s="127"/>
      <c r="ME54" s="127"/>
      <c r="MF54" s="127"/>
      <c r="MG54" s="127"/>
      <c r="MH54" s="127"/>
      <c r="MI54" s="127"/>
      <c r="MJ54" s="127"/>
      <c r="MK54" s="127"/>
      <c r="ML54" s="127"/>
      <c r="MM54" s="127"/>
      <c r="MN54" s="127"/>
      <c r="MO54" s="127"/>
      <c r="MP54" s="127"/>
      <c r="MQ54" s="127"/>
      <c r="MR54" s="127"/>
      <c r="MS54" s="127"/>
      <c r="MT54" s="127"/>
      <c r="MU54" s="127"/>
      <c r="MV54" s="127"/>
      <c r="MW54" s="127"/>
      <c r="MX54" s="127"/>
      <c r="MY54" s="127"/>
      <c r="MZ54" s="127"/>
      <c r="NA54" s="127"/>
      <c r="NB54" s="127"/>
      <c r="NC54" s="127"/>
      <c r="ND54" s="127"/>
      <c r="NE54" s="127"/>
      <c r="NF54" s="127"/>
      <c r="NG54" s="127"/>
      <c r="NH54" s="127"/>
      <c r="NI54" s="127"/>
      <c r="NJ54" s="127"/>
      <c r="NK54" s="127"/>
      <c r="NL54" s="127"/>
      <c r="NM54" s="127"/>
      <c r="NN54" s="127"/>
      <c r="NO54" s="127"/>
      <c r="NP54" s="127"/>
      <c r="NQ54" s="127"/>
      <c r="NR54" s="127"/>
      <c r="NS54" s="127"/>
      <c r="NT54" s="127"/>
      <c r="NU54" s="127"/>
      <c r="NV54" s="127"/>
      <c r="NW54" s="127"/>
      <c r="NX54" s="127"/>
      <c r="NY54" s="127"/>
      <c r="NZ54" s="127"/>
      <c r="OA54" s="127"/>
      <c r="OB54" s="127"/>
      <c r="OC54" s="127"/>
      <c r="OD54" s="127"/>
      <c r="OE54" s="127"/>
      <c r="OF54" s="127"/>
      <c r="OG54" s="127"/>
      <c r="OH54" s="127"/>
      <c r="OI54" s="127"/>
      <c r="OJ54" s="127"/>
      <c r="OK54" s="127"/>
      <c r="OL54" s="127"/>
      <c r="OM54" s="127"/>
      <c r="ON54" s="127"/>
      <c r="OO54" s="127"/>
      <c r="OP54" s="127"/>
      <c r="OQ54" s="127"/>
      <c r="OR54" s="127"/>
      <c r="OS54" s="127"/>
      <c r="OT54" s="127"/>
      <c r="OU54" s="127"/>
      <c r="OV54" s="127"/>
      <c r="OW54" s="127"/>
      <c r="OX54" s="127"/>
      <c r="OY54" s="127"/>
      <c r="OZ54" s="127"/>
      <c r="PA54" s="127"/>
      <c r="PB54" s="127"/>
      <c r="PC54" s="127"/>
      <c r="PD54" s="127"/>
      <c r="PE54" s="127"/>
      <c r="PF54" s="127"/>
      <c r="PG54" s="127"/>
      <c r="PH54" s="127"/>
      <c r="PI54" s="127"/>
      <c r="PJ54" s="127"/>
      <c r="PK54" s="127"/>
      <c r="PL54" s="127"/>
      <c r="PM54" s="127"/>
      <c r="PN54" s="127"/>
      <c r="PO54" s="127"/>
      <c r="PP54" s="127"/>
      <c r="PQ54" s="127"/>
      <c r="PR54" s="127"/>
      <c r="PS54" s="127"/>
      <c r="PT54" s="127"/>
      <c r="PU54" s="127"/>
      <c r="PV54" s="127"/>
      <c r="PW54" s="127"/>
      <c r="PX54" s="127"/>
      <c r="PY54" s="127"/>
      <c r="PZ54" s="127"/>
      <c r="QA54" s="127"/>
      <c r="QB54" s="127"/>
      <c r="QC54" s="127"/>
      <c r="QD54" s="127"/>
      <c r="QE54" s="127"/>
      <c r="QF54" s="127"/>
      <c r="QG54" s="127"/>
      <c r="QH54" s="127"/>
      <c r="QI54" s="127"/>
      <c r="QJ54" s="127"/>
      <c r="QK54" s="127"/>
      <c r="QL54" s="127"/>
      <c r="QM54" s="127"/>
      <c r="QN54" s="127"/>
      <c r="QO54" s="127"/>
      <c r="QP54" s="127"/>
      <c r="QQ54" s="127"/>
      <c r="QR54" s="127"/>
      <c r="QS54" s="127"/>
      <c r="QT54" s="127"/>
      <c r="QU54" s="127"/>
      <c r="QV54" s="127"/>
      <c r="QW54" s="127"/>
      <c r="QX54" s="127"/>
      <c r="QY54" s="127"/>
      <c r="QZ54" s="127"/>
      <c r="RA54" s="127"/>
      <c r="RB54" s="127"/>
      <c r="RC54" s="127"/>
      <c r="RD54" s="127"/>
      <c r="RE54" s="127"/>
      <c r="RF54" s="127"/>
      <c r="RG54" s="127"/>
      <c r="RH54" s="127"/>
      <c r="RI54" s="127"/>
      <c r="RJ54" s="127"/>
      <c r="RK54" s="127"/>
      <c r="RL54" s="127"/>
      <c r="RM54" s="127"/>
      <c r="RN54" s="127"/>
      <c r="RO54" s="127"/>
      <c r="RP54" s="127"/>
      <c r="RQ54" s="127"/>
      <c r="RR54" s="127"/>
      <c r="RS54" s="127"/>
      <c r="RT54" s="127"/>
      <c r="RU54" s="127"/>
      <c r="RV54" s="127"/>
      <c r="RW54" s="127"/>
      <c r="RX54" s="127"/>
      <c r="RY54" s="127"/>
      <c r="RZ54" s="127"/>
      <c r="SA54" s="127"/>
      <c r="SB54" s="127"/>
      <c r="SC54" s="127"/>
      <c r="SD54" s="127"/>
      <c r="SE54" s="127"/>
      <c r="SF54" s="127"/>
      <c r="SG54" s="127"/>
      <c r="SH54" s="127"/>
      <c r="SI54" s="127"/>
      <c r="SJ54" s="127"/>
      <c r="SK54" s="127"/>
      <c r="SL54" s="127"/>
      <c r="SM54" s="127"/>
      <c r="SN54" s="127"/>
      <c r="SO54" s="127"/>
      <c r="SP54" s="127"/>
      <c r="SQ54" s="127"/>
      <c r="SR54" s="127"/>
      <c r="SS54" s="127"/>
      <c r="ST54" s="127"/>
      <c r="SU54" s="127"/>
      <c r="SV54" s="127"/>
      <c r="SW54" s="127"/>
      <c r="SX54" s="127"/>
      <c r="SY54" s="127"/>
      <c r="SZ54" s="127"/>
      <c r="TA54" s="127"/>
      <c r="TB54" s="127"/>
      <c r="TC54" s="127"/>
      <c r="TD54" s="127"/>
      <c r="TE54" s="127"/>
      <c r="TF54" s="127"/>
      <c r="TG54" s="127"/>
      <c r="TH54" s="127"/>
      <c r="TI54" s="127"/>
      <c r="TJ54" s="127"/>
      <c r="TK54" s="127"/>
      <c r="TL54" s="127"/>
      <c r="TM54" s="127"/>
      <c r="TN54" s="127"/>
      <c r="TO54" s="127"/>
      <c r="TP54" s="127"/>
      <c r="TQ54" s="127"/>
      <c r="TR54" s="127"/>
      <c r="TS54" s="127"/>
      <c r="TT54" s="127"/>
      <c r="TU54" s="127"/>
      <c r="TV54" s="127"/>
      <c r="TW54" s="127"/>
      <c r="TX54" s="127"/>
      <c r="TY54" s="127"/>
      <c r="TZ54" s="127"/>
      <c r="UA54" s="127"/>
      <c r="UB54" s="127"/>
      <c r="UC54" s="127"/>
      <c r="UD54" s="127"/>
      <c r="UE54" s="127"/>
      <c r="UF54" s="127"/>
      <c r="UG54" s="127"/>
      <c r="UH54" s="127"/>
      <c r="UI54" s="127"/>
      <c r="UJ54" s="127"/>
      <c r="UK54" s="127"/>
      <c r="UL54" s="127"/>
      <c r="UM54" s="127"/>
      <c r="UN54" s="127"/>
      <c r="UO54" s="127"/>
      <c r="UP54" s="127"/>
      <c r="UQ54" s="127"/>
      <c r="UR54" s="127"/>
      <c r="US54" s="127"/>
      <c r="UT54" s="127"/>
      <c r="UU54" s="127"/>
      <c r="UV54" s="127"/>
      <c r="UW54" s="127"/>
      <c r="UX54" s="127"/>
      <c r="UY54" s="127"/>
      <c r="UZ54" s="127"/>
      <c r="VA54" s="127"/>
      <c r="VB54" s="127"/>
      <c r="VC54" s="127"/>
      <c r="VD54" s="127"/>
      <c r="VE54" s="127"/>
      <c r="VF54" s="127"/>
      <c r="VG54" s="127"/>
      <c r="VH54" s="127"/>
      <c r="VI54" s="127"/>
      <c r="VJ54" s="127"/>
      <c r="VK54" s="127"/>
      <c r="VL54" s="127"/>
      <c r="VM54" s="127"/>
      <c r="VN54" s="127"/>
      <c r="VO54" s="127"/>
      <c r="VP54" s="127"/>
      <c r="VQ54" s="127"/>
      <c r="VR54" s="127"/>
      <c r="VS54" s="127"/>
      <c r="VT54" s="127"/>
      <c r="VU54" s="127"/>
      <c r="VV54" s="127"/>
      <c r="VW54" s="127"/>
      <c r="VX54" s="127"/>
      <c r="VY54" s="127"/>
      <c r="VZ54" s="127"/>
      <c r="WA54" s="127"/>
      <c r="WB54" s="127"/>
      <c r="WC54" s="127"/>
      <c r="WD54" s="127"/>
      <c r="WE54" s="127"/>
      <c r="WF54" s="127"/>
      <c r="WG54" s="127"/>
      <c r="WH54" s="127"/>
      <c r="WI54" s="127"/>
      <c r="WJ54" s="127"/>
      <c r="WK54" s="127"/>
      <c r="WL54" s="127"/>
      <c r="WM54" s="127"/>
      <c r="WN54" s="127"/>
      <c r="WO54" s="127"/>
      <c r="WP54" s="127"/>
      <c r="WQ54" s="127"/>
      <c r="WR54" s="127"/>
      <c r="WS54" s="127"/>
      <c r="WT54" s="127"/>
      <c r="WU54" s="127"/>
      <c r="WV54" s="127"/>
      <c r="WW54" s="127"/>
      <c r="WX54" s="127"/>
      <c r="WY54" s="127"/>
      <c r="WZ54" s="127"/>
      <c r="XA54" s="127"/>
      <c r="XB54" s="127"/>
      <c r="XC54" s="127"/>
      <c r="XD54" s="127"/>
      <c r="XE54" s="127"/>
      <c r="XF54" s="127"/>
      <c r="XG54" s="127"/>
      <c r="XH54" s="127"/>
      <c r="XI54" s="127"/>
      <c r="XJ54" s="127"/>
      <c r="XK54" s="127"/>
      <c r="XL54" s="127"/>
      <c r="XM54" s="127"/>
      <c r="XN54" s="127"/>
      <c r="XO54" s="127"/>
      <c r="XP54" s="127"/>
      <c r="XQ54" s="127"/>
      <c r="XR54" s="127"/>
      <c r="XS54" s="127"/>
      <c r="XT54" s="127"/>
      <c r="XU54" s="127"/>
      <c r="XV54" s="127"/>
      <c r="XW54" s="127"/>
      <c r="XX54" s="127"/>
      <c r="XY54" s="127"/>
      <c r="XZ54" s="127"/>
      <c r="YA54" s="127"/>
      <c r="YB54" s="127"/>
      <c r="YC54" s="127"/>
      <c r="YD54" s="127"/>
      <c r="YE54" s="127"/>
      <c r="YF54" s="127"/>
      <c r="YG54" s="127"/>
      <c r="YH54" s="127"/>
      <c r="YI54" s="127"/>
      <c r="YJ54" s="127"/>
      <c r="YK54" s="127"/>
      <c r="YL54" s="127"/>
      <c r="YM54" s="127"/>
      <c r="YN54" s="127"/>
      <c r="YO54" s="127"/>
      <c r="YP54" s="127"/>
      <c r="YQ54" s="127"/>
      <c r="YR54" s="127"/>
      <c r="YS54" s="127"/>
      <c r="YT54" s="127"/>
      <c r="YU54" s="127"/>
      <c r="YV54" s="127"/>
      <c r="YW54" s="127"/>
      <c r="YX54" s="127"/>
      <c r="YY54" s="127"/>
      <c r="YZ54" s="127"/>
      <c r="ZA54" s="127"/>
      <c r="ZB54" s="127"/>
      <c r="ZC54" s="127"/>
      <c r="ZD54" s="127"/>
      <c r="ZE54" s="127"/>
      <c r="ZF54" s="127"/>
      <c r="ZG54" s="127"/>
      <c r="ZH54" s="127"/>
      <c r="ZI54" s="127"/>
      <c r="ZJ54" s="127"/>
      <c r="ZK54" s="127"/>
      <c r="ZL54" s="127"/>
      <c r="ZM54" s="127"/>
      <c r="ZN54" s="127"/>
      <c r="ZO54" s="127"/>
      <c r="ZP54" s="127"/>
      <c r="ZQ54" s="127"/>
      <c r="ZR54" s="127"/>
      <c r="ZS54" s="127"/>
      <c r="ZT54" s="127"/>
      <c r="ZU54" s="127"/>
      <c r="ZV54" s="127"/>
      <c r="ZW54" s="127"/>
      <c r="ZX54" s="127"/>
      <c r="ZY54" s="127"/>
      <c r="ZZ54" s="127"/>
    </row>
    <row r="55" spans="1:702" hidden="1" outlineLevel="1">
      <c r="A55" s="8">
        <v>41883</v>
      </c>
      <c r="B55" s="127">
        <v>4700.3141656600001</v>
      </c>
      <c r="C55" s="127">
        <v>1548.4096104499999</v>
      </c>
      <c r="D55" s="127">
        <v>34.319392190000002</v>
      </c>
      <c r="E55" s="127">
        <v>1597.5249801099999</v>
      </c>
      <c r="F55" s="127">
        <v>34.950108579999998</v>
      </c>
      <c r="G55" s="127">
        <v>0.46344481999999998</v>
      </c>
      <c r="H55" s="127">
        <v>160.31510388000001</v>
      </c>
      <c r="I55" s="127">
        <v>1140.37080494</v>
      </c>
      <c r="J55" s="127">
        <v>106.95572254</v>
      </c>
      <c r="K55" s="127">
        <v>17.174295180000001</v>
      </c>
      <c r="L55" s="127">
        <v>7.6594564199999997</v>
      </c>
      <c r="M55" s="163" t="s">
        <v>189</v>
      </c>
      <c r="N55" s="127">
        <v>31.740418689999998</v>
      </c>
      <c r="O55" s="127">
        <v>9.9911905999999995</v>
      </c>
      <c r="P55" s="127">
        <v>6.9466887499999999</v>
      </c>
      <c r="Q55" s="127">
        <v>9.1008080000000005E-2</v>
      </c>
      <c r="R55" s="127">
        <v>6.3326450000000006E-2</v>
      </c>
      <c r="S55" s="127">
        <v>2.7438566999999998</v>
      </c>
      <c r="T55" s="127">
        <v>0.59475728000000005</v>
      </c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  <c r="SJ55" s="127"/>
      <c r="SK55" s="127"/>
      <c r="SL55" s="127"/>
      <c r="SM55" s="127"/>
      <c r="SN55" s="127"/>
      <c r="SO55" s="127"/>
      <c r="SP55" s="127"/>
      <c r="SQ55" s="127"/>
      <c r="SR55" s="127"/>
      <c r="SS55" s="127"/>
      <c r="ST55" s="127"/>
      <c r="SU55" s="127"/>
      <c r="SV55" s="127"/>
      <c r="SW55" s="127"/>
      <c r="SX55" s="127"/>
      <c r="SY55" s="127"/>
      <c r="SZ55" s="127"/>
      <c r="TA55" s="127"/>
      <c r="TB55" s="127"/>
      <c r="TC55" s="127"/>
      <c r="TD55" s="127"/>
      <c r="TE55" s="127"/>
      <c r="TF55" s="127"/>
      <c r="TG55" s="127"/>
      <c r="TH55" s="127"/>
      <c r="TI55" s="127"/>
      <c r="TJ55" s="127"/>
      <c r="TK55" s="127"/>
      <c r="TL55" s="127"/>
      <c r="TM55" s="127"/>
      <c r="TN55" s="127"/>
      <c r="TO55" s="127"/>
      <c r="TP55" s="127"/>
      <c r="TQ55" s="127"/>
      <c r="TR55" s="127"/>
      <c r="TS55" s="127"/>
      <c r="TT55" s="127"/>
      <c r="TU55" s="127"/>
      <c r="TV55" s="127"/>
      <c r="TW55" s="127"/>
      <c r="TX55" s="127"/>
      <c r="TY55" s="127"/>
      <c r="TZ55" s="127"/>
      <c r="UA55" s="127"/>
      <c r="UB55" s="127"/>
      <c r="UC55" s="127"/>
      <c r="UD55" s="127"/>
      <c r="UE55" s="127"/>
      <c r="UF55" s="127"/>
      <c r="UG55" s="127"/>
      <c r="UH55" s="127"/>
      <c r="UI55" s="127"/>
      <c r="UJ55" s="127"/>
      <c r="UK55" s="127"/>
      <c r="UL55" s="127"/>
      <c r="UM55" s="127"/>
      <c r="UN55" s="127"/>
      <c r="UO55" s="127"/>
      <c r="UP55" s="127"/>
      <c r="UQ55" s="127"/>
      <c r="UR55" s="127"/>
      <c r="US55" s="127"/>
      <c r="UT55" s="127"/>
      <c r="UU55" s="127"/>
      <c r="UV55" s="127"/>
      <c r="UW55" s="127"/>
      <c r="UX55" s="127"/>
      <c r="UY55" s="127"/>
      <c r="UZ55" s="127"/>
      <c r="VA55" s="127"/>
      <c r="VB55" s="127"/>
      <c r="VC55" s="127"/>
      <c r="VD55" s="127"/>
      <c r="VE55" s="127"/>
      <c r="VF55" s="127"/>
      <c r="VG55" s="127"/>
      <c r="VH55" s="127"/>
      <c r="VI55" s="127"/>
      <c r="VJ55" s="127"/>
      <c r="VK55" s="127"/>
      <c r="VL55" s="127"/>
      <c r="VM55" s="127"/>
      <c r="VN55" s="127"/>
      <c r="VO55" s="127"/>
      <c r="VP55" s="127"/>
      <c r="VQ55" s="127"/>
      <c r="VR55" s="127"/>
      <c r="VS55" s="127"/>
      <c r="VT55" s="127"/>
      <c r="VU55" s="127"/>
      <c r="VV55" s="127"/>
      <c r="VW55" s="127"/>
      <c r="VX55" s="127"/>
      <c r="VY55" s="127"/>
      <c r="VZ55" s="127"/>
      <c r="WA55" s="127"/>
      <c r="WB55" s="127"/>
      <c r="WC55" s="127"/>
      <c r="WD55" s="127"/>
      <c r="WE55" s="127"/>
      <c r="WF55" s="127"/>
      <c r="WG55" s="127"/>
      <c r="WH55" s="127"/>
      <c r="WI55" s="127"/>
      <c r="WJ55" s="127"/>
      <c r="WK55" s="127"/>
      <c r="WL55" s="127"/>
      <c r="WM55" s="127"/>
      <c r="WN55" s="127"/>
      <c r="WO55" s="127"/>
      <c r="WP55" s="127"/>
      <c r="WQ55" s="127"/>
      <c r="WR55" s="127"/>
      <c r="WS55" s="127"/>
      <c r="WT55" s="127"/>
      <c r="WU55" s="127"/>
      <c r="WV55" s="127"/>
      <c r="WW55" s="127"/>
      <c r="WX55" s="127"/>
      <c r="WY55" s="127"/>
      <c r="WZ55" s="127"/>
      <c r="XA55" s="127"/>
      <c r="XB55" s="127"/>
      <c r="XC55" s="127"/>
      <c r="XD55" s="127"/>
      <c r="XE55" s="127"/>
      <c r="XF55" s="127"/>
      <c r="XG55" s="127"/>
      <c r="XH55" s="127"/>
      <c r="XI55" s="127"/>
      <c r="XJ55" s="127"/>
      <c r="XK55" s="127"/>
      <c r="XL55" s="127"/>
      <c r="XM55" s="127"/>
      <c r="XN55" s="127"/>
      <c r="XO55" s="127"/>
      <c r="XP55" s="127"/>
      <c r="XQ55" s="127"/>
      <c r="XR55" s="127"/>
      <c r="XS55" s="127"/>
      <c r="XT55" s="127"/>
      <c r="XU55" s="127"/>
      <c r="XV55" s="127"/>
      <c r="XW55" s="127"/>
      <c r="XX55" s="127"/>
      <c r="XY55" s="127"/>
      <c r="XZ55" s="127"/>
      <c r="YA55" s="127"/>
      <c r="YB55" s="127"/>
      <c r="YC55" s="127"/>
      <c r="YD55" s="127"/>
      <c r="YE55" s="127"/>
      <c r="YF55" s="127"/>
      <c r="YG55" s="127"/>
      <c r="YH55" s="127"/>
      <c r="YI55" s="127"/>
      <c r="YJ55" s="127"/>
      <c r="YK55" s="127"/>
      <c r="YL55" s="127"/>
      <c r="YM55" s="127"/>
      <c r="YN55" s="127"/>
      <c r="YO55" s="127"/>
      <c r="YP55" s="127"/>
      <c r="YQ55" s="127"/>
      <c r="YR55" s="127"/>
      <c r="YS55" s="127"/>
      <c r="YT55" s="127"/>
      <c r="YU55" s="127"/>
      <c r="YV55" s="127"/>
      <c r="YW55" s="127"/>
      <c r="YX55" s="127"/>
      <c r="YY55" s="127"/>
      <c r="YZ55" s="127"/>
      <c r="ZA55" s="127"/>
      <c r="ZB55" s="127"/>
      <c r="ZC55" s="127"/>
      <c r="ZD55" s="127"/>
      <c r="ZE55" s="127"/>
      <c r="ZF55" s="127"/>
      <c r="ZG55" s="127"/>
      <c r="ZH55" s="127"/>
      <c r="ZI55" s="127"/>
      <c r="ZJ55" s="127"/>
      <c r="ZK55" s="127"/>
      <c r="ZL55" s="127"/>
      <c r="ZM55" s="127"/>
      <c r="ZN55" s="127"/>
      <c r="ZO55" s="127"/>
      <c r="ZP55" s="127"/>
      <c r="ZQ55" s="127"/>
      <c r="ZR55" s="127"/>
      <c r="ZS55" s="127"/>
      <c r="ZT55" s="127"/>
      <c r="ZU55" s="127"/>
      <c r="ZV55" s="127"/>
      <c r="ZW55" s="127"/>
      <c r="ZX55" s="127"/>
      <c r="ZY55" s="127"/>
      <c r="ZZ55" s="127"/>
    </row>
    <row r="56" spans="1:702" hidden="1" outlineLevel="1">
      <c r="A56" s="8">
        <v>41913</v>
      </c>
      <c r="B56" s="127">
        <v>4451.3170318100001</v>
      </c>
      <c r="C56" s="127">
        <v>1614.60450694</v>
      </c>
      <c r="D56" s="127">
        <v>33.186800150000003</v>
      </c>
      <c r="E56" s="127">
        <v>1268.8369683400001</v>
      </c>
      <c r="F56" s="127">
        <v>57.306906499999997</v>
      </c>
      <c r="G56" s="127">
        <v>0.55699991999999998</v>
      </c>
      <c r="H56" s="127">
        <v>156.17409465</v>
      </c>
      <c r="I56" s="127">
        <v>1138.6070811</v>
      </c>
      <c r="J56" s="127">
        <v>111.69078877</v>
      </c>
      <c r="K56" s="127">
        <v>16.573588560000001</v>
      </c>
      <c r="L56" s="127">
        <v>7.62183543</v>
      </c>
      <c r="M56" s="163" t="s">
        <v>189</v>
      </c>
      <c r="N56" s="127">
        <v>30.67482884</v>
      </c>
      <c r="O56" s="127">
        <v>5.1459363500000004</v>
      </c>
      <c r="P56" s="127">
        <v>6.9924287899999999</v>
      </c>
      <c r="Q56" s="127">
        <v>9.0555469999999999E-2</v>
      </c>
      <c r="R56" s="127">
        <v>4.5476919999999997E-2</v>
      </c>
      <c r="S56" s="127">
        <v>2.7382241600000001</v>
      </c>
      <c r="T56" s="127">
        <v>0.47001092</v>
      </c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127"/>
      <c r="IM56" s="127"/>
      <c r="IN56" s="127"/>
      <c r="IO56" s="127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127"/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7"/>
      <c r="JO56" s="127"/>
      <c r="JP56" s="127"/>
      <c r="JQ56" s="127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127"/>
      <c r="KC56" s="127"/>
      <c r="KD56" s="127"/>
      <c r="KE56" s="127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127"/>
      <c r="MU56" s="127"/>
      <c r="MV56" s="127"/>
      <c r="MW56" s="127"/>
      <c r="MX56" s="127"/>
      <c r="MY56" s="127"/>
      <c r="MZ56" s="127"/>
      <c r="NA56" s="127"/>
      <c r="NB56" s="127"/>
      <c r="NC56" s="127"/>
      <c r="ND56" s="127"/>
      <c r="NE56" s="127"/>
      <c r="NF56" s="127"/>
      <c r="NG56" s="127"/>
      <c r="NH56" s="127"/>
      <c r="NI56" s="127"/>
      <c r="NJ56" s="127"/>
      <c r="NK56" s="127"/>
      <c r="NL56" s="127"/>
      <c r="NM56" s="127"/>
      <c r="NN56" s="127"/>
      <c r="NO56" s="127"/>
      <c r="NP56" s="127"/>
      <c r="NQ56" s="127"/>
      <c r="NR56" s="127"/>
      <c r="NS56" s="127"/>
      <c r="NT56" s="127"/>
      <c r="NU56" s="127"/>
      <c r="NV56" s="127"/>
      <c r="NW56" s="127"/>
      <c r="NX56" s="127"/>
      <c r="NY56" s="127"/>
      <c r="NZ56" s="127"/>
      <c r="OA56" s="127"/>
      <c r="OB56" s="127"/>
      <c r="OC56" s="127"/>
      <c r="OD56" s="127"/>
      <c r="OE56" s="127"/>
      <c r="OF56" s="127"/>
      <c r="OG56" s="127"/>
      <c r="OH56" s="127"/>
      <c r="OI56" s="127"/>
      <c r="OJ56" s="127"/>
      <c r="OK56" s="127"/>
      <c r="OL56" s="127"/>
      <c r="OM56" s="127"/>
      <c r="ON56" s="127"/>
      <c r="OO56" s="127"/>
      <c r="OP56" s="127"/>
      <c r="OQ56" s="127"/>
      <c r="OR56" s="127"/>
      <c r="OS56" s="127"/>
      <c r="OT56" s="127"/>
      <c r="OU56" s="127"/>
      <c r="OV56" s="127"/>
      <c r="OW56" s="127"/>
      <c r="OX56" s="127"/>
      <c r="OY56" s="127"/>
      <c r="OZ56" s="127"/>
      <c r="PA56" s="127"/>
      <c r="PB56" s="127"/>
      <c r="PC56" s="127"/>
      <c r="PD56" s="127"/>
      <c r="PE56" s="127"/>
      <c r="PF56" s="127"/>
      <c r="PG56" s="127"/>
      <c r="PH56" s="127"/>
      <c r="PI56" s="127"/>
      <c r="PJ56" s="127"/>
      <c r="PK56" s="127"/>
      <c r="PL56" s="127"/>
      <c r="PM56" s="127"/>
      <c r="PN56" s="127"/>
      <c r="PO56" s="127"/>
      <c r="PP56" s="127"/>
      <c r="PQ56" s="127"/>
      <c r="PR56" s="127"/>
      <c r="PS56" s="127"/>
      <c r="PT56" s="127"/>
      <c r="PU56" s="127"/>
      <c r="PV56" s="127"/>
      <c r="PW56" s="127"/>
      <c r="PX56" s="127"/>
      <c r="PY56" s="127"/>
      <c r="PZ56" s="127"/>
      <c r="QA56" s="127"/>
      <c r="QB56" s="127"/>
      <c r="QC56" s="127"/>
      <c r="QD56" s="127"/>
      <c r="QE56" s="127"/>
      <c r="QF56" s="127"/>
      <c r="QG56" s="127"/>
      <c r="QH56" s="127"/>
      <c r="QI56" s="127"/>
      <c r="QJ56" s="127"/>
      <c r="QK56" s="127"/>
      <c r="QL56" s="127"/>
      <c r="QM56" s="127"/>
      <c r="QN56" s="127"/>
      <c r="QO56" s="127"/>
      <c r="QP56" s="127"/>
      <c r="QQ56" s="127"/>
      <c r="QR56" s="127"/>
      <c r="QS56" s="127"/>
      <c r="QT56" s="127"/>
      <c r="QU56" s="127"/>
      <c r="QV56" s="127"/>
      <c r="QW56" s="127"/>
      <c r="QX56" s="127"/>
      <c r="QY56" s="127"/>
      <c r="QZ56" s="127"/>
      <c r="RA56" s="127"/>
      <c r="RB56" s="127"/>
      <c r="RC56" s="127"/>
      <c r="RD56" s="127"/>
      <c r="RE56" s="127"/>
      <c r="RF56" s="127"/>
      <c r="RG56" s="127"/>
      <c r="RH56" s="127"/>
      <c r="RI56" s="127"/>
      <c r="RJ56" s="127"/>
      <c r="RK56" s="127"/>
      <c r="RL56" s="127"/>
      <c r="RM56" s="127"/>
      <c r="RN56" s="127"/>
      <c r="RO56" s="127"/>
      <c r="RP56" s="127"/>
      <c r="RQ56" s="127"/>
      <c r="RR56" s="127"/>
      <c r="RS56" s="127"/>
      <c r="RT56" s="127"/>
      <c r="RU56" s="127"/>
      <c r="RV56" s="127"/>
      <c r="RW56" s="127"/>
      <c r="RX56" s="127"/>
      <c r="RY56" s="127"/>
      <c r="RZ56" s="127"/>
      <c r="SA56" s="127"/>
      <c r="SB56" s="127"/>
      <c r="SC56" s="127"/>
      <c r="SD56" s="127"/>
      <c r="SE56" s="127"/>
      <c r="SF56" s="127"/>
      <c r="SG56" s="127"/>
      <c r="SH56" s="127"/>
      <c r="SI56" s="127"/>
      <c r="SJ56" s="127"/>
      <c r="SK56" s="127"/>
      <c r="SL56" s="127"/>
      <c r="SM56" s="127"/>
      <c r="SN56" s="127"/>
      <c r="SO56" s="127"/>
      <c r="SP56" s="127"/>
      <c r="SQ56" s="127"/>
      <c r="SR56" s="127"/>
      <c r="SS56" s="127"/>
      <c r="ST56" s="127"/>
      <c r="SU56" s="127"/>
      <c r="SV56" s="127"/>
      <c r="SW56" s="127"/>
      <c r="SX56" s="127"/>
      <c r="SY56" s="127"/>
      <c r="SZ56" s="127"/>
      <c r="TA56" s="127"/>
      <c r="TB56" s="127"/>
      <c r="TC56" s="127"/>
      <c r="TD56" s="127"/>
      <c r="TE56" s="127"/>
      <c r="TF56" s="127"/>
      <c r="TG56" s="127"/>
      <c r="TH56" s="127"/>
      <c r="TI56" s="127"/>
      <c r="TJ56" s="127"/>
      <c r="TK56" s="127"/>
      <c r="TL56" s="127"/>
      <c r="TM56" s="127"/>
      <c r="TN56" s="127"/>
      <c r="TO56" s="127"/>
      <c r="TP56" s="127"/>
      <c r="TQ56" s="127"/>
      <c r="TR56" s="127"/>
      <c r="TS56" s="127"/>
      <c r="TT56" s="127"/>
      <c r="TU56" s="127"/>
      <c r="TV56" s="127"/>
      <c r="TW56" s="127"/>
      <c r="TX56" s="127"/>
      <c r="TY56" s="127"/>
      <c r="TZ56" s="127"/>
      <c r="UA56" s="127"/>
      <c r="UB56" s="127"/>
      <c r="UC56" s="127"/>
      <c r="UD56" s="127"/>
      <c r="UE56" s="127"/>
      <c r="UF56" s="127"/>
      <c r="UG56" s="127"/>
      <c r="UH56" s="127"/>
      <c r="UI56" s="127"/>
      <c r="UJ56" s="127"/>
      <c r="UK56" s="127"/>
      <c r="UL56" s="127"/>
      <c r="UM56" s="127"/>
      <c r="UN56" s="127"/>
      <c r="UO56" s="127"/>
      <c r="UP56" s="127"/>
      <c r="UQ56" s="127"/>
      <c r="UR56" s="127"/>
      <c r="US56" s="127"/>
      <c r="UT56" s="127"/>
      <c r="UU56" s="127"/>
      <c r="UV56" s="127"/>
      <c r="UW56" s="127"/>
      <c r="UX56" s="127"/>
      <c r="UY56" s="127"/>
      <c r="UZ56" s="127"/>
      <c r="VA56" s="127"/>
      <c r="VB56" s="127"/>
      <c r="VC56" s="127"/>
      <c r="VD56" s="127"/>
      <c r="VE56" s="127"/>
      <c r="VF56" s="127"/>
      <c r="VG56" s="127"/>
      <c r="VH56" s="127"/>
      <c r="VI56" s="127"/>
      <c r="VJ56" s="127"/>
      <c r="VK56" s="127"/>
      <c r="VL56" s="127"/>
      <c r="VM56" s="127"/>
      <c r="VN56" s="127"/>
      <c r="VO56" s="127"/>
      <c r="VP56" s="127"/>
      <c r="VQ56" s="127"/>
      <c r="VR56" s="127"/>
      <c r="VS56" s="127"/>
      <c r="VT56" s="127"/>
      <c r="VU56" s="127"/>
      <c r="VV56" s="127"/>
      <c r="VW56" s="127"/>
      <c r="VX56" s="127"/>
      <c r="VY56" s="127"/>
      <c r="VZ56" s="127"/>
      <c r="WA56" s="127"/>
      <c r="WB56" s="127"/>
      <c r="WC56" s="127"/>
      <c r="WD56" s="127"/>
      <c r="WE56" s="127"/>
      <c r="WF56" s="127"/>
      <c r="WG56" s="127"/>
      <c r="WH56" s="127"/>
      <c r="WI56" s="127"/>
      <c r="WJ56" s="127"/>
      <c r="WK56" s="127"/>
      <c r="WL56" s="127"/>
      <c r="WM56" s="127"/>
      <c r="WN56" s="127"/>
      <c r="WO56" s="127"/>
      <c r="WP56" s="127"/>
      <c r="WQ56" s="127"/>
      <c r="WR56" s="127"/>
      <c r="WS56" s="127"/>
      <c r="WT56" s="127"/>
      <c r="WU56" s="127"/>
      <c r="WV56" s="127"/>
      <c r="WW56" s="127"/>
      <c r="WX56" s="127"/>
      <c r="WY56" s="127"/>
      <c r="WZ56" s="127"/>
      <c r="XA56" s="127"/>
      <c r="XB56" s="127"/>
      <c r="XC56" s="127"/>
      <c r="XD56" s="127"/>
      <c r="XE56" s="127"/>
      <c r="XF56" s="127"/>
      <c r="XG56" s="127"/>
      <c r="XH56" s="127"/>
      <c r="XI56" s="127"/>
      <c r="XJ56" s="127"/>
      <c r="XK56" s="127"/>
      <c r="XL56" s="127"/>
      <c r="XM56" s="127"/>
      <c r="XN56" s="127"/>
      <c r="XO56" s="127"/>
      <c r="XP56" s="127"/>
      <c r="XQ56" s="127"/>
      <c r="XR56" s="127"/>
      <c r="XS56" s="127"/>
      <c r="XT56" s="127"/>
      <c r="XU56" s="127"/>
      <c r="XV56" s="127"/>
      <c r="XW56" s="127"/>
      <c r="XX56" s="127"/>
      <c r="XY56" s="127"/>
      <c r="XZ56" s="127"/>
      <c r="YA56" s="127"/>
      <c r="YB56" s="127"/>
      <c r="YC56" s="127"/>
      <c r="YD56" s="127"/>
      <c r="YE56" s="127"/>
      <c r="YF56" s="127"/>
      <c r="YG56" s="127"/>
      <c r="YH56" s="127"/>
      <c r="YI56" s="127"/>
      <c r="YJ56" s="127"/>
      <c r="YK56" s="127"/>
      <c r="YL56" s="127"/>
      <c r="YM56" s="127"/>
      <c r="YN56" s="127"/>
      <c r="YO56" s="127"/>
      <c r="YP56" s="127"/>
      <c r="YQ56" s="127"/>
      <c r="YR56" s="127"/>
      <c r="YS56" s="127"/>
      <c r="YT56" s="127"/>
      <c r="YU56" s="127"/>
      <c r="YV56" s="127"/>
      <c r="YW56" s="127"/>
      <c r="YX56" s="127"/>
      <c r="YY56" s="127"/>
      <c r="YZ56" s="127"/>
      <c r="ZA56" s="127"/>
      <c r="ZB56" s="127"/>
      <c r="ZC56" s="127"/>
      <c r="ZD56" s="127"/>
      <c r="ZE56" s="127"/>
      <c r="ZF56" s="127"/>
      <c r="ZG56" s="127"/>
      <c r="ZH56" s="127"/>
      <c r="ZI56" s="127"/>
      <c r="ZJ56" s="127"/>
      <c r="ZK56" s="127"/>
      <c r="ZL56" s="127"/>
      <c r="ZM56" s="127"/>
      <c r="ZN56" s="127"/>
      <c r="ZO56" s="127"/>
      <c r="ZP56" s="127"/>
      <c r="ZQ56" s="127"/>
      <c r="ZR56" s="127"/>
      <c r="ZS56" s="127"/>
      <c r="ZT56" s="127"/>
      <c r="ZU56" s="127"/>
      <c r="ZV56" s="127"/>
      <c r="ZW56" s="127"/>
      <c r="ZX56" s="127"/>
      <c r="ZY56" s="127"/>
      <c r="ZZ56" s="127"/>
    </row>
    <row r="57" spans="1:702" hidden="1" outlineLevel="1">
      <c r="A57" s="8">
        <v>41944</v>
      </c>
      <c r="B57" s="127">
        <v>4549.4328944099998</v>
      </c>
      <c r="C57" s="127">
        <v>1688.2792776599999</v>
      </c>
      <c r="D57" s="127">
        <v>36.261669009999999</v>
      </c>
      <c r="E57" s="127">
        <v>1218.3097714099999</v>
      </c>
      <c r="F57" s="127">
        <v>60.325601149999997</v>
      </c>
      <c r="G57" s="127">
        <v>0.50859175000000001</v>
      </c>
      <c r="H57" s="127">
        <v>160.08049488</v>
      </c>
      <c r="I57" s="127">
        <v>1187.90706525</v>
      </c>
      <c r="J57" s="127">
        <v>128.63100931</v>
      </c>
      <c r="K57" s="127">
        <v>17.038303330000002</v>
      </c>
      <c r="L57" s="127">
        <v>4.5392091700000003</v>
      </c>
      <c r="M57" s="163" t="s">
        <v>189</v>
      </c>
      <c r="N57" s="127">
        <v>31.593354359999999</v>
      </c>
      <c r="O57" s="127">
        <v>5.5074037999999996</v>
      </c>
      <c r="P57" s="127">
        <v>6.6502681399999997</v>
      </c>
      <c r="Q57" s="127">
        <v>0.11139899</v>
      </c>
      <c r="R57" s="127">
        <v>2.387218E-2</v>
      </c>
      <c r="S57" s="127">
        <v>3.0542379999999998</v>
      </c>
      <c r="T57" s="127">
        <v>0.61136601999999995</v>
      </c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127"/>
      <c r="HY57" s="127"/>
      <c r="HZ57" s="127"/>
      <c r="IA57" s="127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127"/>
      <c r="IM57" s="127"/>
      <c r="IN57" s="127"/>
      <c r="IO57" s="127"/>
      <c r="IP57" s="127"/>
      <c r="IQ57" s="127"/>
      <c r="IR57" s="127"/>
      <c r="IS57" s="127"/>
      <c r="IT57" s="127"/>
      <c r="IU57" s="127"/>
      <c r="IV57" s="127"/>
      <c r="IW57" s="127"/>
      <c r="IX57" s="127"/>
      <c r="IY57" s="127"/>
      <c r="IZ57" s="127"/>
      <c r="JA57" s="127"/>
      <c r="JB57" s="127"/>
      <c r="JC57" s="127"/>
      <c r="JD57" s="127"/>
      <c r="JE57" s="127"/>
      <c r="JF57" s="127"/>
      <c r="JG57" s="127"/>
      <c r="JH57" s="127"/>
      <c r="JI57" s="127"/>
      <c r="JJ57" s="127"/>
      <c r="JK57" s="127"/>
      <c r="JL57" s="127"/>
      <c r="JM57" s="127"/>
      <c r="JN57" s="127"/>
      <c r="JO57" s="127"/>
      <c r="JP57" s="127"/>
      <c r="JQ57" s="127"/>
      <c r="JR57" s="127"/>
      <c r="JS57" s="127"/>
      <c r="JT57" s="127"/>
      <c r="JU57" s="127"/>
      <c r="JV57" s="127"/>
      <c r="JW57" s="127"/>
      <c r="JX57" s="127"/>
      <c r="JY57" s="127"/>
      <c r="JZ57" s="127"/>
      <c r="KA57" s="127"/>
      <c r="KB57" s="127"/>
      <c r="KC57" s="127"/>
      <c r="KD57" s="127"/>
      <c r="KE57" s="127"/>
      <c r="KF57" s="127"/>
      <c r="KG57" s="127"/>
      <c r="KH57" s="127"/>
      <c r="KI57" s="127"/>
      <c r="KJ57" s="127"/>
      <c r="KK57" s="127"/>
      <c r="KL57" s="127"/>
      <c r="KM57" s="127"/>
      <c r="KN57" s="127"/>
      <c r="KO57" s="127"/>
      <c r="KP57" s="127"/>
      <c r="KQ57" s="127"/>
      <c r="KR57" s="127"/>
      <c r="KS57" s="127"/>
      <c r="KT57" s="127"/>
      <c r="KU57" s="127"/>
      <c r="KV57" s="127"/>
      <c r="KW57" s="127"/>
      <c r="KX57" s="127"/>
      <c r="KY57" s="127"/>
      <c r="KZ57" s="127"/>
      <c r="LA57" s="127"/>
      <c r="LB57" s="127"/>
      <c r="LC57" s="127"/>
      <c r="LD57" s="127"/>
      <c r="LE57" s="127"/>
      <c r="LF57" s="127"/>
      <c r="LG57" s="127"/>
      <c r="LH57" s="127"/>
      <c r="LI57" s="127"/>
      <c r="LJ57" s="127"/>
      <c r="LK57" s="127"/>
      <c r="LL57" s="127"/>
      <c r="LM57" s="127"/>
      <c r="LN57" s="127"/>
      <c r="LO57" s="127"/>
      <c r="LP57" s="127"/>
      <c r="LQ57" s="127"/>
      <c r="LR57" s="127"/>
      <c r="LS57" s="127"/>
      <c r="LT57" s="127"/>
      <c r="LU57" s="127"/>
      <c r="LV57" s="127"/>
      <c r="LW57" s="127"/>
      <c r="LX57" s="127"/>
      <c r="LY57" s="127"/>
      <c r="LZ57" s="127"/>
      <c r="MA57" s="127"/>
      <c r="MB57" s="127"/>
      <c r="MC57" s="127"/>
      <c r="MD57" s="127"/>
      <c r="ME57" s="127"/>
      <c r="MF57" s="127"/>
      <c r="MG57" s="127"/>
      <c r="MH57" s="127"/>
      <c r="MI57" s="127"/>
      <c r="MJ57" s="127"/>
      <c r="MK57" s="127"/>
      <c r="ML57" s="127"/>
      <c r="MM57" s="127"/>
      <c r="MN57" s="127"/>
      <c r="MO57" s="127"/>
      <c r="MP57" s="127"/>
      <c r="MQ57" s="127"/>
      <c r="MR57" s="127"/>
      <c r="MS57" s="127"/>
      <c r="MT57" s="127"/>
      <c r="MU57" s="127"/>
      <c r="MV57" s="127"/>
      <c r="MW57" s="127"/>
      <c r="MX57" s="127"/>
      <c r="MY57" s="127"/>
      <c r="MZ57" s="127"/>
      <c r="NA57" s="127"/>
      <c r="NB57" s="127"/>
      <c r="NC57" s="127"/>
      <c r="ND57" s="127"/>
      <c r="NE57" s="127"/>
      <c r="NF57" s="127"/>
      <c r="NG57" s="127"/>
      <c r="NH57" s="127"/>
      <c r="NI57" s="127"/>
      <c r="NJ57" s="127"/>
      <c r="NK57" s="127"/>
      <c r="NL57" s="127"/>
      <c r="NM57" s="127"/>
      <c r="NN57" s="127"/>
      <c r="NO57" s="127"/>
      <c r="NP57" s="127"/>
      <c r="NQ57" s="127"/>
      <c r="NR57" s="127"/>
      <c r="NS57" s="127"/>
      <c r="NT57" s="127"/>
      <c r="NU57" s="127"/>
      <c r="NV57" s="127"/>
      <c r="NW57" s="127"/>
      <c r="NX57" s="127"/>
      <c r="NY57" s="127"/>
      <c r="NZ57" s="127"/>
      <c r="OA57" s="127"/>
      <c r="OB57" s="127"/>
      <c r="OC57" s="127"/>
      <c r="OD57" s="127"/>
      <c r="OE57" s="127"/>
      <c r="OF57" s="127"/>
      <c r="OG57" s="127"/>
      <c r="OH57" s="127"/>
      <c r="OI57" s="127"/>
      <c r="OJ57" s="127"/>
      <c r="OK57" s="127"/>
      <c r="OL57" s="127"/>
      <c r="OM57" s="127"/>
      <c r="ON57" s="127"/>
      <c r="OO57" s="127"/>
      <c r="OP57" s="127"/>
      <c r="OQ57" s="127"/>
      <c r="OR57" s="127"/>
      <c r="OS57" s="127"/>
      <c r="OT57" s="127"/>
      <c r="OU57" s="127"/>
      <c r="OV57" s="127"/>
      <c r="OW57" s="127"/>
      <c r="OX57" s="127"/>
      <c r="OY57" s="127"/>
      <c r="OZ57" s="127"/>
      <c r="PA57" s="127"/>
      <c r="PB57" s="127"/>
      <c r="PC57" s="127"/>
      <c r="PD57" s="127"/>
      <c r="PE57" s="127"/>
      <c r="PF57" s="127"/>
      <c r="PG57" s="127"/>
      <c r="PH57" s="127"/>
      <c r="PI57" s="127"/>
      <c r="PJ57" s="127"/>
      <c r="PK57" s="127"/>
      <c r="PL57" s="127"/>
      <c r="PM57" s="127"/>
      <c r="PN57" s="127"/>
      <c r="PO57" s="127"/>
      <c r="PP57" s="127"/>
      <c r="PQ57" s="127"/>
      <c r="PR57" s="127"/>
      <c r="PS57" s="127"/>
      <c r="PT57" s="127"/>
      <c r="PU57" s="127"/>
      <c r="PV57" s="127"/>
      <c r="PW57" s="127"/>
      <c r="PX57" s="127"/>
      <c r="PY57" s="127"/>
      <c r="PZ57" s="127"/>
      <c r="QA57" s="127"/>
      <c r="QB57" s="127"/>
      <c r="QC57" s="127"/>
      <c r="QD57" s="127"/>
      <c r="QE57" s="127"/>
      <c r="QF57" s="127"/>
      <c r="QG57" s="127"/>
      <c r="QH57" s="127"/>
      <c r="QI57" s="127"/>
      <c r="QJ57" s="127"/>
      <c r="QK57" s="127"/>
      <c r="QL57" s="127"/>
      <c r="QM57" s="127"/>
      <c r="QN57" s="127"/>
      <c r="QO57" s="127"/>
      <c r="QP57" s="127"/>
      <c r="QQ57" s="127"/>
      <c r="QR57" s="127"/>
      <c r="QS57" s="127"/>
      <c r="QT57" s="127"/>
      <c r="QU57" s="127"/>
      <c r="QV57" s="127"/>
      <c r="QW57" s="127"/>
      <c r="QX57" s="127"/>
      <c r="QY57" s="127"/>
      <c r="QZ57" s="127"/>
      <c r="RA57" s="127"/>
      <c r="RB57" s="127"/>
      <c r="RC57" s="127"/>
      <c r="RD57" s="127"/>
      <c r="RE57" s="127"/>
      <c r="RF57" s="127"/>
      <c r="RG57" s="127"/>
      <c r="RH57" s="127"/>
      <c r="RI57" s="127"/>
      <c r="RJ57" s="127"/>
      <c r="RK57" s="127"/>
      <c r="RL57" s="127"/>
      <c r="RM57" s="127"/>
      <c r="RN57" s="127"/>
      <c r="RO57" s="127"/>
      <c r="RP57" s="127"/>
      <c r="RQ57" s="127"/>
      <c r="RR57" s="127"/>
      <c r="RS57" s="127"/>
      <c r="RT57" s="127"/>
      <c r="RU57" s="127"/>
      <c r="RV57" s="127"/>
      <c r="RW57" s="127"/>
      <c r="RX57" s="127"/>
      <c r="RY57" s="127"/>
      <c r="RZ57" s="127"/>
      <c r="SA57" s="127"/>
      <c r="SB57" s="127"/>
      <c r="SC57" s="127"/>
      <c r="SD57" s="127"/>
      <c r="SE57" s="127"/>
      <c r="SF57" s="127"/>
      <c r="SG57" s="127"/>
      <c r="SH57" s="127"/>
      <c r="SI57" s="127"/>
      <c r="SJ57" s="127"/>
      <c r="SK57" s="127"/>
      <c r="SL57" s="127"/>
      <c r="SM57" s="127"/>
      <c r="SN57" s="127"/>
      <c r="SO57" s="127"/>
      <c r="SP57" s="127"/>
      <c r="SQ57" s="127"/>
      <c r="SR57" s="127"/>
      <c r="SS57" s="127"/>
      <c r="ST57" s="127"/>
      <c r="SU57" s="127"/>
      <c r="SV57" s="127"/>
      <c r="SW57" s="127"/>
      <c r="SX57" s="127"/>
      <c r="SY57" s="127"/>
      <c r="SZ57" s="127"/>
      <c r="TA57" s="127"/>
      <c r="TB57" s="127"/>
      <c r="TC57" s="127"/>
      <c r="TD57" s="127"/>
      <c r="TE57" s="127"/>
      <c r="TF57" s="127"/>
      <c r="TG57" s="127"/>
      <c r="TH57" s="127"/>
      <c r="TI57" s="127"/>
      <c r="TJ57" s="127"/>
      <c r="TK57" s="127"/>
      <c r="TL57" s="127"/>
      <c r="TM57" s="127"/>
      <c r="TN57" s="127"/>
      <c r="TO57" s="127"/>
      <c r="TP57" s="127"/>
      <c r="TQ57" s="127"/>
      <c r="TR57" s="127"/>
      <c r="TS57" s="127"/>
      <c r="TT57" s="127"/>
      <c r="TU57" s="127"/>
      <c r="TV57" s="127"/>
      <c r="TW57" s="127"/>
      <c r="TX57" s="127"/>
      <c r="TY57" s="127"/>
      <c r="TZ57" s="127"/>
      <c r="UA57" s="127"/>
      <c r="UB57" s="127"/>
      <c r="UC57" s="127"/>
      <c r="UD57" s="127"/>
      <c r="UE57" s="127"/>
      <c r="UF57" s="127"/>
      <c r="UG57" s="127"/>
      <c r="UH57" s="127"/>
      <c r="UI57" s="127"/>
      <c r="UJ57" s="127"/>
      <c r="UK57" s="127"/>
      <c r="UL57" s="127"/>
      <c r="UM57" s="127"/>
      <c r="UN57" s="127"/>
      <c r="UO57" s="127"/>
      <c r="UP57" s="127"/>
      <c r="UQ57" s="127"/>
      <c r="UR57" s="127"/>
      <c r="US57" s="127"/>
      <c r="UT57" s="127"/>
      <c r="UU57" s="127"/>
      <c r="UV57" s="127"/>
      <c r="UW57" s="127"/>
      <c r="UX57" s="127"/>
      <c r="UY57" s="127"/>
      <c r="UZ57" s="127"/>
      <c r="VA57" s="127"/>
      <c r="VB57" s="127"/>
      <c r="VC57" s="127"/>
      <c r="VD57" s="127"/>
      <c r="VE57" s="127"/>
      <c r="VF57" s="127"/>
      <c r="VG57" s="127"/>
      <c r="VH57" s="127"/>
      <c r="VI57" s="127"/>
      <c r="VJ57" s="127"/>
      <c r="VK57" s="127"/>
      <c r="VL57" s="127"/>
      <c r="VM57" s="127"/>
      <c r="VN57" s="127"/>
      <c r="VO57" s="127"/>
      <c r="VP57" s="127"/>
      <c r="VQ57" s="127"/>
      <c r="VR57" s="127"/>
      <c r="VS57" s="127"/>
      <c r="VT57" s="127"/>
      <c r="VU57" s="127"/>
      <c r="VV57" s="127"/>
      <c r="VW57" s="127"/>
      <c r="VX57" s="127"/>
      <c r="VY57" s="127"/>
      <c r="VZ57" s="127"/>
      <c r="WA57" s="127"/>
      <c r="WB57" s="127"/>
      <c r="WC57" s="127"/>
      <c r="WD57" s="127"/>
      <c r="WE57" s="127"/>
      <c r="WF57" s="127"/>
      <c r="WG57" s="127"/>
      <c r="WH57" s="127"/>
      <c r="WI57" s="127"/>
      <c r="WJ57" s="127"/>
      <c r="WK57" s="127"/>
      <c r="WL57" s="127"/>
      <c r="WM57" s="127"/>
      <c r="WN57" s="127"/>
      <c r="WO57" s="127"/>
      <c r="WP57" s="127"/>
      <c r="WQ57" s="127"/>
      <c r="WR57" s="127"/>
      <c r="WS57" s="127"/>
      <c r="WT57" s="127"/>
      <c r="WU57" s="127"/>
      <c r="WV57" s="127"/>
      <c r="WW57" s="127"/>
      <c r="WX57" s="127"/>
      <c r="WY57" s="127"/>
      <c r="WZ57" s="127"/>
      <c r="XA57" s="127"/>
      <c r="XB57" s="127"/>
      <c r="XC57" s="127"/>
      <c r="XD57" s="127"/>
      <c r="XE57" s="127"/>
      <c r="XF57" s="127"/>
      <c r="XG57" s="127"/>
      <c r="XH57" s="127"/>
      <c r="XI57" s="127"/>
      <c r="XJ57" s="127"/>
      <c r="XK57" s="127"/>
      <c r="XL57" s="127"/>
      <c r="XM57" s="127"/>
      <c r="XN57" s="127"/>
      <c r="XO57" s="127"/>
      <c r="XP57" s="127"/>
      <c r="XQ57" s="127"/>
      <c r="XR57" s="127"/>
      <c r="XS57" s="127"/>
      <c r="XT57" s="127"/>
      <c r="XU57" s="127"/>
      <c r="XV57" s="127"/>
      <c r="XW57" s="127"/>
      <c r="XX57" s="127"/>
      <c r="XY57" s="127"/>
      <c r="XZ57" s="127"/>
      <c r="YA57" s="127"/>
      <c r="YB57" s="127"/>
      <c r="YC57" s="127"/>
      <c r="YD57" s="127"/>
      <c r="YE57" s="127"/>
      <c r="YF57" s="127"/>
      <c r="YG57" s="127"/>
      <c r="YH57" s="127"/>
      <c r="YI57" s="127"/>
      <c r="YJ57" s="127"/>
      <c r="YK57" s="127"/>
      <c r="YL57" s="127"/>
      <c r="YM57" s="127"/>
      <c r="YN57" s="127"/>
      <c r="YO57" s="127"/>
      <c r="YP57" s="127"/>
      <c r="YQ57" s="127"/>
      <c r="YR57" s="127"/>
      <c r="YS57" s="127"/>
      <c r="YT57" s="127"/>
      <c r="YU57" s="127"/>
      <c r="YV57" s="127"/>
      <c r="YW57" s="127"/>
      <c r="YX57" s="127"/>
      <c r="YY57" s="127"/>
      <c r="YZ57" s="127"/>
      <c r="ZA57" s="127"/>
      <c r="ZB57" s="127"/>
      <c r="ZC57" s="127"/>
      <c r="ZD57" s="127"/>
      <c r="ZE57" s="127"/>
      <c r="ZF57" s="127"/>
      <c r="ZG57" s="127"/>
      <c r="ZH57" s="127"/>
      <c r="ZI57" s="127"/>
      <c r="ZJ57" s="127"/>
      <c r="ZK57" s="127"/>
      <c r="ZL57" s="127"/>
      <c r="ZM57" s="127"/>
      <c r="ZN57" s="127"/>
      <c r="ZO57" s="127"/>
      <c r="ZP57" s="127"/>
      <c r="ZQ57" s="127"/>
      <c r="ZR57" s="127"/>
      <c r="ZS57" s="127"/>
      <c r="ZT57" s="127"/>
      <c r="ZU57" s="127"/>
      <c r="ZV57" s="127"/>
      <c r="ZW57" s="127"/>
      <c r="ZX57" s="127"/>
      <c r="ZY57" s="127"/>
      <c r="ZZ57" s="127"/>
    </row>
    <row r="58" spans="1:702" hidden="1" outlineLevel="1">
      <c r="A58" s="8">
        <v>41974</v>
      </c>
      <c r="B58" s="127">
        <v>4484.78369183</v>
      </c>
      <c r="C58" s="127">
        <v>1683.4669982200001</v>
      </c>
      <c r="D58" s="127">
        <v>46.785290850000003</v>
      </c>
      <c r="E58" s="127">
        <v>1308.6956259999999</v>
      </c>
      <c r="F58" s="127">
        <v>28.763959799999999</v>
      </c>
      <c r="G58" s="127">
        <v>0.52263707000000004</v>
      </c>
      <c r="H58" s="127">
        <v>137.25251338999999</v>
      </c>
      <c r="I58" s="127">
        <v>1068.3210328099999</v>
      </c>
      <c r="J58" s="127">
        <v>137.54870941999999</v>
      </c>
      <c r="K58" s="127">
        <v>17.387636480000001</v>
      </c>
      <c r="L58" s="127">
        <v>4.3175542599999996</v>
      </c>
      <c r="M58" s="163" t="s">
        <v>189</v>
      </c>
      <c r="N58" s="127">
        <v>30.653502710000001</v>
      </c>
      <c r="O58" s="127">
        <v>9.6261161699999995</v>
      </c>
      <c r="P58" s="127">
        <v>7.4800437799999999</v>
      </c>
      <c r="Q58" s="127">
        <v>9.6691340000000001E-2</v>
      </c>
      <c r="R58" s="127">
        <v>3.0207049999999999E-2</v>
      </c>
      <c r="S58" s="127">
        <v>3.1596086300000001</v>
      </c>
      <c r="T58" s="127">
        <v>0.67556384999999997</v>
      </c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127"/>
      <c r="HY58" s="127"/>
      <c r="HZ58" s="127"/>
      <c r="IA58" s="127"/>
      <c r="IB58" s="127"/>
      <c r="IC58" s="127"/>
      <c r="ID58" s="127"/>
      <c r="IE58" s="127"/>
      <c r="IF58" s="127"/>
      <c r="IG58" s="127"/>
      <c r="IH58" s="127"/>
      <c r="II58" s="127"/>
      <c r="IJ58" s="127"/>
      <c r="IK58" s="127"/>
      <c r="IL58" s="127"/>
      <c r="IM58" s="127"/>
      <c r="IN58" s="127"/>
      <c r="IO58" s="127"/>
      <c r="IP58" s="127"/>
      <c r="IQ58" s="127"/>
      <c r="IR58" s="127"/>
      <c r="IS58" s="127"/>
      <c r="IT58" s="127"/>
      <c r="IU58" s="127"/>
      <c r="IV58" s="127"/>
      <c r="IW58" s="127"/>
      <c r="IX58" s="127"/>
      <c r="IY58" s="127"/>
      <c r="IZ58" s="127"/>
      <c r="JA58" s="127"/>
      <c r="JB58" s="127"/>
      <c r="JC58" s="127"/>
      <c r="JD58" s="127"/>
      <c r="JE58" s="127"/>
      <c r="JF58" s="127"/>
      <c r="JG58" s="127"/>
      <c r="JH58" s="127"/>
      <c r="JI58" s="127"/>
      <c r="JJ58" s="127"/>
      <c r="JK58" s="127"/>
      <c r="JL58" s="127"/>
      <c r="JM58" s="127"/>
      <c r="JN58" s="127"/>
      <c r="JO58" s="127"/>
      <c r="JP58" s="127"/>
      <c r="JQ58" s="127"/>
      <c r="JR58" s="127"/>
      <c r="JS58" s="127"/>
      <c r="JT58" s="127"/>
      <c r="JU58" s="127"/>
      <c r="JV58" s="127"/>
      <c r="JW58" s="127"/>
      <c r="JX58" s="127"/>
      <c r="JY58" s="127"/>
      <c r="JZ58" s="127"/>
      <c r="KA58" s="127"/>
      <c r="KB58" s="127"/>
      <c r="KC58" s="127"/>
      <c r="KD58" s="127"/>
      <c r="KE58" s="127"/>
      <c r="KF58" s="127"/>
      <c r="KG58" s="127"/>
      <c r="KH58" s="127"/>
      <c r="KI58" s="127"/>
      <c r="KJ58" s="127"/>
      <c r="KK58" s="127"/>
      <c r="KL58" s="127"/>
      <c r="KM58" s="127"/>
      <c r="KN58" s="127"/>
      <c r="KO58" s="127"/>
      <c r="KP58" s="127"/>
      <c r="KQ58" s="127"/>
      <c r="KR58" s="127"/>
      <c r="KS58" s="127"/>
      <c r="KT58" s="127"/>
      <c r="KU58" s="127"/>
      <c r="KV58" s="127"/>
      <c r="KW58" s="127"/>
      <c r="KX58" s="127"/>
      <c r="KY58" s="127"/>
      <c r="KZ58" s="127"/>
      <c r="LA58" s="127"/>
      <c r="LB58" s="127"/>
      <c r="LC58" s="127"/>
      <c r="LD58" s="127"/>
      <c r="LE58" s="127"/>
      <c r="LF58" s="127"/>
      <c r="LG58" s="127"/>
      <c r="LH58" s="127"/>
      <c r="LI58" s="127"/>
      <c r="LJ58" s="127"/>
      <c r="LK58" s="127"/>
      <c r="LL58" s="127"/>
      <c r="LM58" s="127"/>
      <c r="LN58" s="127"/>
      <c r="LO58" s="127"/>
      <c r="LP58" s="127"/>
      <c r="LQ58" s="127"/>
      <c r="LR58" s="127"/>
      <c r="LS58" s="127"/>
      <c r="LT58" s="127"/>
      <c r="LU58" s="127"/>
      <c r="LV58" s="127"/>
      <c r="LW58" s="127"/>
      <c r="LX58" s="127"/>
      <c r="LY58" s="127"/>
      <c r="LZ58" s="127"/>
      <c r="MA58" s="127"/>
      <c r="MB58" s="127"/>
      <c r="MC58" s="127"/>
      <c r="MD58" s="127"/>
      <c r="ME58" s="127"/>
      <c r="MF58" s="127"/>
      <c r="MG58" s="127"/>
      <c r="MH58" s="127"/>
      <c r="MI58" s="127"/>
      <c r="MJ58" s="127"/>
      <c r="MK58" s="127"/>
      <c r="ML58" s="127"/>
      <c r="MM58" s="127"/>
      <c r="MN58" s="127"/>
      <c r="MO58" s="127"/>
      <c r="MP58" s="127"/>
      <c r="MQ58" s="127"/>
      <c r="MR58" s="127"/>
      <c r="MS58" s="127"/>
      <c r="MT58" s="127"/>
      <c r="MU58" s="127"/>
      <c r="MV58" s="127"/>
      <c r="MW58" s="127"/>
      <c r="MX58" s="127"/>
      <c r="MY58" s="127"/>
      <c r="MZ58" s="127"/>
      <c r="NA58" s="127"/>
      <c r="NB58" s="127"/>
      <c r="NC58" s="127"/>
      <c r="ND58" s="127"/>
      <c r="NE58" s="127"/>
      <c r="NF58" s="127"/>
      <c r="NG58" s="127"/>
      <c r="NH58" s="127"/>
      <c r="NI58" s="127"/>
      <c r="NJ58" s="127"/>
      <c r="NK58" s="127"/>
      <c r="NL58" s="127"/>
      <c r="NM58" s="127"/>
      <c r="NN58" s="127"/>
      <c r="NO58" s="127"/>
      <c r="NP58" s="127"/>
      <c r="NQ58" s="127"/>
      <c r="NR58" s="127"/>
      <c r="NS58" s="127"/>
      <c r="NT58" s="127"/>
      <c r="NU58" s="127"/>
      <c r="NV58" s="127"/>
      <c r="NW58" s="127"/>
      <c r="NX58" s="127"/>
      <c r="NY58" s="127"/>
      <c r="NZ58" s="127"/>
      <c r="OA58" s="127"/>
      <c r="OB58" s="127"/>
      <c r="OC58" s="127"/>
      <c r="OD58" s="127"/>
      <c r="OE58" s="127"/>
      <c r="OF58" s="127"/>
      <c r="OG58" s="127"/>
      <c r="OH58" s="127"/>
      <c r="OI58" s="127"/>
      <c r="OJ58" s="127"/>
      <c r="OK58" s="127"/>
      <c r="OL58" s="127"/>
      <c r="OM58" s="127"/>
      <c r="ON58" s="127"/>
      <c r="OO58" s="127"/>
      <c r="OP58" s="127"/>
      <c r="OQ58" s="127"/>
      <c r="OR58" s="127"/>
      <c r="OS58" s="127"/>
      <c r="OT58" s="127"/>
      <c r="OU58" s="127"/>
      <c r="OV58" s="127"/>
      <c r="OW58" s="127"/>
      <c r="OX58" s="127"/>
      <c r="OY58" s="127"/>
      <c r="OZ58" s="127"/>
      <c r="PA58" s="127"/>
      <c r="PB58" s="127"/>
      <c r="PC58" s="127"/>
      <c r="PD58" s="127"/>
      <c r="PE58" s="127"/>
      <c r="PF58" s="127"/>
      <c r="PG58" s="127"/>
      <c r="PH58" s="127"/>
      <c r="PI58" s="127"/>
      <c r="PJ58" s="127"/>
      <c r="PK58" s="127"/>
      <c r="PL58" s="127"/>
      <c r="PM58" s="127"/>
      <c r="PN58" s="127"/>
      <c r="PO58" s="127"/>
      <c r="PP58" s="127"/>
      <c r="PQ58" s="127"/>
      <c r="PR58" s="127"/>
      <c r="PS58" s="127"/>
      <c r="PT58" s="127"/>
      <c r="PU58" s="127"/>
      <c r="PV58" s="127"/>
      <c r="PW58" s="127"/>
      <c r="PX58" s="127"/>
      <c r="PY58" s="127"/>
      <c r="PZ58" s="127"/>
      <c r="QA58" s="127"/>
      <c r="QB58" s="127"/>
      <c r="QC58" s="127"/>
      <c r="QD58" s="127"/>
      <c r="QE58" s="127"/>
      <c r="QF58" s="127"/>
      <c r="QG58" s="127"/>
      <c r="QH58" s="127"/>
      <c r="QI58" s="127"/>
      <c r="QJ58" s="127"/>
      <c r="QK58" s="127"/>
      <c r="QL58" s="127"/>
      <c r="QM58" s="127"/>
      <c r="QN58" s="127"/>
      <c r="QO58" s="127"/>
      <c r="QP58" s="127"/>
      <c r="QQ58" s="127"/>
      <c r="QR58" s="127"/>
      <c r="QS58" s="127"/>
      <c r="QT58" s="127"/>
      <c r="QU58" s="127"/>
      <c r="QV58" s="127"/>
      <c r="QW58" s="127"/>
      <c r="QX58" s="127"/>
      <c r="QY58" s="127"/>
      <c r="QZ58" s="127"/>
      <c r="RA58" s="127"/>
      <c r="RB58" s="127"/>
      <c r="RC58" s="127"/>
      <c r="RD58" s="127"/>
      <c r="RE58" s="127"/>
      <c r="RF58" s="127"/>
      <c r="RG58" s="127"/>
      <c r="RH58" s="127"/>
      <c r="RI58" s="127"/>
      <c r="RJ58" s="127"/>
      <c r="RK58" s="127"/>
      <c r="RL58" s="127"/>
      <c r="RM58" s="127"/>
      <c r="RN58" s="127"/>
      <c r="RO58" s="127"/>
      <c r="RP58" s="127"/>
      <c r="RQ58" s="127"/>
      <c r="RR58" s="127"/>
      <c r="RS58" s="127"/>
      <c r="RT58" s="127"/>
      <c r="RU58" s="127"/>
      <c r="RV58" s="127"/>
      <c r="RW58" s="127"/>
      <c r="RX58" s="127"/>
      <c r="RY58" s="127"/>
      <c r="RZ58" s="127"/>
      <c r="SA58" s="127"/>
      <c r="SB58" s="127"/>
      <c r="SC58" s="127"/>
      <c r="SD58" s="127"/>
      <c r="SE58" s="127"/>
      <c r="SF58" s="127"/>
      <c r="SG58" s="127"/>
      <c r="SH58" s="127"/>
      <c r="SI58" s="127"/>
      <c r="SJ58" s="127"/>
      <c r="SK58" s="127"/>
      <c r="SL58" s="127"/>
      <c r="SM58" s="127"/>
      <c r="SN58" s="127"/>
      <c r="SO58" s="127"/>
      <c r="SP58" s="127"/>
      <c r="SQ58" s="127"/>
      <c r="SR58" s="127"/>
      <c r="SS58" s="127"/>
      <c r="ST58" s="127"/>
      <c r="SU58" s="127"/>
      <c r="SV58" s="127"/>
      <c r="SW58" s="127"/>
      <c r="SX58" s="127"/>
      <c r="SY58" s="127"/>
      <c r="SZ58" s="127"/>
      <c r="TA58" s="127"/>
      <c r="TB58" s="127"/>
      <c r="TC58" s="127"/>
      <c r="TD58" s="127"/>
      <c r="TE58" s="127"/>
      <c r="TF58" s="127"/>
      <c r="TG58" s="127"/>
      <c r="TH58" s="127"/>
      <c r="TI58" s="127"/>
      <c r="TJ58" s="127"/>
      <c r="TK58" s="127"/>
      <c r="TL58" s="127"/>
      <c r="TM58" s="127"/>
      <c r="TN58" s="127"/>
      <c r="TO58" s="127"/>
      <c r="TP58" s="127"/>
      <c r="TQ58" s="127"/>
      <c r="TR58" s="127"/>
      <c r="TS58" s="127"/>
      <c r="TT58" s="127"/>
      <c r="TU58" s="127"/>
      <c r="TV58" s="127"/>
      <c r="TW58" s="127"/>
      <c r="TX58" s="127"/>
      <c r="TY58" s="127"/>
      <c r="TZ58" s="127"/>
      <c r="UA58" s="127"/>
      <c r="UB58" s="127"/>
      <c r="UC58" s="127"/>
      <c r="UD58" s="127"/>
      <c r="UE58" s="127"/>
      <c r="UF58" s="127"/>
      <c r="UG58" s="127"/>
      <c r="UH58" s="127"/>
      <c r="UI58" s="127"/>
      <c r="UJ58" s="127"/>
      <c r="UK58" s="127"/>
      <c r="UL58" s="127"/>
      <c r="UM58" s="127"/>
      <c r="UN58" s="127"/>
      <c r="UO58" s="127"/>
      <c r="UP58" s="127"/>
      <c r="UQ58" s="127"/>
      <c r="UR58" s="127"/>
      <c r="US58" s="127"/>
      <c r="UT58" s="127"/>
      <c r="UU58" s="127"/>
      <c r="UV58" s="127"/>
      <c r="UW58" s="127"/>
      <c r="UX58" s="127"/>
      <c r="UY58" s="127"/>
      <c r="UZ58" s="127"/>
      <c r="VA58" s="127"/>
      <c r="VB58" s="127"/>
      <c r="VC58" s="127"/>
      <c r="VD58" s="127"/>
      <c r="VE58" s="127"/>
      <c r="VF58" s="127"/>
      <c r="VG58" s="127"/>
      <c r="VH58" s="127"/>
      <c r="VI58" s="127"/>
      <c r="VJ58" s="127"/>
      <c r="VK58" s="127"/>
      <c r="VL58" s="127"/>
      <c r="VM58" s="127"/>
      <c r="VN58" s="127"/>
      <c r="VO58" s="127"/>
      <c r="VP58" s="127"/>
      <c r="VQ58" s="127"/>
      <c r="VR58" s="127"/>
      <c r="VS58" s="127"/>
      <c r="VT58" s="127"/>
      <c r="VU58" s="127"/>
      <c r="VV58" s="127"/>
      <c r="VW58" s="127"/>
      <c r="VX58" s="127"/>
      <c r="VY58" s="127"/>
      <c r="VZ58" s="127"/>
      <c r="WA58" s="127"/>
      <c r="WB58" s="127"/>
      <c r="WC58" s="127"/>
      <c r="WD58" s="127"/>
      <c r="WE58" s="127"/>
      <c r="WF58" s="127"/>
      <c r="WG58" s="127"/>
      <c r="WH58" s="127"/>
      <c r="WI58" s="127"/>
      <c r="WJ58" s="127"/>
      <c r="WK58" s="127"/>
      <c r="WL58" s="127"/>
      <c r="WM58" s="127"/>
      <c r="WN58" s="127"/>
      <c r="WO58" s="127"/>
      <c r="WP58" s="127"/>
      <c r="WQ58" s="127"/>
      <c r="WR58" s="127"/>
      <c r="WS58" s="127"/>
      <c r="WT58" s="127"/>
      <c r="WU58" s="127"/>
      <c r="WV58" s="127"/>
      <c r="WW58" s="127"/>
      <c r="WX58" s="127"/>
      <c r="WY58" s="127"/>
      <c r="WZ58" s="127"/>
      <c r="XA58" s="127"/>
      <c r="XB58" s="127"/>
      <c r="XC58" s="127"/>
      <c r="XD58" s="127"/>
      <c r="XE58" s="127"/>
      <c r="XF58" s="127"/>
      <c r="XG58" s="127"/>
      <c r="XH58" s="127"/>
      <c r="XI58" s="127"/>
      <c r="XJ58" s="127"/>
      <c r="XK58" s="127"/>
      <c r="XL58" s="127"/>
      <c r="XM58" s="127"/>
      <c r="XN58" s="127"/>
      <c r="XO58" s="127"/>
      <c r="XP58" s="127"/>
      <c r="XQ58" s="127"/>
      <c r="XR58" s="127"/>
      <c r="XS58" s="127"/>
      <c r="XT58" s="127"/>
      <c r="XU58" s="127"/>
      <c r="XV58" s="127"/>
      <c r="XW58" s="127"/>
      <c r="XX58" s="127"/>
      <c r="XY58" s="127"/>
      <c r="XZ58" s="127"/>
      <c r="YA58" s="127"/>
      <c r="YB58" s="127"/>
      <c r="YC58" s="127"/>
      <c r="YD58" s="127"/>
      <c r="YE58" s="127"/>
      <c r="YF58" s="127"/>
      <c r="YG58" s="127"/>
      <c r="YH58" s="127"/>
      <c r="YI58" s="127"/>
      <c r="YJ58" s="127"/>
      <c r="YK58" s="127"/>
      <c r="YL58" s="127"/>
      <c r="YM58" s="127"/>
      <c r="YN58" s="127"/>
      <c r="YO58" s="127"/>
      <c r="YP58" s="127"/>
      <c r="YQ58" s="127"/>
      <c r="YR58" s="127"/>
      <c r="YS58" s="127"/>
      <c r="YT58" s="127"/>
      <c r="YU58" s="127"/>
      <c r="YV58" s="127"/>
      <c r="YW58" s="127"/>
      <c r="YX58" s="127"/>
      <c r="YY58" s="127"/>
      <c r="YZ58" s="127"/>
      <c r="ZA58" s="127"/>
      <c r="ZB58" s="127"/>
      <c r="ZC58" s="127"/>
      <c r="ZD58" s="127"/>
      <c r="ZE58" s="127"/>
      <c r="ZF58" s="127"/>
      <c r="ZG58" s="127"/>
      <c r="ZH58" s="127"/>
      <c r="ZI58" s="127"/>
      <c r="ZJ58" s="127"/>
      <c r="ZK58" s="127"/>
      <c r="ZL58" s="127"/>
      <c r="ZM58" s="127"/>
      <c r="ZN58" s="127"/>
      <c r="ZO58" s="127"/>
      <c r="ZP58" s="127"/>
      <c r="ZQ58" s="127"/>
      <c r="ZR58" s="127"/>
      <c r="ZS58" s="127"/>
      <c r="ZT58" s="127"/>
      <c r="ZU58" s="127"/>
      <c r="ZV58" s="127"/>
      <c r="ZW58" s="127"/>
      <c r="ZX58" s="127"/>
      <c r="ZY58" s="127"/>
      <c r="ZZ58" s="127"/>
    </row>
    <row r="59" spans="1:702" hidden="1" outlineLevel="1">
      <c r="A59" s="8">
        <v>42005</v>
      </c>
      <c r="B59" s="127">
        <v>4497.6665346</v>
      </c>
      <c r="C59" s="127">
        <v>1700.67488041</v>
      </c>
      <c r="D59" s="127">
        <v>53.057145599999998</v>
      </c>
      <c r="E59" s="127">
        <v>1287.58166841</v>
      </c>
      <c r="F59" s="127">
        <v>24.959706189999999</v>
      </c>
      <c r="G59" s="127">
        <v>0.59698936999999996</v>
      </c>
      <c r="H59" s="127">
        <v>137.08665044</v>
      </c>
      <c r="I59" s="127">
        <v>1089.75957249</v>
      </c>
      <c r="J59" s="127">
        <v>135.46944047</v>
      </c>
      <c r="K59" s="127">
        <v>16.705819160000001</v>
      </c>
      <c r="L59" s="127">
        <v>4.4820770300000001</v>
      </c>
      <c r="M59" s="163" t="s">
        <v>189</v>
      </c>
      <c r="N59" s="127">
        <v>27.77729892</v>
      </c>
      <c r="O59" s="127">
        <v>8.18680451</v>
      </c>
      <c r="P59" s="127">
        <v>7.5800820900000003</v>
      </c>
      <c r="Q59" s="127">
        <v>7.8009510000000004E-2</v>
      </c>
      <c r="R59" s="127">
        <v>1.9108690000000001E-2</v>
      </c>
      <c r="S59" s="127">
        <v>3.0304176599999999</v>
      </c>
      <c r="T59" s="127">
        <v>0.62086364999999999</v>
      </c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127"/>
      <c r="JA59" s="127"/>
      <c r="JB59" s="127"/>
      <c r="JC59" s="127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127"/>
      <c r="JO59" s="127"/>
      <c r="JP59" s="127"/>
      <c r="JQ59" s="127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127"/>
      <c r="KC59" s="127"/>
      <c r="KD59" s="127"/>
      <c r="KE59" s="127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127"/>
      <c r="KQ59" s="127"/>
      <c r="KR59" s="127"/>
      <c r="KS59" s="127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127"/>
      <c r="LE59" s="127"/>
      <c r="LF59" s="127"/>
      <c r="LG59" s="127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7"/>
      <c r="LS59" s="127"/>
      <c r="LT59" s="127"/>
      <c r="LU59" s="127"/>
      <c r="LV59" s="127"/>
      <c r="LW59" s="127"/>
      <c r="LX59" s="127"/>
      <c r="LY59" s="127"/>
      <c r="LZ59" s="127"/>
      <c r="MA59" s="127"/>
      <c r="MB59" s="127"/>
      <c r="MC59" s="127"/>
      <c r="MD59" s="127"/>
      <c r="ME59" s="127"/>
      <c r="MF59" s="127"/>
      <c r="MG59" s="127"/>
      <c r="MH59" s="127"/>
      <c r="MI59" s="127"/>
      <c r="MJ59" s="127"/>
      <c r="MK59" s="127"/>
      <c r="ML59" s="127"/>
      <c r="MM59" s="127"/>
      <c r="MN59" s="127"/>
      <c r="MO59" s="127"/>
      <c r="MP59" s="127"/>
      <c r="MQ59" s="127"/>
      <c r="MR59" s="127"/>
      <c r="MS59" s="127"/>
      <c r="MT59" s="127"/>
      <c r="MU59" s="127"/>
      <c r="MV59" s="127"/>
      <c r="MW59" s="127"/>
      <c r="MX59" s="127"/>
      <c r="MY59" s="127"/>
      <c r="MZ59" s="127"/>
      <c r="NA59" s="127"/>
      <c r="NB59" s="127"/>
      <c r="NC59" s="127"/>
      <c r="ND59" s="127"/>
      <c r="NE59" s="127"/>
      <c r="NF59" s="127"/>
      <c r="NG59" s="127"/>
      <c r="NH59" s="127"/>
      <c r="NI59" s="127"/>
      <c r="NJ59" s="127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7"/>
      <c r="NY59" s="127"/>
      <c r="NZ59" s="127"/>
      <c r="OA59" s="127"/>
      <c r="OB59" s="127"/>
      <c r="OC59" s="127"/>
      <c r="OD59" s="127"/>
      <c r="OE59" s="127"/>
      <c r="OF59" s="127"/>
      <c r="OG59" s="127"/>
      <c r="OH59" s="127"/>
      <c r="OI59" s="127"/>
      <c r="OJ59" s="127"/>
      <c r="OK59" s="127"/>
      <c r="OL59" s="127"/>
      <c r="OM59" s="127"/>
      <c r="ON59" s="127"/>
      <c r="OO59" s="127"/>
      <c r="OP59" s="127"/>
      <c r="OQ59" s="127"/>
      <c r="OR59" s="127"/>
      <c r="OS59" s="127"/>
      <c r="OT59" s="127"/>
      <c r="OU59" s="127"/>
      <c r="OV59" s="127"/>
      <c r="OW59" s="127"/>
      <c r="OX59" s="127"/>
      <c r="OY59" s="127"/>
      <c r="OZ59" s="127"/>
      <c r="PA59" s="127"/>
      <c r="PB59" s="127"/>
      <c r="PC59" s="127"/>
      <c r="PD59" s="127"/>
      <c r="PE59" s="127"/>
      <c r="PF59" s="127"/>
      <c r="PG59" s="127"/>
      <c r="PH59" s="127"/>
      <c r="PI59" s="127"/>
      <c r="PJ59" s="127"/>
      <c r="PK59" s="127"/>
      <c r="PL59" s="127"/>
      <c r="PM59" s="127"/>
      <c r="PN59" s="127"/>
      <c r="PO59" s="127"/>
      <c r="PP59" s="127"/>
      <c r="PQ59" s="127"/>
      <c r="PR59" s="127"/>
      <c r="PS59" s="127"/>
      <c r="PT59" s="127"/>
      <c r="PU59" s="127"/>
      <c r="PV59" s="127"/>
      <c r="PW59" s="127"/>
      <c r="PX59" s="127"/>
      <c r="PY59" s="127"/>
      <c r="PZ59" s="127"/>
      <c r="QA59" s="127"/>
      <c r="QB59" s="127"/>
      <c r="QC59" s="127"/>
      <c r="QD59" s="127"/>
      <c r="QE59" s="127"/>
      <c r="QF59" s="127"/>
      <c r="QG59" s="127"/>
      <c r="QH59" s="127"/>
      <c r="QI59" s="127"/>
      <c r="QJ59" s="127"/>
      <c r="QK59" s="127"/>
      <c r="QL59" s="127"/>
      <c r="QM59" s="127"/>
      <c r="QN59" s="127"/>
      <c r="QO59" s="127"/>
      <c r="QP59" s="127"/>
      <c r="QQ59" s="127"/>
      <c r="QR59" s="127"/>
      <c r="QS59" s="127"/>
      <c r="QT59" s="127"/>
      <c r="QU59" s="127"/>
      <c r="QV59" s="127"/>
      <c r="QW59" s="127"/>
      <c r="QX59" s="127"/>
      <c r="QY59" s="127"/>
      <c r="QZ59" s="127"/>
      <c r="RA59" s="127"/>
      <c r="RB59" s="127"/>
      <c r="RC59" s="127"/>
      <c r="RD59" s="127"/>
      <c r="RE59" s="127"/>
      <c r="RF59" s="127"/>
      <c r="RG59" s="127"/>
      <c r="RH59" s="127"/>
      <c r="RI59" s="127"/>
      <c r="RJ59" s="127"/>
      <c r="RK59" s="127"/>
      <c r="RL59" s="127"/>
      <c r="RM59" s="127"/>
      <c r="RN59" s="127"/>
      <c r="RO59" s="127"/>
      <c r="RP59" s="127"/>
      <c r="RQ59" s="127"/>
      <c r="RR59" s="127"/>
      <c r="RS59" s="127"/>
      <c r="RT59" s="127"/>
      <c r="RU59" s="127"/>
      <c r="RV59" s="127"/>
      <c r="RW59" s="127"/>
      <c r="RX59" s="127"/>
      <c r="RY59" s="127"/>
      <c r="RZ59" s="127"/>
      <c r="SA59" s="127"/>
      <c r="SB59" s="127"/>
      <c r="SC59" s="127"/>
      <c r="SD59" s="127"/>
      <c r="SE59" s="127"/>
      <c r="SF59" s="127"/>
      <c r="SG59" s="127"/>
      <c r="SH59" s="127"/>
      <c r="SI59" s="127"/>
      <c r="SJ59" s="127"/>
      <c r="SK59" s="127"/>
      <c r="SL59" s="127"/>
      <c r="SM59" s="127"/>
      <c r="SN59" s="127"/>
      <c r="SO59" s="127"/>
      <c r="SP59" s="127"/>
      <c r="SQ59" s="127"/>
      <c r="SR59" s="127"/>
      <c r="SS59" s="127"/>
      <c r="ST59" s="127"/>
      <c r="SU59" s="127"/>
      <c r="SV59" s="127"/>
      <c r="SW59" s="127"/>
      <c r="SX59" s="127"/>
      <c r="SY59" s="127"/>
      <c r="SZ59" s="127"/>
      <c r="TA59" s="127"/>
      <c r="TB59" s="127"/>
      <c r="TC59" s="127"/>
      <c r="TD59" s="127"/>
      <c r="TE59" s="127"/>
      <c r="TF59" s="127"/>
      <c r="TG59" s="127"/>
      <c r="TH59" s="127"/>
      <c r="TI59" s="127"/>
      <c r="TJ59" s="127"/>
      <c r="TK59" s="127"/>
      <c r="TL59" s="127"/>
      <c r="TM59" s="127"/>
      <c r="TN59" s="127"/>
      <c r="TO59" s="127"/>
      <c r="TP59" s="127"/>
      <c r="TQ59" s="127"/>
      <c r="TR59" s="127"/>
      <c r="TS59" s="127"/>
      <c r="TT59" s="127"/>
      <c r="TU59" s="127"/>
      <c r="TV59" s="127"/>
      <c r="TW59" s="127"/>
      <c r="TX59" s="127"/>
      <c r="TY59" s="127"/>
      <c r="TZ59" s="127"/>
      <c r="UA59" s="127"/>
      <c r="UB59" s="127"/>
      <c r="UC59" s="127"/>
      <c r="UD59" s="127"/>
      <c r="UE59" s="127"/>
      <c r="UF59" s="127"/>
      <c r="UG59" s="127"/>
      <c r="UH59" s="127"/>
      <c r="UI59" s="127"/>
      <c r="UJ59" s="127"/>
      <c r="UK59" s="127"/>
      <c r="UL59" s="127"/>
      <c r="UM59" s="127"/>
      <c r="UN59" s="127"/>
      <c r="UO59" s="127"/>
      <c r="UP59" s="127"/>
      <c r="UQ59" s="127"/>
      <c r="UR59" s="127"/>
      <c r="US59" s="127"/>
      <c r="UT59" s="127"/>
      <c r="UU59" s="127"/>
      <c r="UV59" s="127"/>
      <c r="UW59" s="127"/>
      <c r="UX59" s="127"/>
      <c r="UY59" s="127"/>
      <c r="UZ59" s="127"/>
      <c r="VA59" s="127"/>
      <c r="VB59" s="127"/>
      <c r="VC59" s="127"/>
      <c r="VD59" s="127"/>
      <c r="VE59" s="127"/>
      <c r="VF59" s="127"/>
      <c r="VG59" s="127"/>
      <c r="VH59" s="127"/>
      <c r="VI59" s="127"/>
      <c r="VJ59" s="127"/>
      <c r="VK59" s="127"/>
      <c r="VL59" s="127"/>
      <c r="VM59" s="127"/>
      <c r="VN59" s="127"/>
      <c r="VO59" s="127"/>
      <c r="VP59" s="127"/>
      <c r="VQ59" s="127"/>
      <c r="VR59" s="127"/>
      <c r="VS59" s="127"/>
      <c r="VT59" s="127"/>
      <c r="VU59" s="127"/>
      <c r="VV59" s="127"/>
      <c r="VW59" s="127"/>
      <c r="VX59" s="127"/>
      <c r="VY59" s="127"/>
      <c r="VZ59" s="127"/>
      <c r="WA59" s="127"/>
      <c r="WB59" s="127"/>
      <c r="WC59" s="127"/>
      <c r="WD59" s="127"/>
      <c r="WE59" s="127"/>
      <c r="WF59" s="127"/>
      <c r="WG59" s="127"/>
      <c r="WH59" s="127"/>
      <c r="WI59" s="127"/>
      <c r="WJ59" s="127"/>
      <c r="WK59" s="127"/>
      <c r="WL59" s="127"/>
      <c r="WM59" s="127"/>
      <c r="WN59" s="127"/>
      <c r="WO59" s="127"/>
      <c r="WP59" s="127"/>
      <c r="WQ59" s="127"/>
      <c r="WR59" s="127"/>
      <c r="WS59" s="127"/>
      <c r="WT59" s="127"/>
      <c r="WU59" s="127"/>
      <c r="WV59" s="127"/>
      <c r="WW59" s="127"/>
      <c r="WX59" s="127"/>
      <c r="WY59" s="127"/>
      <c r="WZ59" s="127"/>
      <c r="XA59" s="127"/>
      <c r="XB59" s="127"/>
      <c r="XC59" s="127"/>
      <c r="XD59" s="127"/>
      <c r="XE59" s="127"/>
      <c r="XF59" s="127"/>
      <c r="XG59" s="127"/>
      <c r="XH59" s="127"/>
      <c r="XI59" s="127"/>
      <c r="XJ59" s="127"/>
      <c r="XK59" s="127"/>
      <c r="XL59" s="127"/>
      <c r="XM59" s="127"/>
      <c r="XN59" s="127"/>
      <c r="XO59" s="127"/>
      <c r="XP59" s="127"/>
      <c r="XQ59" s="127"/>
      <c r="XR59" s="127"/>
      <c r="XS59" s="127"/>
      <c r="XT59" s="127"/>
      <c r="XU59" s="127"/>
      <c r="XV59" s="127"/>
      <c r="XW59" s="127"/>
      <c r="XX59" s="127"/>
      <c r="XY59" s="127"/>
      <c r="XZ59" s="127"/>
      <c r="YA59" s="127"/>
      <c r="YB59" s="127"/>
      <c r="YC59" s="127"/>
      <c r="YD59" s="127"/>
      <c r="YE59" s="127"/>
      <c r="YF59" s="127"/>
      <c r="YG59" s="127"/>
      <c r="YH59" s="127"/>
      <c r="YI59" s="127"/>
      <c r="YJ59" s="127"/>
      <c r="YK59" s="127"/>
      <c r="YL59" s="127"/>
      <c r="YM59" s="127"/>
      <c r="YN59" s="127"/>
      <c r="YO59" s="127"/>
      <c r="YP59" s="127"/>
      <c r="YQ59" s="127"/>
      <c r="YR59" s="127"/>
      <c r="YS59" s="127"/>
      <c r="YT59" s="127"/>
      <c r="YU59" s="127"/>
      <c r="YV59" s="127"/>
      <c r="YW59" s="127"/>
      <c r="YX59" s="127"/>
      <c r="YY59" s="127"/>
      <c r="YZ59" s="127"/>
      <c r="ZA59" s="127"/>
      <c r="ZB59" s="127"/>
      <c r="ZC59" s="127"/>
      <c r="ZD59" s="127"/>
      <c r="ZE59" s="127"/>
      <c r="ZF59" s="127"/>
      <c r="ZG59" s="127"/>
      <c r="ZH59" s="127"/>
      <c r="ZI59" s="127"/>
      <c r="ZJ59" s="127"/>
      <c r="ZK59" s="127"/>
      <c r="ZL59" s="127"/>
      <c r="ZM59" s="127"/>
      <c r="ZN59" s="127"/>
      <c r="ZO59" s="127"/>
      <c r="ZP59" s="127"/>
      <c r="ZQ59" s="127"/>
      <c r="ZR59" s="127"/>
      <c r="ZS59" s="127"/>
      <c r="ZT59" s="127"/>
      <c r="ZU59" s="127"/>
      <c r="ZV59" s="127"/>
      <c r="ZW59" s="127"/>
      <c r="ZX59" s="127"/>
      <c r="ZY59" s="127"/>
      <c r="ZZ59" s="127"/>
    </row>
    <row r="60" spans="1:702" hidden="1" outlineLevel="1">
      <c r="A60" s="8">
        <v>42036</v>
      </c>
      <c r="B60" s="127">
        <v>5299.0745938999999</v>
      </c>
      <c r="C60" s="127">
        <v>1920.1387785100001</v>
      </c>
      <c r="D60" s="127">
        <v>55.613584930000002</v>
      </c>
      <c r="E60" s="127">
        <v>1619.1933083599999</v>
      </c>
      <c r="F60" s="127">
        <v>26.151902700000001</v>
      </c>
      <c r="G60" s="127">
        <v>0.71295293000000004</v>
      </c>
      <c r="H60" s="127">
        <v>175.35497831999999</v>
      </c>
      <c r="I60" s="127">
        <v>1233.5022825200001</v>
      </c>
      <c r="J60" s="127">
        <v>193.33292273000001</v>
      </c>
      <c r="K60" s="127">
        <v>23.119125530000002</v>
      </c>
      <c r="L60" s="127">
        <v>4.3870105300000004</v>
      </c>
      <c r="M60" s="163" t="s">
        <v>189</v>
      </c>
      <c r="N60" s="127">
        <v>25.902746879999999</v>
      </c>
      <c r="O60" s="127">
        <v>9.6729948599999993</v>
      </c>
      <c r="P60" s="127">
        <v>6.6006188899999998</v>
      </c>
      <c r="Q60" s="127">
        <v>6.2402039999999999E-2</v>
      </c>
      <c r="R60" s="127">
        <v>3.6307579999999999E-2</v>
      </c>
      <c r="S60" s="127">
        <v>4.7040051099999998</v>
      </c>
      <c r="T60" s="127">
        <v>0.58867148000000002</v>
      </c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  <c r="HQ60" s="127"/>
      <c r="HR60" s="127"/>
      <c r="HS60" s="127"/>
      <c r="HT60" s="127"/>
      <c r="HU60" s="127"/>
      <c r="HV60" s="127"/>
      <c r="HW60" s="127"/>
      <c r="HX60" s="127"/>
      <c r="HY60" s="127"/>
      <c r="HZ60" s="127"/>
      <c r="IA60" s="127"/>
      <c r="IB60" s="127"/>
      <c r="IC60" s="127"/>
      <c r="ID60" s="127"/>
      <c r="IE60" s="127"/>
      <c r="IF60" s="127"/>
      <c r="IG60" s="127"/>
      <c r="IH60" s="127"/>
      <c r="II60" s="127"/>
      <c r="IJ60" s="127"/>
      <c r="IK60" s="127"/>
      <c r="IL60" s="127"/>
      <c r="IM60" s="127"/>
      <c r="IN60" s="127"/>
      <c r="IO60" s="127"/>
      <c r="IP60" s="127"/>
      <c r="IQ60" s="127"/>
      <c r="IR60" s="127"/>
      <c r="IS60" s="127"/>
      <c r="IT60" s="127"/>
      <c r="IU60" s="127"/>
      <c r="IV60" s="127"/>
      <c r="IW60" s="127"/>
      <c r="IX60" s="127"/>
      <c r="IY60" s="127"/>
      <c r="IZ60" s="127"/>
      <c r="JA60" s="127"/>
      <c r="JB60" s="127"/>
      <c r="JC60" s="127"/>
      <c r="JD60" s="127"/>
      <c r="JE60" s="127"/>
      <c r="JF60" s="127"/>
      <c r="JG60" s="127"/>
      <c r="JH60" s="127"/>
      <c r="JI60" s="127"/>
      <c r="JJ60" s="127"/>
      <c r="JK60" s="127"/>
      <c r="JL60" s="127"/>
      <c r="JM60" s="127"/>
      <c r="JN60" s="127"/>
      <c r="JO60" s="127"/>
      <c r="JP60" s="127"/>
      <c r="JQ60" s="127"/>
      <c r="JR60" s="127"/>
      <c r="JS60" s="127"/>
      <c r="JT60" s="127"/>
      <c r="JU60" s="127"/>
      <c r="JV60" s="127"/>
      <c r="JW60" s="127"/>
      <c r="JX60" s="127"/>
      <c r="JY60" s="127"/>
      <c r="JZ60" s="127"/>
      <c r="KA60" s="127"/>
      <c r="KB60" s="127"/>
      <c r="KC60" s="127"/>
      <c r="KD60" s="127"/>
      <c r="KE60" s="127"/>
      <c r="KF60" s="127"/>
      <c r="KG60" s="127"/>
      <c r="KH60" s="127"/>
      <c r="KI60" s="127"/>
      <c r="KJ60" s="127"/>
      <c r="KK60" s="127"/>
      <c r="KL60" s="127"/>
      <c r="KM60" s="127"/>
      <c r="KN60" s="127"/>
      <c r="KO60" s="127"/>
      <c r="KP60" s="127"/>
      <c r="KQ60" s="127"/>
      <c r="KR60" s="127"/>
      <c r="KS60" s="127"/>
      <c r="KT60" s="127"/>
      <c r="KU60" s="127"/>
      <c r="KV60" s="127"/>
      <c r="KW60" s="127"/>
      <c r="KX60" s="127"/>
      <c r="KY60" s="127"/>
      <c r="KZ60" s="127"/>
      <c r="LA60" s="127"/>
      <c r="LB60" s="127"/>
      <c r="LC60" s="127"/>
      <c r="LD60" s="127"/>
      <c r="LE60" s="127"/>
      <c r="LF60" s="127"/>
      <c r="LG60" s="127"/>
      <c r="LH60" s="127"/>
      <c r="LI60" s="127"/>
      <c r="LJ60" s="127"/>
      <c r="LK60" s="127"/>
      <c r="LL60" s="127"/>
      <c r="LM60" s="127"/>
      <c r="LN60" s="127"/>
      <c r="LO60" s="127"/>
      <c r="LP60" s="127"/>
      <c r="LQ60" s="127"/>
      <c r="LR60" s="127"/>
      <c r="LS60" s="127"/>
      <c r="LT60" s="127"/>
      <c r="LU60" s="127"/>
      <c r="LV60" s="127"/>
      <c r="LW60" s="127"/>
      <c r="LX60" s="127"/>
      <c r="LY60" s="127"/>
      <c r="LZ60" s="127"/>
      <c r="MA60" s="127"/>
      <c r="MB60" s="127"/>
      <c r="MC60" s="127"/>
      <c r="MD60" s="127"/>
      <c r="ME60" s="127"/>
      <c r="MF60" s="127"/>
      <c r="MG60" s="127"/>
      <c r="MH60" s="127"/>
      <c r="MI60" s="127"/>
      <c r="MJ60" s="127"/>
      <c r="MK60" s="127"/>
      <c r="ML60" s="127"/>
      <c r="MM60" s="127"/>
      <c r="MN60" s="127"/>
      <c r="MO60" s="127"/>
      <c r="MP60" s="127"/>
      <c r="MQ60" s="127"/>
      <c r="MR60" s="127"/>
      <c r="MS60" s="127"/>
      <c r="MT60" s="127"/>
      <c r="MU60" s="127"/>
      <c r="MV60" s="127"/>
      <c r="MW60" s="127"/>
      <c r="MX60" s="127"/>
      <c r="MY60" s="127"/>
      <c r="MZ60" s="127"/>
      <c r="NA60" s="127"/>
      <c r="NB60" s="127"/>
      <c r="NC60" s="127"/>
      <c r="ND60" s="127"/>
      <c r="NE60" s="127"/>
      <c r="NF60" s="127"/>
      <c r="NG60" s="127"/>
      <c r="NH60" s="127"/>
      <c r="NI60" s="127"/>
      <c r="NJ60" s="127"/>
      <c r="NK60" s="127"/>
      <c r="NL60" s="127"/>
      <c r="NM60" s="127"/>
      <c r="NN60" s="127"/>
      <c r="NO60" s="127"/>
      <c r="NP60" s="127"/>
      <c r="NQ60" s="127"/>
      <c r="NR60" s="127"/>
      <c r="NS60" s="127"/>
      <c r="NT60" s="127"/>
      <c r="NU60" s="127"/>
      <c r="NV60" s="127"/>
      <c r="NW60" s="127"/>
      <c r="NX60" s="127"/>
      <c r="NY60" s="127"/>
      <c r="NZ60" s="127"/>
      <c r="OA60" s="127"/>
      <c r="OB60" s="127"/>
      <c r="OC60" s="127"/>
      <c r="OD60" s="127"/>
      <c r="OE60" s="127"/>
      <c r="OF60" s="127"/>
      <c r="OG60" s="127"/>
      <c r="OH60" s="127"/>
      <c r="OI60" s="127"/>
      <c r="OJ60" s="127"/>
      <c r="OK60" s="127"/>
      <c r="OL60" s="127"/>
      <c r="OM60" s="127"/>
      <c r="ON60" s="127"/>
      <c r="OO60" s="127"/>
      <c r="OP60" s="127"/>
      <c r="OQ60" s="127"/>
      <c r="OR60" s="127"/>
      <c r="OS60" s="127"/>
      <c r="OT60" s="127"/>
      <c r="OU60" s="127"/>
      <c r="OV60" s="127"/>
      <c r="OW60" s="127"/>
      <c r="OX60" s="127"/>
      <c r="OY60" s="127"/>
      <c r="OZ60" s="127"/>
      <c r="PA60" s="127"/>
      <c r="PB60" s="127"/>
      <c r="PC60" s="127"/>
      <c r="PD60" s="127"/>
      <c r="PE60" s="127"/>
      <c r="PF60" s="127"/>
      <c r="PG60" s="127"/>
      <c r="PH60" s="127"/>
      <c r="PI60" s="127"/>
      <c r="PJ60" s="127"/>
      <c r="PK60" s="127"/>
      <c r="PL60" s="127"/>
      <c r="PM60" s="127"/>
      <c r="PN60" s="127"/>
      <c r="PO60" s="127"/>
      <c r="PP60" s="127"/>
      <c r="PQ60" s="127"/>
      <c r="PR60" s="127"/>
      <c r="PS60" s="127"/>
      <c r="PT60" s="127"/>
      <c r="PU60" s="127"/>
      <c r="PV60" s="127"/>
      <c r="PW60" s="127"/>
      <c r="PX60" s="127"/>
      <c r="PY60" s="127"/>
      <c r="PZ60" s="127"/>
      <c r="QA60" s="127"/>
      <c r="QB60" s="127"/>
      <c r="QC60" s="127"/>
      <c r="QD60" s="127"/>
      <c r="QE60" s="127"/>
      <c r="QF60" s="127"/>
      <c r="QG60" s="127"/>
      <c r="QH60" s="127"/>
      <c r="QI60" s="127"/>
      <c r="QJ60" s="127"/>
      <c r="QK60" s="127"/>
      <c r="QL60" s="127"/>
      <c r="QM60" s="127"/>
      <c r="QN60" s="127"/>
      <c r="QO60" s="127"/>
      <c r="QP60" s="127"/>
      <c r="QQ60" s="127"/>
      <c r="QR60" s="127"/>
      <c r="QS60" s="127"/>
      <c r="QT60" s="127"/>
      <c r="QU60" s="127"/>
      <c r="QV60" s="127"/>
      <c r="QW60" s="127"/>
      <c r="QX60" s="127"/>
      <c r="QY60" s="127"/>
      <c r="QZ60" s="127"/>
      <c r="RA60" s="127"/>
      <c r="RB60" s="127"/>
      <c r="RC60" s="127"/>
      <c r="RD60" s="127"/>
      <c r="RE60" s="127"/>
      <c r="RF60" s="127"/>
      <c r="RG60" s="127"/>
      <c r="RH60" s="127"/>
      <c r="RI60" s="127"/>
      <c r="RJ60" s="127"/>
      <c r="RK60" s="127"/>
      <c r="RL60" s="127"/>
      <c r="RM60" s="127"/>
      <c r="RN60" s="127"/>
      <c r="RO60" s="127"/>
      <c r="RP60" s="127"/>
      <c r="RQ60" s="127"/>
      <c r="RR60" s="127"/>
      <c r="RS60" s="127"/>
      <c r="RT60" s="127"/>
      <c r="RU60" s="127"/>
      <c r="RV60" s="127"/>
      <c r="RW60" s="127"/>
      <c r="RX60" s="127"/>
      <c r="RY60" s="127"/>
      <c r="RZ60" s="127"/>
      <c r="SA60" s="127"/>
      <c r="SB60" s="127"/>
      <c r="SC60" s="127"/>
      <c r="SD60" s="127"/>
      <c r="SE60" s="127"/>
      <c r="SF60" s="127"/>
      <c r="SG60" s="127"/>
      <c r="SH60" s="127"/>
      <c r="SI60" s="127"/>
      <c r="SJ60" s="127"/>
      <c r="SK60" s="127"/>
      <c r="SL60" s="127"/>
      <c r="SM60" s="127"/>
      <c r="SN60" s="127"/>
      <c r="SO60" s="127"/>
      <c r="SP60" s="127"/>
      <c r="SQ60" s="127"/>
      <c r="SR60" s="127"/>
      <c r="SS60" s="127"/>
      <c r="ST60" s="127"/>
      <c r="SU60" s="127"/>
      <c r="SV60" s="127"/>
      <c r="SW60" s="127"/>
      <c r="SX60" s="127"/>
      <c r="SY60" s="127"/>
      <c r="SZ60" s="127"/>
      <c r="TA60" s="127"/>
      <c r="TB60" s="127"/>
      <c r="TC60" s="127"/>
      <c r="TD60" s="127"/>
      <c r="TE60" s="127"/>
      <c r="TF60" s="127"/>
      <c r="TG60" s="127"/>
      <c r="TH60" s="127"/>
      <c r="TI60" s="127"/>
      <c r="TJ60" s="127"/>
      <c r="TK60" s="127"/>
      <c r="TL60" s="127"/>
      <c r="TM60" s="127"/>
      <c r="TN60" s="127"/>
      <c r="TO60" s="127"/>
      <c r="TP60" s="127"/>
      <c r="TQ60" s="127"/>
      <c r="TR60" s="127"/>
      <c r="TS60" s="127"/>
      <c r="TT60" s="127"/>
      <c r="TU60" s="127"/>
      <c r="TV60" s="127"/>
      <c r="TW60" s="127"/>
      <c r="TX60" s="127"/>
      <c r="TY60" s="127"/>
      <c r="TZ60" s="127"/>
      <c r="UA60" s="127"/>
      <c r="UB60" s="127"/>
      <c r="UC60" s="127"/>
      <c r="UD60" s="127"/>
      <c r="UE60" s="127"/>
      <c r="UF60" s="127"/>
      <c r="UG60" s="127"/>
      <c r="UH60" s="127"/>
      <c r="UI60" s="127"/>
      <c r="UJ60" s="127"/>
      <c r="UK60" s="127"/>
      <c r="UL60" s="127"/>
      <c r="UM60" s="127"/>
      <c r="UN60" s="127"/>
      <c r="UO60" s="127"/>
      <c r="UP60" s="127"/>
      <c r="UQ60" s="127"/>
      <c r="UR60" s="127"/>
      <c r="US60" s="127"/>
      <c r="UT60" s="127"/>
      <c r="UU60" s="127"/>
      <c r="UV60" s="127"/>
      <c r="UW60" s="127"/>
      <c r="UX60" s="127"/>
      <c r="UY60" s="127"/>
      <c r="UZ60" s="127"/>
      <c r="VA60" s="127"/>
      <c r="VB60" s="127"/>
      <c r="VC60" s="127"/>
      <c r="VD60" s="127"/>
      <c r="VE60" s="127"/>
      <c r="VF60" s="127"/>
      <c r="VG60" s="127"/>
      <c r="VH60" s="127"/>
      <c r="VI60" s="127"/>
      <c r="VJ60" s="127"/>
      <c r="VK60" s="127"/>
      <c r="VL60" s="127"/>
      <c r="VM60" s="127"/>
      <c r="VN60" s="127"/>
      <c r="VO60" s="127"/>
      <c r="VP60" s="127"/>
      <c r="VQ60" s="127"/>
      <c r="VR60" s="127"/>
      <c r="VS60" s="127"/>
      <c r="VT60" s="127"/>
      <c r="VU60" s="127"/>
      <c r="VV60" s="127"/>
      <c r="VW60" s="127"/>
      <c r="VX60" s="127"/>
      <c r="VY60" s="127"/>
      <c r="VZ60" s="127"/>
      <c r="WA60" s="127"/>
      <c r="WB60" s="127"/>
      <c r="WC60" s="127"/>
      <c r="WD60" s="127"/>
      <c r="WE60" s="127"/>
      <c r="WF60" s="127"/>
      <c r="WG60" s="127"/>
      <c r="WH60" s="127"/>
      <c r="WI60" s="127"/>
      <c r="WJ60" s="127"/>
      <c r="WK60" s="127"/>
      <c r="WL60" s="127"/>
      <c r="WM60" s="127"/>
      <c r="WN60" s="127"/>
      <c r="WO60" s="127"/>
      <c r="WP60" s="127"/>
      <c r="WQ60" s="127"/>
      <c r="WR60" s="127"/>
      <c r="WS60" s="127"/>
      <c r="WT60" s="127"/>
      <c r="WU60" s="127"/>
      <c r="WV60" s="127"/>
      <c r="WW60" s="127"/>
      <c r="WX60" s="127"/>
      <c r="WY60" s="127"/>
      <c r="WZ60" s="127"/>
      <c r="XA60" s="127"/>
      <c r="XB60" s="127"/>
      <c r="XC60" s="127"/>
      <c r="XD60" s="127"/>
      <c r="XE60" s="127"/>
      <c r="XF60" s="127"/>
      <c r="XG60" s="127"/>
      <c r="XH60" s="127"/>
      <c r="XI60" s="127"/>
      <c r="XJ60" s="127"/>
      <c r="XK60" s="127"/>
      <c r="XL60" s="127"/>
      <c r="XM60" s="127"/>
      <c r="XN60" s="127"/>
      <c r="XO60" s="127"/>
      <c r="XP60" s="127"/>
      <c r="XQ60" s="127"/>
      <c r="XR60" s="127"/>
      <c r="XS60" s="127"/>
      <c r="XT60" s="127"/>
      <c r="XU60" s="127"/>
      <c r="XV60" s="127"/>
      <c r="XW60" s="127"/>
      <c r="XX60" s="127"/>
      <c r="XY60" s="127"/>
      <c r="XZ60" s="127"/>
      <c r="YA60" s="127"/>
      <c r="YB60" s="127"/>
      <c r="YC60" s="127"/>
      <c r="YD60" s="127"/>
      <c r="YE60" s="127"/>
      <c r="YF60" s="127"/>
      <c r="YG60" s="127"/>
      <c r="YH60" s="127"/>
      <c r="YI60" s="127"/>
      <c r="YJ60" s="127"/>
      <c r="YK60" s="127"/>
      <c r="YL60" s="127"/>
      <c r="YM60" s="127"/>
      <c r="YN60" s="127"/>
      <c r="YO60" s="127"/>
      <c r="YP60" s="127"/>
      <c r="YQ60" s="127"/>
      <c r="YR60" s="127"/>
      <c r="YS60" s="127"/>
      <c r="YT60" s="127"/>
      <c r="YU60" s="127"/>
      <c r="YV60" s="127"/>
      <c r="YW60" s="127"/>
      <c r="YX60" s="127"/>
      <c r="YY60" s="127"/>
      <c r="YZ60" s="127"/>
      <c r="ZA60" s="127"/>
      <c r="ZB60" s="127"/>
      <c r="ZC60" s="127"/>
      <c r="ZD60" s="127"/>
      <c r="ZE60" s="127"/>
      <c r="ZF60" s="127"/>
      <c r="ZG60" s="127"/>
      <c r="ZH60" s="127"/>
      <c r="ZI60" s="127"/>
      <c r="ZJ60" s="127"/>
      <c r="ZK60" s="127"/>
      <c r="ZL60" s="127"/>
      <c r="ZM60" s="127"/>
      <c r="ZN60" s="127"/>
      <c r="ZO60" s="127"/>
      <c r="ZP60" s="127"/>
      <c r="ZQ60" s="127"/>
      <c r="ZR60" s="127"/>
      <c r="ZS60" s="127"/>
      <c r="ZT60" s="127"/>
      <c r="ZU60" s="127"/>
      <c r="ZV60" s="127"/>
      <c r="ZW60" s="127"/>
      <c r="ZX60" s="127"/>
      <c r="ZY60" s="127"/>
      <c r="ZZ60" s="127"/>
    </row>
    <row r="61" spans="1:702" hidden="1" outlineLevel="1">
      <c r="A61" s="8">
        <v>42064</v>
      </c>
      <c r="B61" s="127">
        <v>5010.6271495399997</v>
      </c>
      <c r="C61" s="127">
        <v>1891.4653341600001</v>
      </c>
      <c r="D61" s="127">
        <v>56.013676279999999</v>
      </c>
      <c r="E61" s="127">
        <v>1461.6352697299999</v>
      </c>
      <c r="F61" s="127">
        <v>23.301816299999999</v>
      </c>
      <c r="G61" s="127">
        <v>0.60190493</v>
      </c>
      <c r="H61" s="127">
        <v>163.10338247000001</v>
      </c>
      <c r="I61" s="127">
        <v>1188.54067371</v>
      </c>
      <c r="J61" s="127">
        <v>160.96555413999999</v>
      </c>
      <c r="K61" s="127">
        <v>19.062647819999999</v>
      </c>
      <c r="L61" s="127">
        <v>3.6507305799999998</v>
      </c>
      <c r="M61" s="163" t="s">
        <v>189</v>
      </c>
      <c r="N61" s="127">
        <v>25.342629609999999</v>
      </c>
      <c r="O61" s="127">
        <v>5.97680056</v>
      </c>
      <c r="P61" s="127">
        <v>6.2449233599999996</v>
      </c>
      <c r="Q61" s="127">
        <v>6.315788E-2</v>
      </c>
      <c r="R61" s="127">
        <v>5.5091139999999997E-2</v>
      </c>
      <c r="S61" s="127">
        <v>4.0753800399999998</v>
      </c>
      <c r="T61" s="127">
        <v>0.52817683000000004</v>
      </c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  <c r="HQ61" s="127"/>
      <c r="HR61" s="127"/>
      <c r="HS61" s="127"/>
      <c r="HT61" s="127"/>
      <c r="HU61" s="127"/>
      <c r="HV61" s="127"/>
      <c r="HW61" s="127"/>
      <c r="HX61" s="127"/>
      <c r="HY61" s="127"/>
      <c r="HZ61" s="127"/>
      <c r="IA61" s="127"/>
      <c r="IB61" s="127"/>
      <c r="IC61" s="127"/>
      <c r="ID61" s="127"/>
      <c r="IE61" s="127"/>
      <c r="IF61" s="127"/>
      <c r="IG61" s="127"/>
      <c r="IH61" s="127"/>
      <c r="II61" s="127"/>
      <c r="IJ61" s="127"/>
      <c r="IK61" s="127"/>
      <c r="IL61" s="127"/>
      <c r="IM61" s="127"/>
      <c r="IN61" s="127"/>
      <c r="IO61" s="127"/>
      <c r="IP61" s="127"/>
      <c r="IQ61" s="127"/>
      <c r="IR61" s="127"/>
      <c r="IS61" s="127"/>
      <c r="IT61" s="127"/>
      <c r="IU61" s="127"/>
      <c r="IV61" s="127"/>
      <c r="IW61" s="127"/>
      <c r="IX61" s="127"/>
      <c r="IY61" s="127"/>
      <c r="IZ61" s="127"/>
      <c r="JA61" s="127"/>
      <c r="JB61" s="127"/>
      <c r="JC61" s="127"/>
      <c r="JD61" s="127"/>
      <c r="JE61" s="127"/>
      <c r="JF61" s="127"/>
      <c r="JG61" s="127"/>
      <c r="JH61" s="127"/>
      <c r="JI61" s="127"/>
      <c r="JJ61" s="127"/>
      <c r="JK61" s="127"/>
      <c r="JL61" s="127"/>
      <c r="JM61" s="127"/>
      <c r="JN61" s="127"/>
      <c r="JO61" s="127"/>
      <c r="JP61" s="127"/>
      <c r="JQ61" s="127"/>
      <c r="JR61" s="127"/>
      <c r="JS61" s="127"/>
      <c r="JT61" s="127"/>
      <c r="JU61" s="127"/>
      <c r="JV61" s="127"/>
      <c r="JW61" s="127"/>
      <c r="JX61" s="127"/>
      <c r="JY61" s="127"/>
      <c r="JZ61" s="127"/>
      <c r="KA61" s="127"/>
      <c r="KB61" s="127"/>
      <c r="KC61" s="127"/>
      <c r="KD61" s="127"/>
      <c r="KE61" s="127"/>
      <c r="KF61" s="127"/>
      <c r="KG61" s="127"/>
      <c r="KH61" s="127"/>
      <c r="KI61" s="127"/>
      <c r="KJ61" s="127"/>
      <c r="KK61" s="127"/>
      <c r="KL61" s="127"/>
      <c r="KM61" s="127"/>
      <c r="KN61" s="127"/>
      <c r="KO61" s="127"/>
      <c r="KP61" s="127"/>
      <c r="KQ61" s="127"/>
      <c r="KR61" s="127"/>
      <c r="KS61" s="127"/>
      <c r="KT61" s="127"/>
      <c r="KU61" s="127"/>
      <c r="KV61" s="127"/>
      <c r="KW61" s="127"/>
      <c r="KX61" s="127"/>
      <c r="KY61" s="127"/>
      <c r="KZ61" s="127"/>
      <c r="LA61" s="127"/>
      <c r="LB61" s="127"/>
      <c r="LC61" s="127"/>
      <c r="LD61" s="127"/>
      <c r="LE61" s="127"/>
      <c r="LF61" s="127"/>
      <c r="LG61" s="127"/>
      <c r="LH61" s="127"/>
      <c r="LI61" s="127"/>
      <c r="LJ61" s="127"/>
      <c r="LK61" s="127"/>
      <c r="LL61" s="127"/>
      <c r="LM61" s="127"/>
      <c r="LN61" s="127"/>
      <c r="LO61" s="127"/>
      <c r="LP61" s="127"/>
      <c r="LQ61" s="127"/>
      <c r="LR61" s="127"/>
      <c r="LS61" s="127"/>
      <c r="LT61" s="127"/>
      <c r="LU61" s="127"/>
      <c r="LV61" s="127"/>
      <c r="LW61" s="127"/>
      <c r="LX61" s="127"/>
      <c r="LY61" s="127"/>
      <c r="LZ61" s="127"/>
      <c r="MA61" s="127"/>
      <c r="MB61" s="127"/>
      <c r="MC61" s="127"/>
      <c r="MD61" s="127"/>
      <c r="ME61" s="127"/>
      <c r="MF61" s="127"/>
      <c r="MG61" s="127"/>
      <c r="MH61" s="127"/>
      <c r="MI61" s="127"/>
      <c r="MJ61" s="127"/>
      <c r="MK61" s="127"/>
      <c r="ML61" s="127"/>
      <c r="MM61" s="127"/>
      <c r="MN61" s="127"/>
      <c r="MO61" s="127"/>
      <c r="MP61" s="127"/>
      <c r="MQ61" s="127"/>
      <c r="MR61" s="127"/>
      <c r="MS61" s="127"/>
      <c r="MT61" s="127"/>
      <c r="MU61" s="127"/>
      <c r="MV61" s="127"/>
      <c r="MW61" s="127"/>
      <c r="MX61" s="127"/>
      <c r="MY61" s="127"/>
      <c r="MZ61" s="127"/>
      <c r="NA61" s="127"/>
      <c r="NB61" s="127"/>
      <c r="NC61" s="127"/>
      <c r="ND61" s="127"/>
      <c r="NE61" s="127"/>
      <c r="NF61" s="127"/>
      <c r="NG61" s="127"/>
      <c r="NH61" s="127"/>
      <c r="NI61" s="127"/>
      <c r="NJ61" s="127"/>
      <c r="NK61" s="127"/>
      <c r="NL61" s="127"/>
      <c r="NM61" s="127"/>
      <c r="NN61" s="127"/>
      <c r="NO61" s="127"/>
      <c r="NP61" s="127"/>
      <c r="NQ61" s="127"/>
      <c r="NR61" s="127"/>
      <c r="NS61" s="127"/>
      <c r="NT61" s="127"/>
      <c r="NU61" s="127"/>
      <c r="NV61" s="127"/>
      <c r="NW61" s="127"/>
      <c r="NX61" s="127"/>
      <c r="NY61" s="127"/>
      <c r="NZ61" s="127"/>
      <c r="OA61" s="127"/>
      <c r="OB61" s="127"/>
      <c r="OC61" s="127"/>
      <c r="OD61" s="127"/>
      <c r="OE61" s="127"/>
      <c r="OF61" s="127"/>
      <c r="OG61" s="127"/>
      <c r="OH61" s="127"/>
      <c r="OI61" s="127"/>
      <c r="OJ61" s="127"/>
      <c r="OK61" s="127"/>
      <c r="OL61" s="127"/>
      <c r="OM61" s="127"/>
      <c r="ON61" s="127"/>
      <c r="OO61" s="127"/>
      <c r="OP61" s="127"/>
      <c r="OQ61" s="127"/>
      <c r="OR61" s="127"/>
      <c r="OS61" s="127"/>
      <c r="OT61" s="127"/>
      <c r="OU61" s="127"/>
      <c r="OV61" s="127"/>
      <c r="OW61" s="127"/>
      <c r="OX61" s="127"/>
      <c r="OY61" s="127"/>
      <c r="OZ61" s="127"/>
      <c r="PA61" s="127"/>
      <c r="PB61" s="127"/>
      <c r="PC61" s="127"/>
      <c r="PD61" s="127"/>
      <c r="PE61" s="127"/>
      <c r="PF61" s="127"/>
      <c r="PG61" s="127"/>
      <c r="PH61" s="127"/>
      <c r="PI61" s="127"/>
      <c r="PJ61" s="127"/>
      <c r="PK61" s="127"/>
      <c r="PL61" s="127"/>
      <c r="PM61" s="127"/>
      <c r="PN61" s="127"/>
      <c r="PO61" s="127"/>
      <c r="PP61" s="127"/>
      <c r="PQ61" s="127"/>
      <c r="PR61" s="127"/>
      <c r="PS61" s="127"/>
      <c r="PT61" s="127"/>
      <c r="PU61" s="127"/>
      <c r="PV61" s="127"/>
      <c r="PW61" s="127"/>
      <c r="PX61" s="127"/>
      <c r="PY61" s="127"/>
      <c r="PZ61" s="127"/>
      <c r="QA61" s="127"/>
      <c r="QB61" s="127"/>
      <c r="QC61" s="127"/>
      <c r="QD61" s="127"/>
      <c r="QE61" s="127"/>
      <c r="QF61" s="127"/>
      <c r="QG61" s="127"/>
      <c r="QH61" s="127"/>
      <c r="QI61" s="127"/>
      <c r="QJ61" s="127"/>
      <c r="QK61" s="127"/>
      <c r="QL61" s="127"/>
      <c r="QM61" s="127"/>
      <c r="QN61" s="127"/>
      <c r="QO61" s="127"/>
      <c r="QP61" s="127"/>
      <c r="QQ61" s="127"/>
      <c r="QR61" s="127"/>
      <c r="QS61" s="127"/>
      <c r="QT61" s="127"/>
      <c r="QU61" s="127"/>
      <c r="QV61" s="127"/>
      <c r="QW61" s="127"/>
      <c r="QX61" s="127"/>
      <c r="QY61" s="127"/>
      <c r="QZ61" s="127"/>
      <c r="RA61" s="127"/>
      <c r="RB61" s="127"/>
      <c r="RC61" s="127"/>
      <c r="RD61" s="127"/>
      <c r="RE61" s="127"/>
      <c r="RF61" s="127"/>
      <c r="RG61" s="127"/>
      <c r="RH61" s="127"/>
      <c r="RI61" s="127"/>
      <c r="RJ61" s="127"/>
      <c r="RK61" s="127"/>
      <c r="RL61" s="127"/>
      <c r="RM61" s="127"/>
      <c r="RN61" s="127"/>
      <c r="RO61" s="127"/>
      <c r="RP61" s="127"/>
      <c r="RQ61" s="127"/>
      <c r="RR61" s="127"/>
      <c r="RS61" s="127"/>
      <c r="RT61" s="127"/>
      <c r="RU61" s="127"/>
      <c r="RV61" s="127"/>
      <c r="RW61" s="127"/>
      <c r="RX61" s="127"/>
      <c r="RY61" s="127"/>
      <c r="RZ61" s="127"/>
      <c r="SA61" s="127"/>
      <c r="SB61" s="127"/>
      <c r="SC61" s="127"/>
      <c r="SD61" s="127"/>
      <c r="SE61" s="127"/>
      <c r="SF61" s="127"/>
      <c r="SG61" s="127"/>
      <c r="SH61" s="127"/>
      <c r="SI61" s="127"/>
      <c r="SJ61" s="127"/>
      <c r="SK61" s="127"/>
      <c r="SL61" s="127"/>
      <c r="SM61" s="127"/>
      <c r="SN61" s="127"/>
      <c r="SO61" s="127"/>
      <c r="SP61" s="127"/>
      <c r="SQ61" s="127"/>
      <c r="SR61" s="127"/>
      <c r="SS61" s="127"/>
      <c r="ST61" s="127"/>
      <c r="SU61" s="127"/>
      <c r="SV61" s="127"/>
      <c r="SW61" s="127"/>
      <c r="SX61" s="127"/>
      <c r="SY61" s="127"/>
      <c r="SZ61" s="127"/>
      <c r="TA61" s="127"/>
      <c r="TB61" s="127"/>
      <c r="TC61" s="127"/>
      <c r="TD61" s="127"/>
      <c r="TE61" s="127"/>
      <c r="TF61" s="127"/>
      <c r="TG61" s="127"/>
      <c r="TH61" s="127"/>
      <c r="TI61" s="127"/>
      <c r="TJ61" s="127"/>
      <c r="TK61" s="127"/>
      <c r="TL61" s="127"/>
      <c r="TM61" s="127"/>
      <c r="TN61" s="127"/>
      <c r="TO61" s="127"/>
      <c r="TP61" s="127"/>
      <c r="TQ61" s="127"/>
      <c r="TR61" s="127"/>
      <c r="TS61" s="127"/>
      <c r="TT61" s="127"/>
      <c r="TU61" s="127"/>
      <c r="TV61" s="127"/>
      <c r="TW61" s="127"/>
      <c r="TX61" s="127"/>
      <c r="TY61" s="127"/>
      <c r="TZ61" s="127"/>
      <c r="UA61" s="127"/>
      <c r="UB61" s="127"/>
      <c r="UC61" s="127"/>
      <c r="UD61" s="127"/>
      <c r="UE61" s="127"/>
      <c r="UF61" s="127"/>
      <c r="UG61" s="127"/>
      <c r="UH61" s="127"/>
      <c r="UI61" s="127"/>
      <c r="UJ61" s="127"/>
      <c r="UK61" s="127"/>
      <c r="UL61" s="127"/>
      <c r="UM61" s="127"/>
      <c r="UN61" s="127"/>
      <c r="UO61" s="127"/>
      <c r="UP61" s="127"/>
      <c r="UQ61" s="127"/>
      <c r="UR61" s="127"/>
      <c r="US61" s="127"/>
      <c r="UT61" s="127"/>
      <c r="UU61" s="127"/>
      <c r="UV61" s="127"/>
      <c r="UW61" s="127"/>
      <c r="UX61" s="127"/>
      <c r="UY61" s="127"/>
      <c r="UZ61" s="127"/>
      <c r="VA61" s="127"/>
      <c r="VB61" s="127"/>
      <c r="VC61" s="127"/>
      <c r="VD61" s="127"/>
      <c r="VE61" s="127"/>
      <c r="VF61" s="127"/>
      <c r="VG61" s="127"/>
      <c r="VH61" s="127"/>
      <c r="VI61" s="127"/>
      <c r="VJ61" s="127"/>
      <c r="VK61" s="127"/>
      <c r="VL61" s="127"/>
      <c r="VM61" s="127"/>
      <c r="VN61" s="127"/>
      <c r="VO61" s="127"/>
      <c r="VP61" s="127"/>
      <c r="VQ61" s="127"/>
      <c r="VR61" s="127"/>
      <c r="VS61" s="127"/>
      <c r="VT61" s="127"/>
      <c r="VU61" s="127"/>
      <c r="VV61" s="127"/>
      <c r="VW61" s="127"/>
      <c r="VX61" s="127"/>
      <c r="VY61" s="127"/>
      <c r="VZ61" s="127"/>
      <c r="WA61" s="127"/>
      <c r="WB61" s="127"/>
      <c r="WC61" s="127"/>
      <c r="WD61" s="127"/>
      <c r="WE61" s="127"/>
      <c r="WF61" s="127"/>
      <c r="WG61" s="127"/>
      <c r="WH61" s="127"/>
      <c r="WI61" s="127"/>
      <c r="WJ61" s="127"/>
      <c r="WK61" s="127"/>
      <c r="WL61" s="127"/>
      <c r="WM61" s="127"/>
      <c r="WN61" s="127"/>
      <c r="WO61" s="127"/>
      <c r="WP61" s="127"/>
      <c r="WQ61" s="127"/>
      <c r="WR61" s="127"/>
      <c r="WS61" s="127"/>
      <c r="WT61" s="127"/>
      <c r="WU61" s="127"/>
      <c r="WV61" s="127"/>
      <c r="WW61" s="127"/>
      <c r="WX61" s="127"/>
      <c r="WY61" s="127"/>
      <c r="WZ61" s="127"/>
      <c r="XA61" s="127"/>
      <c r="XB61" s="127"/>
      <c r="XC61" s="127"/>
      <c r="XD61" s="127"/>
      <c r="XE61" s="127"/>
      <c r="XF61" s="127"/>
      <c r="XG61" s="127"/>
      <c r="XH61" s="127"/>
      <c r="XI61" s="127"/>
      <c r="XJ61" s="127"/>
      <c r="XK61" s="127"/>
      <c r="XL61" s="127"/>
      <c r="XM61" s="127"/>
      <c r="XN61" s="127"/>
      <c r="XO61" s="127"/>
      <c r="XP61" s="127"/>
      <c r="XQ61" s="127"/>
      <c r="XR61" s="127"/>
      <c r="XS61" s="127"/>
      <c r="XT61" s="127"/>
      <c r="XU61" s="127"/>
      <c r="XV61" s="127"/>
      <c r="XW61" s="127"/>
      <c r="XX61" s="127"/>
      <c r="XY61" s="127"/>
      <c r="XZ61" s="127"/>
      <c r="YA61" s="127"/>
      <c r="YB61" s="127"/>
      <c r="YC61" s="127"/>
      <c r="YD61" s="127"/>
      <c r="YE61" s="127"/>
      <c r="YF61" s="127"/>
      <c r="YG61" s="127"/>
      <c r="YH61" s="127"/>
      <c r="YI61" s="127"/>
      <c r="YJ61" s="127"/>
      <c r="YK61" s="127"/>
      <c r="YL61" s="127"/>
      <c r="YM61" s="127"/>
      <c r="YN61" s="127"/>
      <c r="YO61" s="127"/>
      <c r="YP61" s="127"/>
      <c r="YQ61" s="127"/>
      <c r="YR61" s="127"/>
      <c r="YS61" s="127"/>
      <c r="YT61" s="127"/>
      <c r="YU61" s="127"/>
      <c r="YV61" s="127"/>
      <c r="YW61" s="127"/>
      <c r="YX61" s="127"/>
      <c r="YY61" s="127"/>
      <c r="YZ61" s="127"/>
      <c r="ZA61" s="127"/>
      <c r="ZB61" s="127"/>
      <c r="ZC61" s="127"/>
      <c r="ZD61" s="127"/>
      <c r="ZE61" s="127"/>
      <c r="ZF61" s="127"/>
      <c r="ZG61" s="127"/>
      <c r="ZH61" s="127"/>
      <c r="ZI61" s="127"/>
      <c r="ZJ61" s="127"/>
      <c r="ZK61" s="127"/>
      <c r="ZL61" s="127"/>
      <c r="ZM61" s="127"/>
      <c r="ZN61" s="127"/>
      <c r="ZO61" s="127"/>
      <c r="ZP61" s="127"/>
      <c r="ZQ61" s="127"/>
      <c r="ZR61" s="127"/>
      <c r="ZS61" s="127"/>
      <c r="ZT61" s="127"/>
      <c r="ZU61" s="127"/>
      <c r="ZV61" s="127"/>
      <c r="ZW61" s="127"/>
      <c r="ZX61" s="127"/>
      <c r="ZY61" s="127"/>
      <c r="ZZ61" s="127"/>
    </row>
    <row r="62" spans="1:702" hidden="1" outlineLevel="1">
      <c r="A62" s="8">
        <v>42095</v>
      </c>
      <c r="B62" s="127">
        <v>4844.3929110999998</v>
      </c>
      <c r="C62" s="127">
        <v>1984.0974629499999</v>
      </c>
      <c r="D62" s="127">
        <v>46.933324140000003</v>
      </c>
      <c r="E62" s="127">
        <v>1329.3107274900001</v>
      </c>
      <c r="F62" s="127">
        <v>23.145588239999999</v>
      </c>
      <c r="G62" s="127">
        <v>0.66266270999999999</v>
      </c>
      <c r="H62" s="127">
        <v>157.00825262999999</v>
      </c>
      <c r="I62" s="127">
        <v>1100.85552603</v>
      </c>
      <c r="J62" s="127">
        <v>141.92521858000001</v>
      </c>
      <c r="K62" s="127">
        <v>16.771615669999999</v>
      </c>
      <c r="L62" s="127">
        <v>3.9239662499999999</v>
      </c>
      <c r="M62" s="163" t="s">
        <v>189</v>
      </c>
      <c r="N62" s="127">
        <v>23.68793793</v>
      </c>
      <c r="O62" s="127">
        <v>5.5462070800000003</v>
      </c>
      <c r="P62" s="127">
        <v>6.0963528900000004</v>
      </c>
      <c r="Q62" s="127">
        <v>5.7291479999999999E-2</v>
      </c>
      <c r="R62" s="127">
        <v>2.8769079999999999E-2</v>
      </c>
      <c r="S62" s="127">
        <v>3.75400738</v>
      </c>
      <c r="T62" s="127">
        <v>0.58800056999999994</v>
      </c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  <c r="FS62" s="127"/>
      <c r="FT62" s="127"/>
      <c r="FU62" s="127"/>
      <c r="FV62" s="127"/>
      <c r="FW62" s="127"/>
      <c r="FX62" s="127"/>
      <c r="FY62" s="127"/>
      <c r="FZ62" s="127"/>
      <c r="GA62" s="127"/>
      <c r="GB62" s="127"/>
      <c r="GC62" s="127"/>
      <c r="GD62" s="127"/>
      <c r="GE62" s="127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/>
      <c r="GQ62" s="127"/>
      <c r="GR62" s="127"/>
      <c r="GS62" s="127"/>
      <c r="GT62" s="127"/>
      <c r="GU62" s="127"/>
      <c r="GV62" s="127"/>
      <c r="GW62" s="127"/>
      <c r="GX62" s="127"/>
      <c r="GY62" s="127"/>
      <c r="GZ62" s="127"/>
      <c r="HA62" s="127"/>
      <c r="HB62" s="127"/>
      <c r="HC62" s="127"/>
      <c r="HD62" s="127"/>
      <c r="HE62" s="127"/>
      <c r="HF62" s="127"/>
      <c r="HG62" s="127"/>
      <c r="HH62" s="127"/>
      <c r="HI62" s="127"/>
      <c r="HJ62" s="127"/>
      <c r="HK62" s="127"/>
      <c r="HL62" s="127"/>
      <c r="HM62" s="127"/>
      <c r="HN62" s="127"/>
      <c r="HO62" s="127"/>
      <c r="HP62" s="127"/>
      <c r="HQ62" s="127"/>
      <c r="HR62" s="127"/>
      <c r="HS62" s="127"/>
      <c r="HT62" s="127"/>
      <c r="HU62" s="127"/>
      <c r="HV62" s="127"/>
      <c r="HW62" s="127"/>
      <c r="HX62" s="127"/>
      <c r="HY62" s="127"/>
      <c r="HZ62" s="127"/>
      <c r="IA62" s="127"/>
      <c r="IB62" s="127"/>
      <c r="IC62" s="127"/>
      <c r="ID62" s="127"/>
      <c r="IE62" s="127"/>
      <c r="IF62" s="127"/>
      <c r="IG62" s="127"/>
      <c r="IH62" s="127"/>
      <c r="II62" s="127"/>
      <c r="IJ62" s="127"/>
      <c r="IK62" s="127"/>
      <c r="IL62" s="127"/>
      <c r="IM62" s="127"/>
      <c r="IN62" s="127"/>
      <c r="IO62" s="127"/>
      <c r="IP62" s="127"/>
      <c r="IQ62" s="127"/>
      <c r="IR62" s="127"/>
      <c r="IS62" s="127"/>
      <c r="IT62" s="127"/>
      <c r="IU62" s="127"/>
      <c r="IV62" s="127"/>
      <c r="IW62" s="127"/>
      <c r="IX62" s="127"/>
      <c r="IY62" s="127"/>
      <c r="IZ62" s="127"/>
      <c r="JA62" s="127"/>
      <c r="JB62" s="127"/>
      <c r="JC62" s="127"/>
      <c r="JD62" s="127"/>
      <c r="JE62" s="127"/>
      <c r="JF62" s="127"/>
      <c r="JG62" s="127"/>
      <c r="JH62" s="127"/>
      <c r="JI62" s="127"/>
      <c r="JJ62" s="127"/>
      <c r="JK62" s="127"/>
      <c r="JL62" s="127"/>
      <c r="JM62" s="127"/>
      <c r="JN62" s="127"/>
      <c r="JO62" s="127"/>
      <c r="JP62" s="127"/>
      <c r="JQ62" s="127"/>
      <c r="JR62" s="127"/>
      <c r="JS62" s="127"/>
      <c r="JT62" s="127"/>
      <c r="JU62" s="127"/>
      <c r="JV62" s="127"/>
      <c r="JW62" s="127"/>
      <c r="JX62" s="127"/>
      <c r="JY62" s="127"/>
      <c r="JZ62" s="127"/>
      <c r="KA62" s="127"/>
      <c r="KB62" s="127"/>
      <c r="KC62" s="127"/>
      <c r="KD62" s="127"/>
      <c r="KE62" s="127"/>
      <c r="KF62" s="127"/>
      <c r="KG62" s="127"/>
      <c r="KH62" s="127"/>
      <c r="KI62" s="127"/>
      <c r="KJ62" s="127"/>
      <c r="KK62" s="127"/>
      <c r="KL62" s="127"/>
      <c r="KM62" s="127"/>
      <c r="KN62" s="127"/>
      <c r="KO62" s="127"/>
      <c r="KP62" s="127"/>
      <c r="KQ62" s="127"/>
      <c r="KR62" s="127"/>
      <c r="KS62" s="127"/>
      <c r="KT62" s="127"/>
      <c r="KU62" s="127"/>
      <c r="KV62" s="127"/>
      <c r="KW62" s="127"/>
      <c r="KX62" s="127"/>
      <c r="KY62" s="127"/>
      <c r="KZ62" s="127"/>
      <c r="LA62" s="127"/>
      <c r="LB62" s="127"/>
      <c r="LC62" s="127"/>
      <c r="LD62" s="127"/>
      <c r="LE62" s="127"/>
      <c r="LF62" s="127"/>
      <c r="LG62" s="127"/>
      <c r="LH62" s="127"/>
      <c r="LI62" s="127"/>
      <c r="LJ62" s="127"/>
      <c r="LK62" s="127"/>
      <c r="LL62" s="127"/>
      <c r="LM62" s="127"/>
      <c r="LN62" s="127"/>
      <c r="LO62" s="127"/>
      <c r="LP62" s="127"/>
      <c r="LQ62" s="127"/>
      <c r="LR62" s="127"/>
      <c r="LS62" s="127"/>
      <c r="LT62" s="127"/>
      <c r="LU62" s="127"/>
      <c r="LV62" s="127"/>
      <c r="LW62" s="127"/>
      <c r="LX62" s="127"/>
      <c r="LY62" s="127"/>
      <c r="LZ62" s="127"/>
      <c r="MA62" s="127"/>
      <c r="MB62" s="127"/>
      <c r="MC62" s="127"/>
      <c r="MD62" s="127"/>
      <c r="ME62" s="127"/>
      <c r="MF62" s="127"/>
      <c r="MG62" s="127"/>
      <c r="MH62" s="127"/>
      <c r="MI62" s="127"/>
      <c r="MJ62" s="127"/>
      <c r="MK62" s="127"/>
      <c r="ML62" s="127"/>
      <c r="MM62" s="127"/>
      <c r="MN62" s="127"/>
      <c r="MO62" s="127"/>
      <c r="MP62" s="127"/>
      <c r="MQ62" s="127"/>
      <c r="MR62" s="127"/>
      <c r="MS62" s="127"/>
      <c r="MT62" s="127"/>
      <c r="MU62" s="127"/>
      <c r="MV62" s="127"/>
      <c r="MW62" s="127"/>
      <c r="MX62" s="127"/>
      <c r="MY62" s="127"/>
      <c r="MZ62" s="127"/>
      <c r="NA62" s="127"/>
      <c r="NB62" s="127"/>
      <c r="NC62" s="127"/>
      <c r="ND62" s="127"/>
      <c r="NE62" s="127"/>
      <c r="NF62" s="127"/>
      <c r="NG62" s="127"/>
      <c r="NH62" s="127"/>
      <c r="NI62" s="127"/>
      <c r="NJ62" s="127"/>
      <c r="NK62" s="127"/>
      <c r="NL62" s="127"/>
      <c r="NM62" s="127"/>
      <c r="NN62" s="127"/>
      <c r="NO62" s="127"/>
      <c r="NP62" s="127"/>
      <c r="NQ62" s="127"/>
      <c r="NR62" s="127"/>
      <c r="NS62" s="127"/>
      <c r="NT62" s="127"/>
      <c r="NU62" s="127"/>
      <c r="NV62" s="127"/>
      <c r="NW62" s="127"/>
      <c r="NX62" s="127"/>
      <c r="NY62" s="127"/>
      <c r="NZ62" s="127"/>
      <c r="OA62" s="127"/>
      <c r="OB62" s="127"/>
      <c r="OC62" s="127"/>
      <c r="OD62" s="127"/>
      <c r="OE62" s="127"/>
      <c r="OF62" s="127"/>
      <c r="OG62" s="127"/>
      <c r="OH62" s="127"/>
      <c r="OI62" s="127"/>
      <c r="OJ62" s="127"/>
      <c r="OK62" s="127"/>
      <c r="OL62" s="127"/>
      <c r="OM62" s="127"/>
      <c r="ON62" s="127"/>
      <c r="OO62" s="127"/>
      <c r="OP62" s="127"/>
      <c r="OQ62" s="127"/>
      <c r="OR62" s="127"/>
      <c r="OS62" s="127"/>
      <c r="OT62" s="127"/>
      <c r="OU62" s="127"/>
      <c r="OV62" s="127"/>
      <c r="OW62" s="127"/>
      <c r="OX62" s="127"/>
      <c r="OY62" s="127"/>
      <c r="OZ62" s="127"/>
      <c r="PA62" s="127"/>
      <c r="PB62" s="127"/>
      <c r="PC62" s="127"/>
      <c r="PD62" s="127"/>
      <c r="PE62" s="127"/>
      <c r="PF62" s="127"/>
      <c r="PG62" s="127"/>
      <c r="PH62" s="127"/>
      <c r="PI62" s="127"/>
      <c r="PJ62" s="127"/>
      <c r="PK62" s="127"/>
      <c r="PL62" s="127"/>
      <c r="PM62" s="127"/>
      <c r="PN62" s="127"/>
      <c r="PO62" s="127"/>
      <c r="PP62" s="127"/>
      <c r="PQ62" s="127"/>
      <c r="PR62" s="127"/>
      <c r="PS62" s="127"/>
      <c r="PT62" s="127"/>
      <c r="PU62" s="127"/>
      <c r="PV62" s="127"/>
      <c r="PW62" s="127"/>
      <c r="PX62" s="127"/>
      <c r="PY62" s="127"/>
      <c r="PZ62" s="127"/>
      <c r="QA62" s="127"/>
      <c r="QB62" s="127"/>
      <c r="QC62" s="127"/>
      <c r="QD62" s="127"/>
      <c r="QE62" s="127"/>
      <c r="QF62" s="127"/>
      <c r="QG62" s="127"/>
      <c r="QH62" s="127"/>
      <c r="QI62" s="127"/>
      <c r="QJ62" s="127"/>
      <c r="QK62" s="127"/>
      <c r="QL62" s="127"/>
      <c r="QM62" s="127"/>
      <c r="QN62" s="127"/>
      <c r="QO62" s="127"/>
      <c r="QP62" s="127"/>
      <c r="QQ62" s="127"/>
      <c r="QR62" s="127"/>
      <c r="QS62" s="127"/>
      <c r="QT62" s="127"/>
      <c r="QU62" s="127"/>
      <c r="QV62" s="127"/>
      <c r="QW62" s="127"/>
      <c r="QX62" s="127"/>
      <c r="QY62" s="127"/>
      <c r="QZ62" s="127"/>
      <c r="RA62" s="127"/>
      <c r="RB62" s="127"/>
      <c r="RC62" s="127"/>
      <c r="RD62" s="127"/>
      <c r="RE62" s="127"/>
      <c r="RF62" s="127"/>
      <c r="RG62" s="127"/>
      <c r="RH62" s="127"/>
      <c r="RI62" s="127"/>
      <c r="RJ62" s="127"/>
      <c r="RK62" s="127"/>
      <c r="RL62" s="127"/>
      <c r="RM62" s="127"/>
      <c r="RN62" s="127"/>
      <c r="RO62" s="127"/>
      <c r="RP62" s="127"/>
      <c r="RQ62" s="127"/>
      <c r="RR62" s="127"/>
      <c r="RS62" s="127"/>
      <c r="RT62" s="127"/>
      <c r="RU62" s="127"/>
      <c r="RV62" s="127"/>
      <c r="RW62" s="127"/>
      <c r="RX62" s="127"/>
      <c r="RY62" s="127"/>
      <c r="RZ62" s="127"/>
      <c r="SA62" s="127"/>
      <c r="SB62" s="127"/>
      <c r="SC62" s="127"/>
      <c r="SD62" s="127"/>
      <c r="SE62" s="127"/>
      <c r="SF62" s="127"/>
      <c r="SG62" s="127"/>
      <c r="SH62" s="127"/>
      <c r="SI62" s="127"/>
      <c r="SJ62" s="127"/>
      <c r="SK62" s="127"/>
      <c r="SL62" s="127"/>
      <c r="SM62" s="127"/>
      <c r="SN62" s="127"/>
      <c r="SO62" s="127"/>
      <c r="SP62" s="127"/>
      <c r="SQ62" s="127"/>
      <c r="SR62" s="127"/>
      <c r="SS62" s="127"/>
      <c r="ST62" s="127"/>
      <c r="SU62" s="127"/>
      <c r="SV62" s="127"/>
      <c r="SW62" s="127"/>
      <c r="SX62" s="127"/>
      <c r="SY62" s="127"/>
      <c r="SZ62" s="127"/>
      <c r="TA62" s="127"/>
      <c r="TB62" s="127"/>
      <c r="TC62" s="127"/>
      <c r="TD62" s="127"/>
      <c r="TE62" s="127"/>
      <c r="TF62" s="127"/>
      <c r="TG62" s="127"/>
      <c r="TH62" s="127"/>
      <c r="TI62" s="127"/>
      <c r="TJ62" s="127"/>
      <c r="TK62" s="127"/>
      <c r="TL62" s="127"/>
      <c r="TM62" s="127"/>
      <c r="TN62" s="127"/>
      <c r="TO62" s="127"/>
      <c r="TP62" s="127"/>
      <c r="TQ62" s="127"/>
      <c r="TR62" s="127"/>
      <c r="TS62" s="127"/>
      <c r="TT62" s="127"/>
      <c r="TU62" s="127"/>
      <c r="TV62" s="127"/>
      <c r="TW62" s="127"/>
      <c r="TX62" s="127"/>
      <c r="TY62" s="127"/>
      <c r="TZ62" s="127"/>
      <c r="UA62" s="127"/>
      <c r="UB62" s="127"/>
      <c r="UC62" s="127"/>
      <c r="UD62" s="127"/>
      <c r="UE62" s="127"/>
      <c r="UF62" s="127"/>
      <c r="UG62" s="127"/>
      <c r="UH62" s="127"/>
      <c r="UI62" s="127"/>
      <c r="UJ62" s="127"/>
      <c r="UK62" s="127"/>
      <c r="UL62" s="127"/>
      <c r="UM62" s="127"/>
      <c r="UN62" s="127"/>
      <c r="UO62" s="127"/>
      <c r="UP62" s="127"/>
      <c r="UQ62" s="127"/>
      <c r="UR62" s="127"/>
      <c r="US62" s="127"/>
      <c r="UT62" s="127"/>
      <c r="UU62" s="127"/>
      <c r="UV62" s="127"/>
      <c r="UW62" s="127"/>
      <c r="UX62" s="127"/>
      <c r="UY62" s="127"/>
      <c r="UZ62" s="127"/>
      <c r="VA62" s="127"/>
      <c r="VB62" s="127"/>
      <c r="VC62" s="127"/>
      <c r="VD62" s="127"/>
      <c r="VE62" s="127"/>
      <c r="VF62" s="127"/>
      <c r="VG62" s="127"/>
      <c r="VH62" s="127"/>
      <c r="VI62" s="127"/>
      <c r="VJ62" s="127"/>
      <c r="VK62" s="127"/>
      <c r="VL62" s="127"/>
      <c r="VM62" s="127"/>
      <c r="VN62" s="127"/>
      <c r="VO62" s="127"/>
      <c r="VP62" s="127"/>
      <c r="VQ62" s="127"/>
      <c r="VR62" s="127"/>
      <c r="VS62" s="127"/>
      <c r="VT62" s="127"/>
      <c r="VU62" s="127"/>
      <c r="VV62" s="127"/>
      <c r="VW62" s="127"/>
      <c r="VX62" s="127"/>
      <c r="VY62" s="127"/>
      <c r="VZ62" s="127"/>
      <c r="WA62" s="127"/>
      <c r="WB62" s="127"/>
      <c r="WC62" s="127"/>
      <c r="WD62" s="127"/>
      <c r="WE62" s="127"/>
      <c r="WF62" s="127"/>
      <c r="WG62" s="127"/>
      <c r="WH62" s="127"/>
      <c r="WI62" s="127"/>
      <c r="WJ62" s="127"/>
      <c r="WK62" s="127"/>
      <c r="WL62" s="127"/>
      <c r="WM62" s="127"/>
      <c r="WN62" s="127"/>
      <c r="WO62" s="127"/>
      <c r="WP62" s="127"/>
      <c r="WQ62" s="127"/>
      <c r="WR62" s="127"/>
      <c r="WS62" s="127"/>
      <c r="WT62" s="127"/>
      <c r="WU62" s="127"/>
      <c r="WV62" s="127"/>
      <c r="WW62" s="127"/>
      <c r="WX62" s="127"/>
      <c r="WY62" s="127"/>
      <c r="WZ62" s="127"/>
      <c r="XA62" s="127"/>
      <c r="XB62" s="127"/>
      <c r="XC62" s="127"/>
      <c r="XD62" s="127"/>
      <c r="XE62" s="127"/>
      <c r="XF62" s="127"/>
      <c r="XG62" s="127"/>
      <c r="XH62" s="127"/>
      <c r="XI62" s="127"/>
      <c r="XJ62" s="127"/>
      <c r="XK62" s="127"/>
      <c r="XL62" s="127"/>
      <c r="XM62" s="127"/>
      <c r="XN62" s="127"/>
      <c r="XO62" s="127"/>
      <c r="XP62" s="127"/>
      <c r="XQ62" s="127"/>
      <c r="XR62" s="127"/>
      <c r="XS62" s="127"/>
      <c r="XT62" s="127"/>
      <c r="XU62" s="127"/>
      <c r="XV62" s="127"/>
      <c r="XW62" s="127"/>
      <c r="XX62" s="127"/>
      <c r="XY62" s="127"/>
      <c r="XZ62" s="127"/>
      <c r="YA62" s="127"/>
      <c r="YB62" s="127"/>
      <c r="YC62" s="127"/>
      <c r="YD62" s="127"/>
      <c r="YE62" s="127"/>
      <c r="YF62" s="127"/>
      <c r="YG62" s="127"/>
      <c r="YH62" s="127"/>
      <c r="YI62" s="127"/>
      <c r="YJ62" s="127"/>
      <c r="YK62" s="127"/>
      <c r="YL62" s="127"/>
      <c r="YM62" s="127"/>
      <c r="YN62" s="127"/>
      <c r="YO62" s="127"/>
      <c r="YP62" s="127"/>
      <c r="YQ62" s="127"/>
      <c r="YR62" s="127"/>
      <c r="YS62" s="127"/>
      <c r="YT62" s="127"/>
      <c r="YU62" s="127"/>
      <c r="YV62" s="127"/>
      <c r="YW62" s="127"/>
      <c r="YX62" s="127"/>
      <c r="YY62" s="127"/>
      <c r="YZ62" s="127"/>
      <c r="ZA62" s="127"/>
      <c r="ZB62" s="127"/>
      <c r="ZC62" s="127"/>
      <c r="ZD62" s="127"/>
      <c r="ZE62" s="127"/>
      <c r="ZF62" s="127"/>
      <c r="ZG62" s="127"/>
      <c r="ZH62" s="127"/>
      <c r="ZI62" s="127"/>
      <c r="ZJ62" s="127"/>
      <c r="ZK62" s="127"/>
      <c r="ZL62" s="127"/>
      <c r="ZM62" s="127"/>
      <c r="ZN62" s="127"/>
      <c r="ZO62" s="127"/>
      <c r="ZP62" s="127"/>
      <c r="ZQ62" s="127"/>
      <c r="ZR62" s="127"/>
      <c r="ZS62" s="127"/>
      <c r="ZT62" s="127"/>
      <c r="ZU62" s="127"/>
      <c r="ZV62" s="127"/>
      <c r="ZW62" s="127"/>
      <c r="ZX62" s="127"/>
      <c r="ZY62" s="127"/>
      <c r="ZZ62" s="127"/>
    </row>
    <row r="63" spans="1:702" hidden="1" outlineLevel="1">
      <c r="A63" s="8">
        <v>42125</v>
      </c>
      <c r="B63" s="127">
        <v>4663.9884250300001</v>
      </c>
      <c r="C63" s="127">
        <v>1963.0378465700001</v>
      </c>
      <c r="D63" s="127">
        <v>46.787929499999997</v>
      </c>
      <c r="E63" s="127">
        <v>1324.4357110000001</v>
      </c>
      <c r="F63" s="127">
        <v>37.274412750000003</v>
      </c>
      <c r="G63" s="127">
        <v>0.82911924000000004</v>
      </c>
      <c r="H63" s="127">
        <v>156.77649026</v>
      </c>
      <c r="I63" s="127">
        <v>930.19259764000003</v>
      </c>
      <c r="J63" s="127">
        <v>142.62443184</v>
      </c>
      <c r="K63" s="127">
        <v>16.398334899999998</v>
      </c>
      <c r="L63" s="127">
        <v>3.9842749400000002</v>
      </c>
      <c r="M63" s="163" t="s">
        <v>189</v>
      </c>
      <c r="N63" s="127">
        <v>24.319464369999999</v>
      </c>
      <c r="O63" s="127">
        <v>6.9633812400000004</v>
      </c>
      <c r="P63" s="127">
        <v>6.0619364300000003</v>
      </c>
      <c r="Q63" s="127">
        <v>3.924159E-2</v>
      </c>
      <c r="R63" s="127">
        <v>2.2965470000000002E-2</v>
      </c>
      <c r="S63" s="127">
        <v>3.7263738499999999</v>
      </c>
      <c r="T63" s="127">
        <v>0.51391344000000005</v>
      </c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127"/>
      <c r="GW63" s="127"/>
      <c r="GX63" s="127"/>
      <c r="GY63" s="127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127"/>
      <c r="HK63" s="127"/>
      <c r="HL63" s="127"/>
      <c r="HM63" s="127"/>
      <c r="HN63" s="127"/>
      <c r="HO63" s="127"/>
      <c r="HP63" s="127"/>
      <c r="HQ63" s="127"/>
      <c r="HR63" s="127"/>
      <c r="HS63" s="127"/>
      <c r="HT63" s="127"/>
      <c r="HU63" s="127"/>
      <c r="HV63" s="127"/>
      <c r="HW63" s="127"/>
      <c r="HX63" s="127"/>
      <c r="HY63" s="127"/>
      <c r="HZ63" s="127"/>
      <c r="IA63" s="127"/>
      <c r="IB63" s="127"/>
      <c r="IC63" s="127"/>
      <c r="ID63" s="127"/>
      <c r="IE63" s="127"/>
      <c r="IF63" s="127"/>
      <c r="IG63" s="127"/>
      <c r="IH63" s="127"/>
      <c r="II63" s="127"/>
      <c r="IJ63" s="127"/>
      <c r="IK63" s="127"/>
      <c r="IL63" s="127"/>
      <c r="IM63" s="127"/>
      <c r="IN63" s="127"/>
      <c r="IO63" s="127"/>
      <c r="IP63" s="127"/>
      <c r="IQ63" s="127"/>
      <c r="IR63" s="127"/>
      <c r="IS63" s="127"/>
      <c r="IT63" s="127"/>
      <c r="IU63" s="127"/>
      <c r="IV63" s="127"/>
      <c r="IW63" s="127"/>
      <c r="IX63" s="127"/>
      <c r="IY63" s="127"/>
      <c r="IZ63" s="127"/>
      <c r="JA63" s="127"/>
      <c r="JB63" s="127"/>
      <c r="JC63" s="127"/>
      <c r="JD63" s="127"/>
      <c r="JE63" s="127"/>
      <c r="JF63" s="127"/>
      <c r="JG63" s="127"/>
      <c r="JH63" s="127"/>
      <c r="JI63" s="127"/>
      <c r="JJ63" s="127"/>
      <c r="JK63" s="127"/>
      <c r="JL63" s="127"/>
      <c r="JM63" s="127"/>
      <c r="JN63" s="127"/>
      <c r="JO63" s="127"/>
      <c r="JP63" s="127"/>
      <c r="JQ63" s="127"/>
      <c r="JR63" s="127"/>
      <c r="JS63" s="127"/>
      <c r="JT63" s="127"/>
      <c r="JU63" s="127"/>
      <c r="JV63" s="127"/>
      <c r="JW63" s="127"/>
      <c r="JX63" s="127"/>
      <c r="JY63" s="127"/>
      <c r="JZ63" s="127"/>
      <c r="KA63" s="127"/>
      <c r="KB63" s="127"/>
      <c r="KC63" s="127"/>
      <c r="KD63" s="127"/>
      <c r="KE63" s="127"/>
      <c r="KF63" s="127"/>
      <c r="KG63" s="127"/>
      <c r="KH63" s="127"/>
      <c r="KI63" s="127"/>
      <c r="KJ63" s="127"/>
      <c r="KK63" s="127"/>
      <c r="KL63" s="127"/>
      <c r="KM63" s="127"/>
      <c r="KN63" s="127"/>
      <c r="KO63" s="127"/>
      <c r="KP63" s="127"/>
      <c r="KQ63" s="127"/>
      <c r="KR63" s="127"/>
      <c r="KS63" s="127"/>
      <c r="KT63" s="127"/>
      <c r="KU63" s="127"/>
      <c r="KV63" s="127"/>
      <c r="KW63" s="127"/>
      <c r="KX63" s="127"/>
      <c r="KY63" s="127"/>
      <c r="KZ63" s="127"/>
      <c r="LA63" s="127"/>
      <c r="LB63" s="127"/>
      <c r="LC63" s="127"/>
      <c r="LD63" s="127"/>
      <c r="LE63" s="127"/>
      <c r="LF63" s="127"/>
      <c r="LG63" s="127"/>
      <c r="LH63" s="127"/>
      <c r="LI63" s="127"/>
      <c r="LJ63" s="127"/>
      <c r="LK63" s="127"/>
      <c r="LL63" s="127"/>
      <c r="LM63" s="127"/>
      <c r="LN63" s="127"/>
      <c r="LO63" s="127"/>
      <c r="LP63" s="127"/>
      <c r="LQ63" s="127"/>
      <c r="LR63" s="127"/>
      <c r="LS63" s="127"/>
      <c r="LT63" s="127"/>
      <c r="LU63" s="127"/>
      <c r="LV63" s="127"/>
      <c r="LW63" s="127"/>
      <c r="LX63" s="127"/>
      <c r="LY63" s="127"/>
      <c r="LZ63" s="127"/>
      <c r="MA63" s="127"/>
      <c r="MB63" s="127"/>
      <c r="MC63" s="127"/>
      <c r="MD63" s="127"/>
      <c r="ME63" s="127"/>
      <c r="MF63" s="127"/>
      <c r="MG63" s="127"/>
      <c r="MH63" s="127"/>
      <c r="MI63" s="127"/>
      <c r="MJ63" s="127"/>
      <c r="MK63" s="127"/>
      <c r="ML63" s="127"/>
      <c r="MM63" s="127"/>
      <c r="MN63" s="127"/>
      <c r="MO63" s="127"/>
      <c r="MP63" s="127"/>
      <c r="MQ63" s="127"/>
      <c r="MR63" s="127"/>
      <c r="MS63" s="127"/>
      <c r="MT63" s="127"/>
      <c r="MU63" s="127"/>
      <c r="MV63" s="127"/>
      <c r="MW63" s="127"/>
      <c r="MX63" s="127"/>
      <c r="MY63" s="127"/>
      <c r="MZ63" s="127"/>
      <c r="NA63" s="127"/>
      <c r="NB63" s="127"/>
      <c r="NC63" s="127"/>
      <c r="ND63" s="127"/>
      <c r="NE63" s="127"/>
      <c r="NF63" s="127"/>
      <c r="NG63" s="127"/>
      <c r="NH63" s="127"/>
      <c r="NI63" s="127"/>
      <c r="NJ63" s="127"/>
      <c r="NK63" s="127"/>
      <c r="NL63" s="127"/>
      <c r="NM63" s="127"/>
      <c r="NN63" s="127"/>
      <c r="NO63" s="127"/>
      <c r="NP63" s="127"/>
      <c r="NQ63" s="127"/>
      <c r="NR63" s="127"/>
      <c r="NS63" s="127"/>
      <c r="NT63" s="127"/>
      <c r="NU63" s="127"/>
      <c r="NV63" s="127"/>
      <c r="NW63" s="127"/>
      <c r="NX63" s="127"/>
      <c r="NY63" s="127"/>
      <c r="NZ63" s="127"/>
      <c r="OA63" s="127"/>
      <c r="OB63" s="127"/>
      <c r="OC63" s="127"/>
      <c r="OD63" s="127"/>
      <c r="OE63" s="127"/>
      <c r="OF63" s="127"/>
      <c r="OG63" s="127"/>
      <c r="OH63" s="127"/>
      <c r="OI63" s="127"/>
      <c r="OJ63" s="127"/>
      <c r="OK63" s="127"/>
      <c r="OL63" s="127"/>
      <c r="OM63" s="127"/>
      <c r="ON63" s="127"/>
      <c r="OO63" s="127"/>
      <c r="OP63" s="127"/>
      <c r="OQ63" s="127"/>
      <c r="OR63" s="127"/>
      <c r="OS63" s="127"/>
      <c r="OT63" s="127"/>
      <c r="OU63" s="127"/>
      <c r="OV63" s="127"/>
      <c r="OW63" s="127"/>
      <c r="OX63" s="127"/>
      <c r="OY63" s="127"/>
      <c r="OZ63" s="127"/>
      <c r="PA63" s="127"/>
      <c r="PB63" s="127"/>
      <c r="PC63" s="127"/>
      <c r="PD63" s="127"/>
      <c r="PE63" s="127"/>
      <c r="PF63" s="127"/>
      <c r="PG63" s="127"/>
      <c r="PH63" s="127"/>
      <c r="PI63" s="127"/>
      <c r="PJ63" s="127"/>
      <c r="PK63" s="127"/>
      <c r="PL63" s="127"/>
      <c r="PM63" s="127"/>
      <c r="PN63" s="127"/>
      <c r="PO63" s="127"/>
      <c r="PP63" s="127"/>
      <c r="PQ63" s="127"/>
      <c r="PR63" s="127"/>
      <c r="PS63" s="127"/>
      <c r="PT63" s="127"/>
      <c r="PU63" s="127"/>
      <c r="PV63" s="127"/>
      <c r="PW63" s="127"/>
      <c r="PX63" s="127"/>
      <c r="PY63" s="127"/>
      <c r="PZ63" s="127"/>
      <c r="QA63" s="127"/>
      <c r="QB63" s="127"/>
      <c r="QC63" s="127"/>
      <c r="QD63" s="127"/>
      <c r="QE63" s="127"/>
      <c r="QF63" s="127"/>
      <c r="QG63" s="127"/>
      <c r="QH63" s="127"/>
      <c r="QI63" s="127"/>
      <c r="QJ63" s="127"/>
      <c r="QK63" s="127"/>
      <c r="QL63" s="127"/>
      <c r="QM63" s="127"/>
      <c r="QN63" s="127"/>
      <c r="QO63" s="127"/>
      <c r="QP63" s="127"/>
      <c r="QQ63" s="127"/>
      <c r="QR63" s="127"/>
      <c r="QS63" s="127"/>
      <c r="QT63" s="127"/>
      <c r="QU63" s="127"/>
      <c r="QV63" s="127"/>
      <c r="QW63" s="127"/>
      <c r="QX63" s="127"/>
      <c r="QY63" s="127"/>
      <c r="QZ63" s="127"/>
      <c r="RA63" s="127"/>
      <c r="RB63" s="127"/>
      <c r="RC63" s="127"/>
      <c r="RD63" s="127"/>
      <c r="RE63" s="127"/>
      <c r="RF63" s="127"/>
      <c r="RG63" s="127"/>
      <c r="RH63" s="127"/>
      <c r="RI63" s="127"/>
      <c r="RJ63" s="127"/>
      <c r="RK63" s="127"/>
      <c r="RL63" s="127"/>
      <c r="RM63" s="127"/>
      <c r="RN63" s="127"/>
      <c r="RO63" s="127"/>
      <c r="RP63" s="127"/>
      <c r="RQ63" s="127"/>
      <c r="RR63" s="127"/>
      <c r="RS63" s="127"/>
      <c r="RT63" s="127"/>
      <c r="RU63" s="127"/>
      <c r="RV63" s="127"/>
      <c r="RW63" s="127"/>
      <c r="RX63" s="127"/>
      <c r="RY63" s="127"/>
      <c r="RZ63" s="127"/>
      <c r="SA63" s="127"/>
      <c r="SB63" s="127"/>
      <c r="SC63" s="127"/>
      <c r="SD63" s="127"/>
      <c r="SE63" s="127"/>
      <c r="SF63" s="127"/>
      <c r="SG63" s="127"/>
      <c r="SH63" s="127"/>
      <c r="SI63" s="127"/>
      <c r="SJ63" s="127"/>
      <c r="SK63" s="127"/>
      <c r="SL63" s="127"/>
      <c r="SM63" s="127"/>
      <c r="SN63" s="127"/>
      <c r="SO63" s="127"/>
      <c r="SP63" s="127"/>
      <c r="SQ63" s="127"/>
      <c r="SR63" s="127"/>
      <c r="SS63" s="127"/>
      <c r="ST63" s="127"/>
      <c r="SU63" s="127"/>
      <c r="SV63" s="127"/>
      <c r="SW63" s="127"/>
      <c r="SX63" s="127"/>
      <c r="SY63" s="127"/>
      <c r="SZ63" s="127"/>
      <c r="TA63" s="127"/>
      <c r="TB63" s="127"/>
      <c r="TC63" s="127"/>
      <c r="TD63" s="127"/>
      <c r="TE63" s="127"/>
      <c r="TF63" s="127"/>
      <c r="TG63" s="127"/>
      <c r="TH63" s="127"/>
      <c r="TI63" s="127"/>
      <c r="TJ63" s="127"/>
      <c r="TK63" s="127"/>
      <c r="TL63" s="127"/>
      <c r="TM63" s="127"/>
      <c r="TN63" s="127"/>
      <c r="TO63" s="127"/>
      <c r="TP63" s="127"/>
      <c r="TQ63" s="127"/>
      <c r="TR63" s="127"/>
      <c r="TS63" s="127"/>
      <c r="TT63" s="127"/>
      <c r="TU63" s="127"/>
      <c r="TV63" s="127"/>
      <c r="TW63" s="127"/>
      <c r="TX63" s="127"/>
      <c r="TY63" s="127"/>
      <c r="TZ63" s="127"/>
      <c r="UA63" s="127"/>
      <c r="UB63" s="127"/>
      <c r="UC63" s="127"/>
      <c r="UD63" s="127"/>
      <c r="UE63" s="127"/>
      <c r="UF63" s="127"/>
      <c r="UG63" s="127"/>
      <c r="UH63" s="127"/>
      <c r="UI63" s="127"/>
      <c r="UJ63" s="127"/>
      <c r="UK63" s="127"/>
      <c r="UL63" s="127"/>
      <c r="UM63" s="127"/>
      <c r="UN63" s="127"/>
      <c r="UO63" s="127"/>
      <c r="UP63" s="127"/>
      <c r="UQ63" s="127"/>
      <c r="UR63" s="127"/>
      <c r="US63" s="127"/>
      <c r="UT63" s="127"/>
      <c r="UU63" s="127"/>
      <c r="UV63" s="127"/>
      <c r="UW63" s="127"/>
      <c r="UX63" s="127"/>
      <c r="UY63" s="127"/>
      <c r="UZ63" s="127"/>
      <c r="VA63" s="127"/>
      <c r="VB63" s="127"/>
      <c r="VC63" s="127"/>
      <c r="VD63" s="127"/>
      <c r="VE63" s="127"/>
      <c r="VF63" s="127"/>
      <c r="VG63" s="127"/>
      <c r="VH63" s="127"/>
      <c r="VI63" s="127"/>
      <c r="VJ63" s="127"/>
      <c r="VK63" s="127"/>
      <c r="VL63" s="127"/>
      <c r="VM63" s="127"/>
      <c r="VN63" s="127"/>
      <c r="VO63" s="127"/>
      <c r="VP63" s="127"/>
      <c r="VQ63" s="127"/>
      <c r="VR63" s="127"/>
      <c r="VS63" s="127"/>
      <c r="VT63" s="127"/>
      <c r="VU63" s="127"/>
      <c r="VV63" s="127"/>
      <c r="VW63" s="127"/>
      <c r="VX63" s="127"/>
      <c r="VY63" s="127"/>
      <c r="VZ63" s="127"/>
      <c r="WA63" s="127"/>
      <c r="WB63" s="127"/>
      <c r="WC63" s="127"/>
      <c r="WD63" s="127"/>
      <c r="WE63" s="127"/>
      <c r="WF63" s="127"/>
      <c r="WG63" s="127"/>
      <c r="WH63" s="127"/>
      <c r="WI63" s="127"/>
      <c r="WJ63" s="127"/>
      <c r="WK63" s="127"/>
      <c r="WL63" s="127"/>
      <c r="WM63" s="127"/>
      <c r="WN63" s="127"/>
      <c r="WO63" s="127"/>
      <c r="WP63" s="127"/>
      <c r="WQ63" s="127"/>
      <c r="WR63" s="127"/>
      <c r="WS63" s="127"/>
      <c r="WT63" s="127"/>
      <c r="WU63" s="127"/>
      <c r="WV63" s="127"/>
      <c r="WW63" s="127"/>
      <c r="WX63" s="127"/>
      <c r="WY63" s="127"/>
      <c r="WZ63" s="127"/>
      <c r="XA63" s="127"/>
      <c r="XB63" s="127"/>
      <c r="XC63" s="127"/>
      <c r="XD63" s="127"/>
      <c r="XE63" s="127"/>
      <c r="XF63" s="127"/>
      <c r="XG63" s="127"/>
      <c r="XH63" s="127"/>
      <c r="XI63" s="127"/>
      <c r="XJ63" s="127"/>
      <c r="XK63" s="127"/>
      <c r="XL63" s="127"/>
      <c r="XM63" s="127"/>
      <c r="XN63" s="127"/>
      <c r="XO63" s="127"/>
      <c r="XP63" s="127"/>
      <c r="XQ63" s="127"/>
      <c r="XR63" s="127"/>
      <c r="XS63" s="127"/>
      <c r="XT63" s="127"/>
      <c r="XU63" s="127"/>
      <c r="XV63" s="127"/>
      <c r="XW63" s="127"/>
      <c r="XX63" s="127"/>
      <c r="XY63" s="127"/>
      <c r="XZ63" s="127"/>
      <c r="YA63" s="127"/>
      <c r="YB63" s="127"/>
      <c r="YC63" s="127"/>
      <c r="YD63" s="127"/>
      <c r="YE63" s="127"/>
      <c r="YF63" s="127"/>
      <c r="YG63" s="127"/>
      <c r="YH63" s="127"/>
      <c r="YI63" s="127"/>
      <c r="YJ63" s="127"/>
      <c r="YK63" s="127"/>
      <c r="YL63" s="127"/>
      <c r="YM63" s="127"/>
      <c r="YN63" s="127"/>
      <c r="YO63" s="127"/>
      <c r="YP63" s="127"/>
      <c r="YQ63" s="127"/>
      <c r="YR63" s="127"/>
      <c r="YS63" s="127"/>
      <c r="YT63" s="127"/>
      <c r="YU63" s="127"/>
      <c r="YV63" s="127"/>
      <c r="YW63" s="127"/>
      <c r="YX63" s="127"/>
      <c r="YY63" s="127"/>
      <c r="YZ63" s="127"/>
      <c r="ZA63" s="127"/>
      <c r="ZB63" s="127"/>
      <c r="ZC63" s="127"/>
      <c r="ZD63" s="127"/>
      <c r="ZE63" s="127"/>
      <c r="ZF63" s="127"/>
      <c r="ZG63" s="127"/>
      <c r="ZH63" s="127"/>
      <c r="ZI63" s="127"/>
      <c r="ZJ63" s="127"/>
      <c r="ZK63" s="127"/>
      <c r="ZL63" s="127"/>
      <c r="ZM63" s="127"/>
      <c r="ZN63" s="127"/>
      <c r="ZO63" s="127"/>
      <c r="ZP63" s="127"/>
      <c r="ZQ63" s="127"/>
      <c r="ZR63" s="127"/>
      <c r="ZS63" s="127"/>
      <c r="ZT63" s="127"/>
      <c r="ZU63" s="127"/>
      <c r="ZV63" s="127"/>
      <c r="ZW63" s="127"/>
      <c r="ZX63" s="127"/>
      <c r="ZY63" s="127"/>
      <c r="ZZ63" s="127"/>
    </row>
    <row r="64" spans="1:702" hidden="1" outlineLevel="1">
      <c r="A64" s="8">
        <v>42156</v>
      </c>
      <c r="B64" s="127">
        <v>4486.9481845199998</v>
      </c>
      <c r="C64" s="127">
        <v>1744.1326213299999</v>
      </c>
      <c r="D64" s="127">
        <v>47.610129860000001</v>
      </c>
      <c r="E64" s="127">
        <v>1266.5258505899999</v>
      </c>
      <c r="F64" s="127">
        <v>55.30300269</v>
      </c>
      <c r="G64" s="127">
        <v>0.71265845999999999</v>
      </c>
      <c r="H64" s="127">
        <v>153.99425522000001</v>
      </c>
      <c r="I64" s="127">
        <v>993.63602644000002</v>
      </c>
      <c r="J64" s="127">
        <v>145.38263226000001</v>
      </c>
      <c r="K64" s="127">
        <v>14.926618749999999</v>
      </c>
      <c r="L64" s="127">
        <v>3.66680984</v>
      </c>
      <c r="M64" s="163" t="s">
        <v>189</v>
      </c>
      <c r="N64" s="127">
        <v>44.616326379999997</v>
      </c>
      <c r="O64" s="127">
        <v>5.9500612500000001</v>
      </c>
      <c r="P64" s="127">
        <v>6.1723787699999999</v>
      </c>
      <c r="Q64" s="127">
        <v>6.0576789999999998E-2</v>
      </c>
      <c r="R64" s="127">
        <v>1.9175770000000002E-2</v>
      </c>
      <c r="S64" s="127">
        <v>3.74666027</v>
      </c>
      <c r="T64" s="127">
        <v>0.49239984999999997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127"/>
      <c r="GW64" s="127"/>
      <c r="GX64" s="127"/>
      <c r="GY64" s="127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127"/>
      <c r="HK64" s="127"/>
      <c r="HL64" s="127"/>
      <c r="HM64" s="127"/>
      <c r="HN64" s="127"/>
      <c r="HO64" s="127"/>
      <c r="HP64" s="127"/>
      <c r="HQ64" s="127"/>
      <c r="HR64" s="127"/>
      <c r="HS64" s="127"/>
      <c r="HT64" s="127"/>
      <c r="HU64" s="127"/>
      <c r="HV64" s="127"/>
      <c r="HW64" s="127"/>
      <c r="HX64" s="127"/>
      <c r="HY64" s="127"/>
      <c r="HZ64" s="127"/>
      <c r="IA64" s="127"/>
      <c r="IB64" s="127"/>
      <c r="IC64" s="127"/>
      <c r="ID64" s="127"/>
      <c r="IE64" s="127"/>
      <c r="IF64" s="127"/>
      <c r="IG64" s="127"/>
      <c r="IH64" s="127"/>
      <c r="II64" s="127"/>
      <c r="IJ64" s="127"/>
      <c r="IK64" s="127"/>
      <c r="IL64" s="127"/>
      <c r="IM64" s="127"/>
      <c r="IN64" s="127"/>
      <c r="IO64" s="127"/>
      <c r="IP64" s="127"/>
      <c r="IQ64" s="127"/>
      <c r="IR64" s="127"/>
      <c r="IS64" s="127"/>
      <c r="IT64" s="127"/>
      <c r="IU64" s="127"/>
      <c r="IV64" s="127"/>
      <c r="IW64" s="127"/>
      <c r="IX64" s="127"/>
      <c r="IY64" s="127"/>
      <c r="IZ64" s="127"/>
      <c r="JA64" s="127"/>
      <c r="JB64" s="127"/>
      <c r="JC64" s="127"/>
      <c r="JD64" s="127"/>
      <c r="JE64" s="127"/>
      <c r="JF64" s="127"/>
      <c r="JG64" s="127"/>
      <c r="JH64" s="127"/>
      <c r="JI64" s="127"/>
      <c r="JJ64" s="127"/>
      <c r="JK64" s="127"/>
      <c r="JL64" s="127"/>
      <c r="JM64" s="127"/>
      <c r="JN64" s="127"/>
      <c r="JO64" s="127"/>
      <c r="JP64" s="127"/>
      <c r="JQ64" s="127"/>
      <c r="JR64" s="127"/>
      <c r="JS64" s="127"/>
      <c r="JT64" s="127"/>
      <c r="JU64" s="127"/>
      <c r="JV64" s="127"/>
      <c r="JW64" s="127"/>
      <c r="JX64" s="127"/>
      <c r="JY64" s="127"/>
      <c r="JZ64" s="127"/>
      <c r="KA64" s="127"/>
      <c r="KB64" s="127"/>
      <c r="KC64" s="127"/>
      <c r="KD64" s="127"/>
      <c r="KE64" s="127"/>
      <c r="KF64" s="127"/>
      <c r="KG64" s="127"/>
      <c r="KH64" s="127"/>
      <c r="KI64" s="127"/>
      <c r="KJ64" s="127"/>
      <c r="KK64" s="127"/>
      <c r="KL64" s="127"/>
      <c r="KM64" s="127"/>
      <c r="KN64" s="127"/>
      <c r="KO64" s="127"/>
      <c r="KP64" s="127"/>
      <c r="KQ64" s="127"/>
      <c r="KR64" s="127"/>
      <c r="KS64" s="127"/>
      <c r="KT64" s="127"/>
      <c r="KU64" s="127"/>
      <c r="KV64" s="127"/>
      <c r="KW64" s="127"/>
      <c r="KX64" s="127"/>
      <c r="KY64" s="127"/>
      <c r="KZ64" s="127"/>
      <c r="LA64" s="127"/>
      <c r="LB64" s="127"/>
      <c r="LC64" s="127"/>
      <c r="LD64" s="127"/>
      <c r="LE64" s="127"/>
      <c r="LF64" s="127"/>
      <c r="LG64" s="127"/>
      <c r="LH64" s="127"/>
      <c r="LI64" s="127"/>
      <c r="LJ64" s="127"/>
      <c r="LK64" s="127"/>
      <c r="LL64" s="127"/>
      <c r="LM64" s="127"/>
      <c r="LN64" s="127"/>
      <c r="LO64" s="127"/>
      <c r="LP64" s="127"/>
      <c r="LQ64" s="127"/>
      <c r="LR64" s="127"/>
      <c r="LS64" s="127"/>
      <c r="LT64" s="127"/>
      <c r="LU64" s="127"/>
      <c r="LV64" s="127"/>
      <c r="LW64" s="127"/>
      <c r="LX64" s="127"/>
      <c r="LY64" s="127"/>
      <c r="LZ64" s="127"/>
      <c r="MA64" s="127"/>
      <c r="MB64" s="127"/>
      <c r="MC64" s="127"/>
      <c r="MD64" s="127"/>
      <c r="ME64" s="127"/>
      <c r="MF64" s="127"/>
      <c r="MG64" s="127"/>
      <c r="MH64" s="127"/>
      <c r="MI64" s="127"/>
      <c r="MJ64" s="127"/>
      <c r="MK64" s="127"/>
      <c r="ML64" s="127"/>
      <c r="MM64" s="127"/>
      <c r="MN64" s="127"/>
      <c r="MO64" s="127"/>
      <c r="MP64" s="127"/>
      <c r="MQ64" s="127"/>
      <c r="MR64" s="127"/>
      <c r="MS64" s="127"/>
      <c r="MT64" s="127"/>
      <c r="MU64" s="127"/>
      <c r="MV64" s="127"/>
      <c r="MW64" s="127"/>
      <c r="MX64" s="127"/>
      <c r="MY64" s="127"/>
      <c r="MZ64" s="127"/>
      <c r="NA64" s="127"/>
      <c r="NB64" s="127"/>
      <c r="NC64" s="127"/>
      <c r="ND64" s="127"/>
      <c r="NE64" s="127"/>
      <c r="NF64" s="127"/>
      <c r="NG64" s="127"/>
      <c r="NH64" s="127"/>
      <c r="NI64" s="127"/>
      <c r="NJ64" s="127"/>
      <c r="NK64" s="127"/>
      <c r="NL64" s="127"/>
      <c r="NM64" s="127"/>
      <c r="NN64" s="127"/>
      <c r="NO64" s="127"/>
      <c r="NP64" s="127"/>
      <c r="NQ64" s="127"/>
      <c r="NR64" s="127"/>
      <c r="NS64" s="127"/>
      <c r="NT64" s="127"/>
      <c r="NU64" s="127"/>
      <c r="NV64" s="127"/>
      <c r="NW64" s="127"/>
      <c r="NX64" s="127"/>
      <c r="NY64" s="127"/>
      <c r="NZ64" s="127"/>
      <c r="OA64" s="127"/>
      <c r="OB64" s="127"/>
      <c r="OC64" s="127"/>
      <c r="OD64" s="127"/>
      <c r="OE64" s="127"/>
      <c r="OF64" s="127"/>
      <c r="OG64" s="127"/>
      <c r="OH64" s="127"/>
      <c r="OI64" s="127"/>
      <c r="OJ64" s="127"/>
      <c r="OK64" s="127"/>
      <c r="OL64" s="127"/>
      <c r="OM64" s="127"/>
      <c r="ON64" s="127"/>
      <c r="OO64" s="127"/>
      <c r="OP64" s="127"/>
      <c r="OQ64" s="127"/>
      <c r="OR64" s="127"/>
      <c r="OS64" s="127"/>
      <c r="OT64" s="127"/>
      <c r="OU64" s="127"/>
      <c r="OV64" s="127"/>
      <c r="OW64" s="127"/>
      <c r="OX64" s="127"/>
      <c r="OY64" s="127"/>
      <c r="OZ64" s="127"/>
      <c r="PA64" s="127"/>
      <c r="PB64" s="127"/>
      <c r="PC64" s="127"/>
      <c r="PD64" s="127"/>
      <c r="PE64" s="127"/>
      <c r="PF64" s="127"/>
      <c r="PG64" s="127"/>
      <c r="PH64" s="127"/>
      <c r="PI64" s="127"/>
      <c r="PJ64" s="127"/>
      <c r="PK64" s="127"/>
      <c r="PL64" s="127"/>
      <c r="PM64" s="127"/>
      <c r="PN64" s="127"/>
      <c r="PO64" s="127"/>
      <c r="PP64" s="127"/>
      <c r="PQ64" s="127"/>
      <c r="PR64" s="127"/>
      <c r="PS64" s="127"/>
      <c r="PT64" s="127"/>
      <c r="PU64" s="127"/>
      <c r="PV64" s="127"/>
      <c r="PW64" s="127"/>
      <c r="PX64" s="127"/>
      <c r="PY64" s="127"/>
      <c r="PZ64" s="127"/>
      <c r="QA64" s="127"/>
      <c r="QB64" s="127"/>
      <c r="QC64" s="127"/>
      <c r="QD64" s="127"/>
      <c r="QE64" s="127"/>
      <c r="QF64" s="127"/>
      <c r="QG64" s="127"/>
      <c r="QH64" s="127"/>
      <c r="QI64" s="127"/>
      <c r="QJ64" s="127"/>
      <c r="QK64" s="127"/>
      <c r="QL64" s="127"/>
      <c r="QM64" s="127"/>
      <c r="QN64" s="127"/>
      <c r="QO64" s="127"/>
      <c r="QP64" s="127"/>
      <c r="QQ64" s="127"/>
      <c r="QR64" s="127"/>
      <c r="QS64" s="127"/>
      <c r="QT64" s="127"/>
      <c r="QU64" s="127"/>
      <c r="QV64" s="127"/>
      <c r="QW64" s="127"/>
      <c r="QX64" s="127"/>
      <c r="QY64" s="127"/>
      <c r="QZ64" s="127"/>
      <c r="RA64" s="127"/>
      <c r="RB64" s="127"/>
      <c r="RC64" s="127"/>
      <c r="RD64" s="127"/>
      <c r="RE64" s="127"/>
      <c r="RF64" s="127"/>
      <c r="RG64" s="127"/>
      <c r="RH64" s="127"/>
      <c r="RI64" s="127"/>
      <c r="RJ64" s="127"/>
      <c r="RK64" s="127"/>
      <c r="RL64" s="127"/>
      <c r="RM64" s="127"/>
      <c r="RN64" s="127"/>
      <c r="RO64" s="127"/>
      <c r="RP64" s="127"/>
      <c r="RQ64" s="127"/>
      <c r="RR64" s="127"/>
      <c r="RS64" s="127"/>
      <c r="RT64" s="127"/>
      <c r="RU64" s="127"/>
      <c r="RV64" s="127"/>
      <c r="RW64" s="127"/>
      <c r="RX64" s="127"/>
      <c r="RY64" s="127"/>
      <c r="RZ64" s="127"/>
      <c r="SA64" s="127"/>
      <c r="SB64" s="127"/>
      <c r="SC64" s="127"/>
      <c r="SD64" s="127"/>
      <c r="SE64" s="127"/>
      <c r="SF64" s="127"/>
      <c r="SG64" s="127"/>
      <c r="SH64" s="127"/>
      <c r="SI64" s="127"/>
      <c r="SJ64" s="127"/>
      <c r="SK64" s="127"/>
      <c r="SL64" s="127"/>
      <c r="SM64" s="127"/>
      <c r="SN64" s="127"/>
      <c r="SO64" s="127"/>
      <c r="SP64" s="127"/>
      <c r="SQ64" s="127"/>
      <c r="SR64" s="127"/>
      <c r="SS64" s="127"/>
      <c r="ST64" s="127"/>
      <c r="SU64" s="127"/>
      <c r="SV64" s="127"/>
      <c r="SW64" s="127"/>
      <c r="SX64" s="127"/>
      <c r="SY64" s="127"/>
      <c r="SZ64" s="127"/>
      <c r="TA64" s="127"/>
      <c r="TB64" s="127"/>
      <c r="TC64" s="127"/>
      <c r="TD64" s="127"/>
      <c r="TE64" s="127"/>
      <c r="TF64" s="127"/>
      <c r="TG64" s="127"/>
      <c r="TH64" s="127"/>
      <c r="TI64" s="127"/>
      <c r="TJ64" s="127"/>
      <c r="TK64" s="127"/>
      <c r="TL64" s="127"/>
      <c r="TM64" s="127"/>
      <c r="TN64" s="127"/>
      <c r="TO64" s="127"/>
      <c r="TP64" s="127"/>
      <c r="TQ64" s="127"/>
      <c r="TR64" s="127"/>
      <c r="TS64" s="127"/>
      <c r="TT64" s="127"/>
      <c r="TU64" s="127"/>
      <c r="TV64" s="127"/>
      <c r="TW64" s="127"/>
      <c r="TX64" s="127"/>
      <c r="TY64" s="127"/>
      <c r="TZ64" s="127"/>
      <c r="UA64" s="127"/>
      <c r="UB64" s="127"/>
      <c r="UC64" s="127"/>
      <c r="UD64" s="127"/>
      <c r="UE64" s="127"/>
      <c r="UF64" s="127"/>
      <c r="UG64" s="127"/>
      <c r="UH64" s="127"/>
      <c r="UI64" s="127"/>
      <c r="UJ64" s="127"/>
      <c r="UK64" s="127"/>
      <c r="UL64" s="127"/>
      <c r="UM64" s="127"/>
      <c r="UN64" s="127"/>
      <c r="UO64" s="127"/>
      <c r="UP64" s="127"/>
      <c r="UQ64" s="127"/>
      <c r="UR64" s="127"/>
      <c r="US64" s="127"/>
      <c r="UT64" s="127"/>
      <c r="UU64" s="127"/>
      <c r="UV64" s="127"/>
      <c r="UW64" s="127"/>
      <c r="UX64" s="127"/>
      <c r="UY64" s="127"/>
      <c r="UZ64" s="127"/>
      <c r="VA64" s="127"/>
      <c r="VB64" s="127"/>
      <c r="VC64" s="127"/>
      <c r="VD64" s="127"/>
      <c r="VE64" s="127"/>
      <c r="VF64" s="127"/>
      <c r="VG64" s="127"/>
      <c r="VH64" s="127"/>
      <c r="VI64" s="127"/>
      <c r="VJ64" s="127"/>
      <c r="VK64" s="127"/>
      <c r="VL64" s="127"/>
      <c r="VM64" s="127"/>
      <c r="VN64" s="127"/>
      <c r="VO64" s="127"/>
      <c r="VP64" s="127"/>
      <c r="VQ64" s="127"/>
      <c r="VR64" s="127"/>
      <c r="VS64" s="127"/>
      <c r="VT64" s="127"/>
      <c r="VU64" s="127"/>
      <c r="VV64" s="127"/>
      <c r="VW64" s="127"/>
      <c r="VX64" s="127"/>
      <c r="VY64" s="127"/>
      <c r="VZ64" s="127"/>
      <c r="WA64" s="127"/>
      <c r="WB64" s="127"/>
      <c r="WC64" s="127"/>
      <c r="WD64" s="127"/>
      <c r="WE64" s="127"/>
      <c r="WF64" s="127"/>
      <c r="WG64" s="127"/>
      <c r="WH64" s="127"/>
      <c r="WI64" s="127"/>
      <c r="WJ64" s="127"/>
      <c r="WK64" s="127"/>
      <c r="WL64" s="127"/>
      <c r="WM64" s="127"/>
      <c r="WN64" s="127"/>
      <c r="WO64" s="127"/>
      <c r="WP64" s="127"/>
      <c r="WQ64" s="127"/>
      <c r="WR64" s="127"/>
      <c r="WS64" s="127"/>
      <c r="WT64" s="127"/>
      <c r="WU64" s="127"/>
      <c r="WV64" s="127"/>
      <c r="WW64" s="127"/>
      <c r="WX64" s="127"/>
      <c r="WY64" s="127"/>
      <c r="WZ64" s="127"/>
      <c r="XA64" s="127"/>
      <c r="XB64" s="127"/>
      <c r="XC64" s="127"/>
      <c r="XD64" s="127"/>
      <c r="XE64" s="127"/>
      <c r="XF64" s="127"/>
      <c r="XG64" s="127"/>
      <c r="XH64" s="127"/>
      <c r="XI64" s="127"/>
      <c r="XJ64" s="127"/>
      <c r="XK64" s="127"/>
      <c r="XL64" s="127"/>
      <c r="XM64" s="127"/>
      <c r="XN64" s="127"/>
      <c r="XO64" s="127"/>
      <c r="XP64" s="127"/>
      <c r="XQ64" s="127"/>
      <c r="XR64" s="127"/>
      <c r="XS64" s="127"/>
      <c r="XT64" s="127"/>
      <c r="XU64" s="127"/>
      <c r="XV64" s="127"/>
      <c r="XW64" s="127"/>
      <c r="XX64" s="127"/>
      <c r="XY64" s="127"/>
      <c r="XZ64" s="127"/>
      <c r="YA64" s="127"/>
      <c r="YB64" s="127"/>
      <c r="YC64" s="127"/>
      <c r="YD64" s="127"/>
      <c r="YE64" s="127"/>
      <c r="YF64" s="127"/>
      <c r="YG64" s="127"/>
      <c r="YH64" s="127"/>
      <c r="YI64" s="127"/>
      <c r="YJ64" s="127"/>
      <c r="YK64" s="127"/>
      <c r="YL64" s="127"/>
      <c r="YM64" s="127"/>
      <c r="YN64" s="127"/>
      <c r="YO64" s="127"/>
      <c r="YP64" s="127"/>
      <c r="YQ64" s="127"/>
      <c r="YR64" s="127"/>
      <c r="YS64" s="127"/>
      <c r="YT64" s="127"/>
      <c r="YU64" s="127"/>
      <c r="YV64" s="127"/>
      <c r="YW64" s="127"/>
      <c r="YX64" s="127"/>
      <c r="YY64" s="127"/>
      <c r="YZ64" s="127"/>
      <c r="ZA64" s="127"/>
      <c r="ZB64" s="127"/>
      <c r="ZC64" s="127"/>
      <c r="ZD64" s="127"/>
      <c r="ZE64" s="127"/>
      <c r="ZF64" s="127"/>
      <c r="ZG64" s="127"/>
      <c r="ZH64" s="127"/>
      <c r="ZI64" s="127"/>
      <c r="ZJ64" s="127"/>
      <c r="ZK64" s="127"/>
      <c r="ZL64" s="127"/>
      <c r="ZM64" s="127"/>
      <c r="ZN64" s="127"/>
      <c r="ZO64" s="127"/>
      <c r="ZP64" s="127"/>
      <c r="ZQ64" s="127"/>
      <c r="ZR64" s="127"/>
      <c r="ZS64" s="127"/>
      <c r="ZT64" s="127"/>
      <c r="ZU64" s="127"/>
      <c r="ZV64" s="127"/>
      <c r="ZW64" s="127"/>
      <c r="ZX64" s="127"/>
      <c r="ZY64" s="127"/>
      <c r="ZZ64" s="127"/>
    </row>
    <row r="65" spans="1:702" hidden="1" outlineLevel="1">
      <c r="A65" s="8">
        <v>42186</v>
      </c>
      <c r="B65" s="127">
        <v>4632.9242342099997</v>
      </c>
      <c r="C65" s="127">
        <v>1889.17269541</v>
      </c>
      <c r="D65" s="127">
        <v>46.804060649999997</v>
      </c>
      <c r="E65" s="127">
        <v>1319.6038056800001</v>
      </c>
      <c r="F65" s="127">
        <v>52.705208030000001</v>
      </c>
      <c r="G65" s="127">
        <v>0.30701193999999998</v>
      </c>
      <c r="H65" s="127">
        <v>144.67481753000001</v>
      </c>
      <c r="I65" s="127">
        <v>955.72582571999999</v>
      </c>
      <c r="J65" s="127">
        <v>145.90092444000001</v>
      </c>
      <c r="K65" s="127">
        <v>15.039225009999999</v>
      </c>
      <c r="L65" s="127">
        <v>3.5892471700000002</v>
      </c>
      <c r="M65" s="163" t="s">
        <v>189</v>
      </c>
      <c r="N65" s="127">
        <v>42.599751689999998</v>
      </c>
      <c r="O65" s="127">
        <v>5.9943334999999998</v>
      </c>
      <c r="P65" s="127">
        <v>6.2578578499999997</v>
      </c>
      <c r="Q65" s="127">
        <v>4.2794989999999998E-2</v>
      </c>
      <c r="R65" s="127">
        <v>1.0959200000000001E-2</v>
      </c>
      <c r="S65" s="127">
        <v>3.8301677500000002</v>
      </c>
      <c r="T65" s="127">
        <v>0.66554765000000005</v>
      </c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127"/>
      <c r="HY65" s="127"/>
      <c r="HZ65" s="127"/>
      <c r="IA65" s="127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127"/>
      <c r="IM65" s="127"/>
      <c r="IN65" s="127"/>
      <c r="IO65" s="127"/>
      <c r="IP65" s="127"/>
      <c r="IQ65" s="127"/>
      <c r="IR65" s="127"/>
      <c r="IS65" s="127"/>
      <c r="IT65" s="127"/>
      <c r="IU65" s="127"/>
      <c r="IV65" s="127"/>
      <c r="IW65" s="127"/>
      <c r="IX65" s="127"/>
      <c r="IY65" s="127"/>
      <c r="IZ65" s="127"/>
      <c r="JA65" s="127"/>
      <c r="JB65" s="127"/>
      <c r="JC65" s="127"/>
      <c r="JD65" s="127"/>
      <c r="JE65" s="127"/>
      <c r="JF65" s="127"/>
      <c r="JG65" s="127"/>
      <c r="JH65" s="127"/>
      <c r="JI65" s="127"/>
      <c r="JJ65" s="127"/>
      <c r="JK65" s="127"/>
      <c r="JL65" s="127"/>
      <c r="JM65" s="127"/>
      <c r="JN65" s="127"/>
      <c r="JO65" s="127"/>
      <c r="JP65" s="127"/>
      <c r="JQ65" s="127"/>
      <c r="JR65" s="127"/>
      <c r="JS65" s="127"/>
      <c r="JT65" s="127"/>
      <c r="JU65" s="127"/>
      <c r="JV65" s="127"/>
      <c r="JW65" s="127"/>
      <c r="JX65" s="127"/>
      <c r="JY65" s="127"/>
      <c r="JZ65" s="127"/>
      <c r="KA65" s="127"/>
      <c r="KB65" s="127"/>
      <c r="KC65" s="127"/>
      <c r="KD65" s="127"/>
      <c r="KE65" s="127"/>
      <c r="KF65" s="127"/>
      <c r="KG65" s="127"/>
      <c r="KH65" s="127"/>
      <c r="KI65" s="127"/>
      <c r="KJ65" s="127"/>
      <c r="KK65" s="127"/>
      <c r="KL65" s="127"/>
      <c r="KM65" s="127"/>
      <c r="KN65" s="127"/>
      <c r="KO65" s="127"/>
      <c r="KP65" s="127"/>
      <c r="KQ65" s="127"/>
      <c r="KR65" s="127"/>
      <c r="KS65" s="127"/>
      <c r="KT65" s="127"/>
      <c r="KU65" s="127"/>
      <c r="KV65" s="127"/>
      <c r="KW65" s="127"/>
      <c r="KX65" s="127"/>
      <c r="KY65" s="127"/>
      <c r="KZ65" s="127"/>
      <c r="LA65" s="127"/>
      <c r="LB65" s="127"/>
      <c r="LC65" s="127"/>
      <c r="LD65" s="127"/>
      <c r="LE65" s="127"/>
      <c r="LF65" s="127"/>
      <c r="LG65" s="127"/>
      <c r="LH65" s="127"/>
      <c r="LI65" s="127"/>
      <c r="LJ65" s="127"/>
      <c r="LK65" s="127"/>
      <c r="LL65" s="127"/>
      <c r="LM65" s="127"/>
      <c r="LN65" s="127"/>
      <c r="LO65" s="127"/>
      <c r="LP65" s="127"/>
      <c r="LQ65" s="127"/>
      <c r="LR65" s="127"/>
      <c r="LS65" s="127"/>
      <c r="LT65" s="127"/>
      <c r="LU65" s="127"/>
      <c r="LV65" s="127"/>
      <c r="LW65" s="127"/>
      <c r="LX65" s="127"/>
      <c r="LY65" s="127"/>
      <c r="LZ65" s="127"/>
      <c r="MA65" s="127"/>
      <c r="MB65" s="127"/>
      <c r="MC65" s="127"/>
      <c r="MD65" s="127"/>
      <c r="ME65" s="127"/>
      <c r="MF65" s="127"/>
      <c r="MG65" s="127"/>
      <c r="MH65" s="127"/>
      <c r="MI65" s="127"/>
      <c r="MJ65" s="127"/>
      <c r="MK65" s="127"/>
      <c r="ML65" s="127"/>
      <c r="MM65" s="127"/>
      <c r="MN65" s="127"/>
      <c r="MO65" s="127"/>
      <c r="MP65" s="127"/>
      <c r="MQ65" s="127"/>
      <c r="MR65" s="127"/>
      <c r="MS65" s="127"/>
      <c r="MT65" s="127"/>
      <c r="MU65" s="127"/>
      <c r="MV65" s="127"/>
      <c r="MW65" s="127"/>
      <c r="MX65" s="127"/>
      <c r="MY65" s="127"/>
      <c r="MZ65" s="127"/>
      <c r="NA65" s="127"/>
      <c r="NB65" s="127"/>
      <c r="NC65" s="127"/>
      <c r="ND65" s="127"/>
      <c r="NE65" s="127"/>
      <c r="NF65" s="127"/>
      <c r="NG65" s="127"/>
      <c r="NH65" s="127"/>
      <c r="NI65" s="127"/>
      <c r="NJ65" s="127"/>
      <c r="NK65" s="127"/>
      <c r="NL65" s="127"/>
      <c r="NM65" s="127"/>
      <c r="NN65" s="127"/>
      <c r="NO65" s="127"/>
      <c r="NP65" s="127"/>
      <c r="NQ65" s="127"/>
      <c r="NR65" s="127"/>
      <c r="NS65" s="127"/>
      <c r="NT65" s="127"/>
      <c r="NU65" s="127"/>
      <c r="NV65" s="127"/>
      <c r="NW65" s="127"/>
      <c r="NX65" s="127"/>
      <c r="NY65" s="127"/>
      <c r="NZ65" s="127"/>
      <c r="OA65" s="127"/>
      <c r="OB65" s="127"/>
      <c r="OC65" s="127"/>
      <c r="OD65" s="127"/>
      <c r="OE65" s="127"/>
      <c r="OF65" s="127"/>
      <c r="OG65" s="127"/>
      <c r="OH65" s="127"/>
      <c r="OI65" s="127"/>
      <c r="OJ65" s="127"/>
      <c r="OK65" s="127"/>
      <c r="OL65" s="127"/>
      <c r="OM65" s="127"/>
      <c r="ON65" s="127"/>
      <c r="OO65" s="127"/>
      <c r="OP65" s="127"/>
      <c r="OQ65" s="127"/>
      <c r="OR65" s="127"/>
      <c r="OS65" s="127"/>
      <c r="OT65" s="127"/>
      <c r="OU65" s="127"/>
      <c r="OV65" s="127"/>
      <c r="OW65" s="127"/>
      <c r="OX65" s="127"/>
      <c r="OY65" s="127"/>
      <c r="OZ65" s="127"/>
      <c r="PA65" s="127"/>
      <c r="PB65" s="127"/>
      <c r="PC65" s="127"/>
      <c r="PD65" s="127"/>
      <c r="PE65" s="127"/>
      <c r="PF65" s="127"/>
      <c r="PG65" s="127"/>
      <c r="PH65" s="127"/>
      <c r="PI65" s="127"/>
      <c r="PJ65" s="127"/>
      <c r="PK65" s="127"/>
      <c r="PL65" s="127"/>
      <c r="PM65" s="127"/>
      <c r="PN65" s="127"/>
      <c r="PO65" s="127"/>
      <c r="PP65" s="127"/>
      <c r="PQ65" s="127"/>
      <c r="PR65" s="127"/>
      <c r="PS65" s="127"/>
      <c r="PT65" s="127"/>
      <c r="PU65" s="127"/>
      <c r="PV65" s="127"/>
      <c r="PW65" s="127"/>
      <c r="PX65" s="127"/>
      <c r="PY65" s="127"/>
      <c r="PZ65" s="127"/>
      <c r="QA65" s="127"/>
      <c r="QB65" s="127"/>
      <c r="QC65" s="127"/>
      <c r="QD65" s="127"/>
      <c r="QE65" s="127"/>
      <c r="QF65" s="127"/>
      <c r="QG65" s="127"/>
      <c r="QH65" s="127"/>
      <c r="QI65" s="127"/>
      <c r="QJ65" s="127"/>
      <c r="QK65" s="127"/>
      <c r="QL65" s="127"/>
      <c r="QM65" s="127"/>
      <c r="QN65" s="127"/>
      <c r="QO65" s="127"/>
      <c r="QP65" s="127"/>
      <c r="QQ65" s="127"/>
      <c r="QR65" s="127"/>
      <c r="QS65" s="127"/>
      <c r="QT65" s="127"/>
      <c r="QU65" s="127"/>
      <c r="QV65" s="127"/>
      <c r="QW65" s="127"/>
      <c r="QX65" s="127"/>
      <c r="QY65" s="127"/>
      <c r="QZ65" s="127"/>
      <c r="RA65" s="127"/>
      <c r="RB65" s="127"/>
      <c r="RC65" s="127"/>
      <c r="RD65" s="127"/>
      <c r="RE65" s="127"/>
      <c r="RF65" s="127"/>
      <c r="RG65" s="127"/>
      <c r="RH65" s="127"/>
      <c r="RI65" s="127"/>
      <c r="RJ65" s="127"/>
      <c r="RK65" s="127"/>
      <c r="RL65" s="127"/>
      <c r="RM65" s="127"/>
      <c r="RN65" s="127"/>
      <c r="RO65" s="127"/>
      <c r="RP65" s="127"/>
      <c r="RQ65" s="127"/>
      <c r="RR65" s="127"/>
      <c r="RS65" s="127"/>
      <c r="RT65" s="127"/>
      <c r="RU65" s="127"/>
      <c r="RV65" s="127"/>
      <c r="RW65" s="127"/>
      <c r="RX65" s="127"/>
      <c r="RY65" s="127"/>
      <c r="RZ65" s="127"/>
      <c r="SA65" s="127"/>
      <c r="SB65" s="127"/>
      <c r="SC65" s="127"/>
      <c r="SD65" s="127"/>
      <c r="SE65" s="127"/>
      <c r="SF65" s="127"/>
      <c r="SG65" s="127"/>
      <c r="SH65" s="127"/>
      <c r="SI65" s="127"/>
      <c r="SJ65" s="127"/>
      <c r="SK65" s="127"/>
      <c r="SL65" s="127"/>
      <c r="SM65" s="127"/>
      <c r="SN65" s="127"/>
      <c r="SO65" s="127"/>
      <c r="SP65" s="127"/>
      <c r="SQ65" s="127"/>
      <c r="SR65" s="127"/>
      <c r="SS65" s="127"/>
      <c r="ST65" s="127"/>
      <c r="SU65" s="127"/>
      <c r="SV65" s="127"/>
      <c r="SW65" s="127"/>
      <c r="SX65" s="127"/>
      <c r="SY65" s="127"/>
      <c r="SZ65" s="127"/>
      <c r="TA65" s="127"/>
      <c r="TB65" s="127"/>
      <c r="TC65" s="127"/>
      <c r="TD65" s="127"/>
      <c r="TE65" s="127"/>
      <c r="TF65" s="127"/>
      <c r="TG65" s="127"/>
      <c r="TH65" s="127"/>
      <c r="TI65" s="127"/>
      <c r="TJ65" s="127"/>
      <c r="TK65" s="127"/>
      <c r="TL65" s="127"/>
      <c r="TM65" s="127"/>
      <c r="TN65" s="127"/>
      <c r="TO65" s="127"/>
      <c r="TP65" s="127"/>
      <c r="TQ65" s="127"/>
      <c r="TR65" s="127"/>
      <c r="TS65" s="127"/>
      <c r="TT65" s="127"/>
      <c r="TU65" s="127"/>
      <c r="TV65" s="127"/>
      <c r="TW65" s="127"/>
      <c r="TX65" s="127"/>
      <c r="TY65" s="127"/>
      <c r="TZ65" s="127"/>
      <c r="UA65" s="127"/>
      <c r="UB65" s="127"/>
      <c r="UC65" s="127"/>
      <c r="UD65" s="127"/>
      <c r="UE65" s="127"/>
      <c r="UF65" s="127"/>
      <c r="UG65" s="127"/>
      <c r="UH65" s="127"/>
      <c r="UI65" s="127"/>
      <c r="UJ65" s="127"/>
      <c r="UK65" s="127"/>
      <c r="UL65" s="127"/>
      <c r="UM65" s="127"/>
      <c r="UN65" s="127"/>
      <c r="UO65" s="127"/>
      <c r="UP65" s="127"/>
      <c r="UQ65" s="127"/>
      <c r="UR65" s="127"/>
      <c r="US65" s="127"/>
      <c r="UT65" s="127"/>
      <c r="UU65" s="127"/>
      <c r="UV65" s="127"/>
      <c r="UW65" s="127"/>
      <c r="UX65" s="127"/>
      <c r="UY65" s="127"/>
      <c r="UZ65" s="127"/>
      <c r="VA65" s="127"/>
      <c r="VB65" s="127"/>
      <c r="VC65" s="127"/>
      <c r="VD65" s="127"/>
      <c r="VE65" s="127"/>
      <c r="VF65" s="127"/>
      <c r="VG65" s="127"/>
      <c r="VH65" s="127"/>
      <c r="VI65" s="127"/>
      <c r="VJ65" s="127"/>
      <c r="VK65" s="127"/>
      <c r="VL65" s="127"/>
      <c r="VM65" s="127"/>
      <c r="VN65" s="127"/>
      <c r="VO65" s="127"/>
      <c r="VP65" s="127"/>
      <c r="VQ65" s="127"/>
      <c r="VR65" s="127"/>
      <c r="VS65" s="127"/>
      <c r="VT65" s="127"/>
      <c r="VU65" s="127"/>
      <c r="VV65" s="127"/>
      <c r="VW65" s="127"/>
      <c r="VX65" s="127"/>
      <c r="VY65" s="127"/>
      <c r="VZ65" s="127"/>
      <c r="WA65" s="127"/>
      <c r="WB65" s="127"/>
      <c r="WC65" s="127"/>
      <c r="WD65" s="127"/>
      <c r="WE65" s="127"/>
      <c r="WF65" s="127"/>
      <c r="WG65" s="127"/>
      <c r="WH65" s="127"/>
      <c r="WI65" s="127"/>
      <c r="WJ65" s="127"/>
      <c r="WK65" s="127"/>
      <c r="WL65" s="127"/>
      <c r="WM65" s="127"/>
      <c r="WN65" s="127"/>
      <c r="WO65" s="127"/>
      <c r="WP65" s="127"/>
      <c r="WQ65" s="127"/>
      <c r="WR65" s="127"/>
      <c r="WS65" s="127"/>
      <c r="WT65" s="127"/>
      <c r="WU65" s="127"/>
      <c r="WV65" s="127"/>
      <c r="WW65" s="127"/>
      <c r="WX65" s="127"/>
      <c r="WY65" s="127"/>
      <c r="WZ65" s="127"/>
      <c r="XA65" s="127"/>
      <c r="XB65" s="127"/>
      <c r="XC65" s="127"/>
      <c r="XD65" s="127"/>
      <c r="XE65" s="127"/>
      <c r="XF65" s="127"/>
      <c r="XG65" s="127"/>
      <c r="XH65" s="127"/>
      <c r="XI65" s="127"/>
      <c r="XJ65" s="127"/>
      <c r="XK65" s="127"/>
      <c r="XL65" s="127"/>
      <c r="XM65" s="127"/>
      <c r="XN65" s="127"/>
      <c r="XO65" s="127"/>
      <c r="XP65" s="127"/>
      <c r="XQ65" s="127"/>
      <c r="XR65" s="127"/>
      <c r="XS65" s="127"/>
      <c r="XT65" s="127"/>
      <c r="XU65" s="127"/>
      <c r="XV65" s="127"/>
      <c r="XW65" s="127"/>
      <c r="XX65" s="127"/>
      <c r="XY65" s="127"/>
      <c r="XZ65" s="127"/>
      <c r="YA65" s="127"/>
      <c r="YB65" s="127"/>
      <c r="YC65" s="127"/>
      <c r="YD65" s="127"/>
      <c r="YE65" s="127"/>
      <c r="YF65" s="127"/>
      <c r="YG65" s="127"/>
      <c r="YH65" s="127"/>
      <c r="YI65" s="127"/>
      <c r="YJ65" s="127"/>
      <c r="YK65" s="127"/>
      <c r="YL65" s="127"/>
      <c r="YM65" s="127"/>
      <c r="YN65" s="127"/>
      <c r="YO65" s="127"/>
      <c r="YP65" s="127"/>
      <c r="YQ65" s="127"/>
      <c r="YR65" s="127"/>
      <c r="YS65" s="127"/>
      <c r="YT65" s="127"/>
      <c r="YU65" s="127"/>
      <c r="YV65" s="127"/>
      <c r="YW65" s="127"/>
      <c r="YX65" s="127"/>
      <c r="YY65" s="127"/>
      <c r="YZ65" s="127"/>
      <c r="ZA65" s="127"/>
      <c r="ZB65" s="127"/>
      <c r="ZC65" s="127"/>
      <c r="ZD65" s="127"/>
      <c r="ZE65" s="127"/>
      <c r="ZF65" s="127"/>
      <c r="ZG65" s="127"/>
      <c r="ZH65" s="127"/>
      <c r="ZI65" s="127"/>
      <c r="ZJ65" s="127"/>
      <c r="ZK65" s="127"/>
      <c r="ZL65" s="127"/>
      <c r="ZM65" s="127"/>
      <c r="ZN65" s="127"/>
      <c r="ZO65" s="127"/>
      <c r="ZP65" s="127"/>
      <c r="ZQ65" s="127"/>
      <c r="ZR65" s="127"/>
      <c r="ZS65" s="127"/>
      <c r="ZT65" s="127"/>
      <c r="ZU65" s="127"/>
      <c r="ZV65" s="127"/>
      <c r="ZW65" s="127"/>
      <c r="ZX65" s="127"/>
      <c r="ZY65" s="127"/>
      <c r="ZZ65" s="127"/>
    </row>
    <row r="66" spans="1:702" hidden="1" outlineLevel="1">
      <c r="A66" s="8">
        <v>42217</v>
      </c>
      <c r="B66" s="127">
        <v>4734.8953566700002</v>
      </c>
      <c r="C66" s="127">
        <v>2028.29204888</v>
      </c>
      <c r="D66" s="127">
        <v>50.973764279999997</v>
      </c>
      <c r="E66" s="127">
        <v>1289.6873010500001</v>
      </c>
      <c r="F66" s="127">
        <v>28.535836</v>
      </c>
      <c r="G66" s="127">
        <v>0.34401509000000002</v>
      </c>
      <c r="H66" s="127">
        <v>150.32058721999999</v>
      </c>
      <c r="I66" s="127">
        <v>966.43332021000003</v>
      </c>
      <c r="J66" s="127">
        <v>144.99208082000001</v>
      </c>
      <c r="K66" s="127">
        <v>14.662322769999999</v>
      </c>
      <c r="L66" s="127">
        <v>3.3081605399999998</v>
      </c>
      <c r="M66" s="163" t="s">
        <v>189</v>
      </c>
      <c r="N66" s="127">
        <v>42.438395030000002</v>
      </c>
      <c r="O66" s="127">
        <v>5.6520270699999999</v>
      </c>
      <c r="P66" s="127">
        <v>5.7200276099999998</v>
      </c>
      <c r="Q66" s="127">
        <v>2.9980759999999999E-2</v>
      </c>
      <c r="R66" s="127">
        <v>1.61254E-3</v>
      </c>
      <c r="S66" s="127">
        <v>2.8472307200000002</v>
      </c>
      <c r="T66" s="127">
        <v>0.65664608000000002</v>
      </c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27"/>
      <c r="IM66" s="127"/>
      <c r="IN66" s="127"/>
      <c r="IO66" s="127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127"/>
      <c r="JA66" s="127"/>
      <c r="JB66" s="127"/>
      <c r="JC66" s="127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127"/>
      <c r="JO66" s="127"/>
      <c r="JP66" s="127"/>
      <c r="JQ66" s="127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127"/>
      <c r="KC66" s="127"/>
      <c r="KD66" s="127"/>
      <c r="KE66" s="127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127"/>
      <c r="KQ66" s="127"/>
      <c r="KR66" s="127"/>
      <c r="KS66" s="127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127"/>
      <c r="LE66" s="127"/>
      <c r="LF66" s="127"/>
      <c r="LG66" s="127"/>
      <c r="LH66" s="127"/>
      <c r="LI66" s="127"/>
      <c r="LJ66" s="127"/>
      <c r="LK66" s="127"/>
      <c r="LL66" s="127"/>
      <c r="LM66" s="127"/>
      <c r="LN66" s="127"/>
      <c r="LO66" s="127"/>
      <c r="LP66" s="127"/>
      <c r="LQ66" s="127"/>
      <c r="LR66" s="127"/>
      <c r="LS66" s="127"/>
      <c r="LT66" s="127"/>
      <c r="LU66" s="127"/>
      <c r="LV66" s="127"/>
      <c r="LW66" s="127"/>
      <c r="LX66" s="127"/>
      <c r="LY66" s="127"/>
      <c r="LZ66" s="127"/>
      <c r="MA66" s="127"/>
      <c r="MB66" s="127"/>
      <c r="MC66" s="127"/>
      <c r="MD66" s="127"/>
      <c r="ME66" s="127"/>
      <c r="MF66" s="127"/>
      <c r="MG66" s="127"/>
      <c r="MH66" s="127"/>
      <c r="MI66" s="127"/>
      <c r="MJ66" s="127"/>
      <c r="MK66" s="127"/>
      <c r="ML66" s="127"/>
      <c r="MM66" s="127"/>
      <c r="MN66" s="127"/>
      <c r="MO66" s="127"/>
      <c r="MP66" s="127"/>
      <c r="MQ66" s="127"/>
      <c r="MR66" s="127"/>
      <c r="MS66" s="127"/>
      <c r="MT66" s="127"/>
      <c r="MU66" s="127"/>
      <c r="MV66" s="127"/>
      <c r="MW66" s="127"/>
      <c r="MX66" s="127"/>
      <c r="MY66" s="127"/>
      <c r="MZ66" s="127"/>
      <c r="NA66" s="127"/>
      <c r="NB66" s="127"/>
      <c r="NC66" s="127"/>
      <c r="ND66" s="127"/>
      <c r="NE66" s="127"/>
      <c r="NF66" s="127"/>
      <c r="NG66" s="127"/>
      <c r="NH66" s="127"/>
      <c r="NI66" s="127"/>
      <c r="NJ66" s="127"/>
      <c r="NK66" s="127"/>
      <c r="NL66" s="127"/>
      <c r="NM66" s="127"/>
      <c r="NN66" s="127"/>
      <c r="NO66" s="127"/>
      <c r="NP66" s="127"/>
      <c r="NQ66" s="127"/>
      <c r="NR66" s="127"/>
      <c r="NS66" s="127"/>
      <c r="NT66" s="127"/>
      <c r="NU66" s="127"/>
      <c r="NV66" s="127"/>
      <c r="NW66" s="127"/>
      <c r="NX66" s="127"/>
      <c r="NY66" s="127"/>
      <c r="NZ66" s="127"/>
      <c r="OA66" s="127"/>
      <c r="OB66" s="127"/>
      <c r="OC66" s="127"/>
      <c r="OD66" s="127"/>
      <c r="OE66" s="127"/>
      <c r="OF66" s="127"/>
      <c r="OG66" s="127"/>
      <c r="OH66" s="127"/>
      <c r="OI66" s="127"/>
      <c r="OJ66" s="127"/>
      <c r="OK66" s="127"/>
      <c r="OL66" s="127"/>
      <c r="OM66" s="127"/>
      <c r="ON66" s="127"/>
      <c r="OO66" s="127"/>
      <c r="OP66" s="127"/>
      <c r="OQ66" s="127"/>
      <c r="OR66" s="127"/>
      <c r="OS66" s="127"/>
      <c r="OT66" s="127"/>
      <c r="OU66" s="127"/>
      <c r="OV66" s="127"/>
      <c r="OW66" s="127"/>
      <c r="OX66" s="127"/>
      <c r="OY66" s="127"/>
      <c r="OZ66" s="127"/>
      <c r="PA66" s="127"/>
      <c r="PB66" s="127"/>
      <c r="PC66" s="127"/>
      <c r="PD66" s="127"/>
      <c r="PE66" s="127"/>
      <c r="PF66" s="127"/>
      <c r="PG66" s="127"/>
      <c r="PH66" s="127"/>
      <c r="PI66" s="127"/>
      <c r="PJ66" s="127"/>
      <c r="PK66" s="127"/>
      <c r="PL66" s="127"/>
      <c r="PM66" s="127"/>
      <c r="PN66" s="127"/>
      <c r="PO66" s="127"/>
      <c r="PP66" s="127"/>
      <c r="PQ66" s="127"/>
      <c r="PR66" s="127"/>
      <c r="PS66" s="127"/>
      <c r="PT66" s="127"/>
      <c r="PU66" s="127"/>
      <c r="PV66" s="127"/>
      <c r="PW66" s="127"/>
      <c r="PX66" s="127"/>
      <c r="PY66" s="127"/>
      <c r="PZ66" s="127"/>
      <c r="QA66" s="127"/>
      <c r="QB66" s="127"/>
      <c r="QC66" s="127"/>
      <c r="QD66" s="127"/>
      <c r="QE66" s="127"/>
      <c r="QF66" s="127"/>
      <c r="QG66" s="127"/>
      <c r="QH66" s="127"/>
      <c r="QI66" s="127"/>
      <c r="QJ66" s="127"/>
      <c r="QK66" s="127"/>
      <c r="QL66" s="127"/>
      <c r="QM66" s="127"/>
      <c r="QN66" s="127"/>
      <c r="QO66" s="127"/>
      <c r="QP66" s="127"/>
      <c r="QQ66" s="127"/>
      <c r="QR66" s="127"/>
      <c r="QS66" s="127"/>
      <c r="QT66" s="127"/>
      <c r="QU66" s="127"/>
      <c r="QV66" s="127"/>
      <c r="QW66" s="127"/>
      <c r="QX66" s="127"/>
      <c r="QY66" s="127"/>
      <c r="QZ66" s="127"/>
      <c r="RA66" s="127"/>
      <c r="RB66" s="127"/>
      <c r="RC66" s="127"/>
      <c r="RD66" s="127"/>
      <c r="RE66" s="127"/>
      <c r="RF66" s="127"/>
      <c r="RG66" s="127"/>
      <c r="RH66" s="127"/>
      <c r="RI66" s="127"/>
      <c r="RJ66" s="127"/>
      <c r="RK66" s="127"/>
      <c r="RL66" s="127"/>
      <c r="RM66" s="127"/>
      <c r="RN66" s="127"/>
      <c r="RO66" s="127"/>
      <c r="RP66" s="127"/>
      <c r="RQ66" s="127"/>
      <c r="RR66" s="127"/>
      <c r="RS66" s="127"/>
      <c r="RT66" s="127"/>
      <c r="RU66" s="127"/>
      <c r="RV66" s="127"/>
      <c r="RW66" s="127"/>
      <c r="RX66" s="127"/>
      <c r="RY66" s="127"/>
      <c r="RZ66" s="127"/>
      <c r="SA66" s="127"/>
      <c r="SB66" s="127"/>
      <c r="SC66" s="127"/>
      <c r="SD66" s="127"/>
      <c r="SE66" s="127"/>
      <c r="SF66" s="127"/>
      <c r="SG66" s="127"/>
      <c r="SH66" s="127"/>
      <c r="SI66" s="127"/>
      <c r="SJ66" s="127"/>
      <c r="SK66" s="127"/>
      <c r="SL66" s="127"/>
      <c r="SM66" s="127"/>
      <c r="SN66" s="127"/>
      <c r="SO66" s="127"/>
      <c r="SP66" s="127"/>
      <c r="SQ66" s="127"/>
      <c r="SR66" s="127"/>
      <c r="SS66" s="127"/>
      <c r="ST66" s="127"/>
      <c r="SU66" s="127"/>
      <c r="SV66" s="127"/>
      <c r="SW66" s="127"/>
      <c r="SX66" s="127"/>
      <c r="SY66" s="127"/>
      <c r="SZ66" s="127"/>
      <c r="TA66" s="127"/>
      <c r="TB66" s="127"/>
      <c r="TC66" s="127"/>
      <c r="TD66" s="127"/>
      <c r="TE66" s="127"/>
      <c r="TF66" s="127"/>
      <c r="TG66" s="127"/>
      <c r="TH66" s="127"/>
      <c r="TI66" s="127"/>
      <c r="TJ66" s="127"/>
      <c r="TK66" s="127"/>
      <c r="TL66" s="127"/>
      <c r="TM66" s="127"/>
      <c r="TN66" s="127"/>
      <c r="TO66" s="127"/>
      <c r="TP66" s="127"/>
      <c r="TQ66" s="127"/>
      <c r="TR66" s="127"/>
      <c r="TS66" s="127"/>
      <c r="TT66" s="127"/>
      <c r="TU66" s="127"/>
      <c r="TV66" s="127"/>
      <c r="TW66" s="127"/>
      <c r="TX66" s="127"/>
      <c r="TY66" s="127"/>
      <c r="TZ66" s="127"/>
      <c r="UA66" s="127"/>
      <c r="UB66" s="127"/>
      <c r="UC66" s="127"/>
      <c r="UD66" s="127"/>
      <c r="UE66" s="127"/>
      <c r="UF66" s="127"/>
      <c r="UG66" s="127"/>
      <c r="UH66" s="127"/>
      <c r="UI66" s="127"/>
      <c r="UJ66" s="127"/>
      <c r="UK66" s="127"/>
      <c r="UL66" s="127"/>
      <c r="UM66" s="127"/>
      <c r="UN66" s="127"/>
      <c r="UO66" s="127"/>
      <c r="UP66" s="127"/>
      <c r="UQ66" s="127"/>
      <c r="UR66" s="127"/>
      <c r="US66" s="127"/>
      <c r="UT66" s="127"/>
      <c r="UU66" s="127"/>
      <c r="UV66" s="127"/>
      <c r="UW66" s="127"/>
      <c r="UX66" s="127"/>
      <c r="UY66" s="127"/>
      <c r="UZ66" s="127"/>
      <c r="VA66" s="127"/>
      <c r="VB66" s="127"/>
      <c r="VC66" s="127"/>
      <c r="VD66" s="127"/>
      <c r="VE66" s="127"/>
      <c r="VF66" s="127"/>
      <c r="VG66" s="127"/>
      <c r="VH66" s="127"/>
      <c r="VI66" s="127"/>
      <c r="VJ66" s="127"/>
      <c r="VK66" s="127"/>
      <c r="VL66" s="127"/>
      <c r="VM66" s="127"/>
      <c r="VN66" s="127"/>
      <c r="VO66" s="127"/>
      <c r="VP66" s="127"/>
      <c r="VQ66" s="127"/>
      <c r="VR66" s="127"/>
      <c r="VS66" s="127"/>
      <c r="VT66" s="127"/>
      <c r="VU66" s="127"/>
      <c r="VV66" s="127"/>
      <c r="VW66" s="127"/>
      <c r="VX66" s="127"/>
      <c r="VY66" s="127"/>
      <c r="VZ66" s="127"/>
      <c r="WA66" s="127"/>
      <c r="WB66" s="127"/>
      <c r="WC66" s="127"/>
      <c r="WD66" s="127"/>
      <c r="WE66" s="127"/>
      <c r="WF66" s="127"/>
      <c r="WG66" s="127"/>
      <c r="WH66" s="127"/>
      <c r="WI66" s="127"/>
      <c r="WJ66" s="127"/>
      <c r="WK66" s="127"/>
      <c r="WL66" s="127"/>
      <c r="WM66" s="127"/>
      <c r="WN66" s="127"/>
      <c r="WO66" s="127"/>
      <c r="WP66" s="127"/>
      <c r="WQ66" s="127"/>
      <c r="WR66" s="127"/>
      <c r="WS66" s="127"/>
      <c r="WT66" s="127"/>
      <c r="WU66" s="127"/>
      <c r="WV66" s="127"/>
      <c r="WW66" s="127"/>
      <c r="WX66" s="127"/>
      <c r="WY66" s="127"/>
      <c r="WZ66" s="127"/>
      <c r="XA66" s="127"/>
      <c r="XB66" s="127"/>
      <c r="XC66" s="127"/>
      <c r="XD66" s="127"/>
      <c r="XE66" s="127"/>
      <c r="XF66" s="127"/>
      <c r="XG66" s="127"/>
      <c r="XH66" s="127"/>
      <c r="XI66" s="127"/>
      <c r="XJ66" s="127"/>
      <c r="XK66" s="127"/>
      <c r="XL66" s="127"/>
      <c r="XM66" s="127"/>
      <c r="XN66" s="127"/>
      <c r="XO66" s="127"/>
      <c r="XP66" s="127"/>
      <c r="XQ66" s="127"/>
      <c r="XR66" s="127"/>
      <c r="XS66" s="127"/>
      <c r="XT66" s="127"/>
      <c r="XU66" s="127"/>
      <c r="XV66" s="127"/>
      <c r="XW66" s="127"/>
      <c r="XX66" s="127"/>
      <c r="XY66" s="127"/>
      <c r="XZ66" s="127"/>
      <c r="YA66" s="127"/>
      <c r="YB66" s="127"/>
      <c r="YC66" s="127"/>
      <c r="YD66" s="127"/>
      <c r="YE66" s="127"/>
      <c r="YF66" s="127"/>
      <c r="YG66" s="127"/>
      <c r="YH66" s="127"/>
      <c r="YI66" s="127"/>
      <c r="YJ66" s="127"/>
      <c r="YK66" s="127"/>
      <c r="YL66" s="127"/>
      <c r="YM66" s="127"/>
      <c r="YN66" s="127"/>
      <c r="YO66" s="127"/>
      <c r="YP66" s="127"/>
      <c r="YQ66" s="127"/>
      <c r="YR66" s="127"/>
      <c r="YS66" s="127"/>
      <c r="YT66" s="127"/>
      <c r="YU66" s="127"/>
      <c r="YV66" s="127"/>
      <c r="YW66" s="127"/>
      <c r="YX66" s="127"/>
      <c r="YY66" s="127"/>
      <c r="YZ66" s="127"/>
      <c r="ZA66" s="127"/>
      <c r="ZB66" s="127"/>
      <c r="ZC66" s="127"/>
      <c r="ZD66" s="127"/>
      <c r="ZE66" s="127"/>
      <c r="ZF66" s="127"/>
      <c r="ZG66" s="127"/>
      <c r="ZH66" s="127"/>
      <c r="ZI66" s="127"/>
      <c r="ZJ66" s="127"/>
      <c r="ZK66" s="127"/>
      <c r="ZL66" s="127"/>
      <c r="ZM66" s="127"/>
      <c r="ZN66" s="127"/>
      <c r="ZO66" s="127"/>
      <c r="ZP66" s="127"/>
      <c r="ZQ66" s="127"/>
      <c r="ZR66" s="127"/>
      <c r="ZS66" s="127"/>
      <c r="ZT66" s="127"/>
      <c r="ZU66" s="127"/>
      <c r="ZV66" s="127"/>
      <c r="ZW66" s="127"/>
      <c r="ZX66" s="127"/>
      <c r="ZY66" s="127"/>
      <c r="ZZ66" s="127"/>
    </row>
    <row r="67" spans="1:702" hidden="1" outlineLevel="1">
      <c r="A67" s="8">
        <v>42248</v>
      </c>
      <c r="B67" s="127">
        <v>4652.1746862399996</v>
      </c>
      <c r="C67" s="127">
        <v>1875.90360186</v>
      </c>
      <c r="D67" s="127">
        <v>49.488749630000001</v>
      </c>
      <c r="E67" s="127">
        <v>1382.7608600399999</v>
      </c>
      <c r="F67" s="127">
        <v>21.30781254</v>
      </c>
      <c r="G67" s="127">
        <v>0.37317672000000002</v>
      </c>
      <c r="H67" s="127">
        <v>145.20553061000001</v>
      </c>
      <c r="I67" s="127">
        <v>948.74528034000002</v>
      </c>
      <c r="J67" s="127">
        <v>157.61627145</v>
      </c>
      <c r="K67" s="127">
        <v>13.62041043</v>
      </c>
      <c r="L67" s="127">
        <v>3.08731841</v>
      </c>
      <c r="M67" s="163" t="s">
        <v>189</v>
      </c>
      <c r="N67" s="127">
        <v>40.117337919999997</v>
      </c>
      <c r="O67" s="127">
        <v>5.7160236199999996</v>
      </c>
      <c r="P67" s="127">
        <v>5.1511908799999997</v>
      </c>
      <c r="Q67" s="127">
        <v>3.0854389999999999E-2</v>
      </c>
      <c r="R67" s="127">
        <v>1.0423389999999999E-2</v>
      </c>
      <c r="S67" s="127">
        <v>2.3879255100000001</v>
      </c>
      <c r="T67" s="127">
        <v>0.65191849999999996</v>
      </c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7"/>
      <c r="LS67" s="127"/>
      <c r="LT67" s="127"/>
      <c r="LU67" s="127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27"/>
      <c r="MG67" s="127"/>
      <c r="MH67" s="127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27"/>
      <c r="RC67" s="127"/>
      <c r="RD67" s="127"/>
      <c r="RE67" s="127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27"/>
      <c r="RQ67" s="127"/>
      <c r="RR67" s="127"/>
      <c r="RS67" s="127"/>
      <c r="RT67" s="127"/>
      <c r="RU67" s="127"/>
      <c r="RV67" s="127"/>
      <c r="RW67" s="127"/>
      <c r="RX67" s="127"/>
      <c r="RY67" s="127"/>
      <c r="RZ67" s="127"/>
      <c r="SA67" s="127"/>
      <c r="SB67" s="127"/>
      <c r="SC67" s="127"/>
      <c r="SD67" s="127"/>
      <c r="SE67" s="127"/>
      <c r="SF67" s="127"/>
      <c r="SG67" s="127"/>
      <c r="SH67" s="127"/>
      <c r="SI67" s="127"/>
      <c r="SJ67" s="127"/>
      <c r="SK67" s="127"/>
      <c r="SL67" s="127"/>
      <c r="SM67" s="127"/>
      <c r="SN67" s="127"/>
      <c r="SO67" s="127"/>
      <c r="SP67" s="127"/>
      <c r="SQ67" s="127"/>
      <c r="SR67" s="127"/>
      <c r="SS67" s="127"/>
      <c r="ST67" s="127"/>
      <c r="SU67" s="127"/>
      <c r="SV67" s="127"/>
      <c r="SW67" s="127"/>
      <c r="SX67" s="127"/>
      <c r="SY67" s="127"/>
      <c r="SZ67" s="127"/>
      <c r="TA67" s="127"/>
      <c r="TB67" s="127"/>
      <c r="TC67" s="127"/>
      <c r="TD67" s="127"/>
      <c r="TE67" s="127"/>
      <c r="TF67" s="127"/>
      <c r="TG67" s="127"/>
      <c r="TH67" s="127"/>
      <c r="TI67" s="127"/>
      <c r="TJ67" s="127"/>
      <c r="TK67" s="127"/>
      <c r="TL67" s="127"/>
      <c r="TM67" s="127"/>
      <c r="TN67" s="127"/>
      <c r="TO67" s="127"/>
      <c r="TP67" s="127"/>
      <c r="TQ67" s="127"/>
      <c r="TR67" s="127"/>
      <c r="TS67" s="127"/>
      <c r="TT67" s="127"/>
      <c r="TU67" s="127"/>
      <c r="TV67" s="127"/>
      <c r="TW67" s="127"/>
      <c r="TX67" s="127"/>
      <c r="TY67" s="127"/>
      <c r="TZ67" s="127"/>
      <c r="UA67" s="127"/>
      <c r="UB67" s="127"/>
      <c r="UC67" s="127"/>
      <c r="UD67" s="127"/>
      <c r="UE67" s="127"/>
      <c r="UF67" s="127"/>
      <c r="UG67" s="127"/>
      <c r="UH67" s="127"/>
      <c r="UI67" s="127"/>
      <c r="UJ67" s="127"/>
      <c r="UK67" s="127"/>
      <c r="UL67" s="127"/>
      <c r="UM67" s="127"/>
      <c r="UN67" s="127"/>
      <c r="UO67" s="127"/>
      <c r="UP67" s="127"/>
      <c r="UQ67" s="127"/>
      <c r="UR67" s="127"/>
      <c r="US67" s="127"/>
      <c r="UT67" s="127"/>
      <c r="UU67" s="127"/>
      <c r="UV67" s="127"/>
      <c r="UW67" s="127"/>
      <c r="UX67" s="127"/>
      <c r="UY67" s="127"/>
      <c r="UZ67" s="127"/>
      <c r="VA67" s="127"/>
      <c r="VB67" s="127"/>
      <c r="VC67" s="127"/>
      <c r="VD67" s="127"/>
      <c r="VE67" s="127"/>
      <c r="VF67" s="127"/>
      <c r="VG67" s="127"/>
      <c r="VH67" s="127"/>
      <c r="VI67" s="127"/>
      <c r="VJ67" s="127"/>
      <c r="VK67" s="127"/>
      <c r="VL67" s="127"/>
      <c r="VM67" s="127"/>
      <c r="VN67" s="127"/>
      <c r="VO67" s="127"/>
      <c r="VP67" s="127"/>
      <c r="VQ67" s="127"/>
      <c r="VR67" s="127"/>
      <c r="VS67" s="127"/>
      <c r="VT67" s="127"/>
      <c r="VU67" s="127"/>
      <c r="VV67" s="127"/>
      <c r="VW67" s="127"/>
      <c r="VX67" s="127"/>
      <c r="VY67" s="127"/>
      <c r="VZ67" s="127"/>
      <c r="WA67" s="127"/>
      <c r="WB67" s="127"/>
      <c r="WC67" s="127"/>
      <c r="WD67" s="127"/>
      <c r="WE67" s="127"/>
      <c r="WF67" s="127"/>
      <c r="WG67" s="127"/>
      <c r="WH67" s="127"/>
      <c r="WI67" s="127"/>
      <c r="WJ67" s="127"/>
      <c r="WK67" s="127"/>
      <c r="WL67" s="127"/>
      <c r="WM67" s="127"/>
      <c r="WN67" s="127"/>
      <c r="WO67" s="127"/>
      <c r="WP67" s="127"/>
      <c r="WQ67" s="127"/>
      <c r="WR67" s="127"/>
      <c r="WS67" s="127"/>
      <c r="WT67" s="127"/>
      <c r="WU67" s="127"/>
      <c r="WV67" s="127"/>
      <c r="WW67" s="127"/>
      <c r="WX67" s="127"/>
      <c r="WY67" s="127"/>
      <c r="WZ67" s="127"/>
      <c r="XA67" s="127"/>
      <c r="XB67" s="127"/>
      <c r="XC67" s="127"/>
      <c r="XD67" s="127"/>
      <c r="XE67" s="127"/>
      <c r="XF67" s="127"/>
      <c r="XG67" s="127"/>
      <c r="XH67" s="127"/>
      <c r="XI67" s="127"/>
      <c r="XJ67" s="127"/>
      <c r="XK67" s="127"/>
      <c r="XL67" s="127"/>
      <c r="XM67" s="127"/>
      <c r="XN67" s="127"/>
      <c r="XO67" s="127"/>
      <c r="XP67" s="127"/>
      <c r="XQ67" s="127"/>
      <c r="XR67" s="127"/>
      <c r="XS67" s="127"/>
      <c r="XT67" s="127"/>
      <c r="XU67" s="127"/>
      <c r="XV67" s="127"/>
      <c r="XW67" s="127"/>
      <c r="XX67" s="127"/>
      <c r="XY67" s="127"/>
      <c r="XZ67" s="127"/>
      <c r="YA67" s="127"/>
      <c r="YB67" s="127"/>
      <c r="YC67" s="127"/>
      <c r="YD67" s="127"/>
      <c r="YE67" s="127"/>
      <c r="YF67" s="127"/>
      <c r="YG67" s="127"/>
      <c r="YH67" s="127"/>
      <c r="YI67" s="127"/>
      <c r="YJ67" s="127"/>
      <c r="YK67" s="127"/>
      <c r="YL67" s="127"/>
      <c r="YM67" s="127"/>
      <c r="YN67" s="127"/>
      <c r="YO67" s="127"/>
      <c r="YP67" s="127"/>
      <c r="YQ67" s="127"/>
      <c r="YR67" s="127"/>
      <c r="YS67" s="127"/>
      <c r="YT67" s="127"/>
      <c r="YU67" s="127"/>
      <c r="YV67" s="127"/>
      <c r="YW67" s="127"/>
      <c r="YX67" s="127"/>
      <c r="YY67" s="127"/>
      <c r="YZ67" s="127"/>
      <c r="ZA67" s="127"/>
      <c r="ZB67" s="127"/>
      <c r="ZC67" s="127"/>
      <c r="ZD67" s="127"/>
      <c r="ZE67" s="127"/>
      <c r="ZF67" s="127"/>
      <c r="ZG67" s="127"/>
      <c r="ZH67" s="127"/>
      <c r="ZI67" s="127"/>
      <c r="ZJ67" s="127"/>
      <c r="ZK67" s="127"/>
      <c r="ZL67" s="127"/>
      <c r="ZM67" s="127"/>
      <c r="ZN67" s="127"/>
      <c r="ZO67" s="127"/>
      <c r="ZP67" s="127"/>
      <c r="ZQ67" s="127"/>
      <c r="ZR67" s="127"/>
      <c r="ZS67" s="127"/>
      <c r="ZT67" s="127"/>
      <c r="ZU67" s="127"/>
      <c r="ZV67" s="127"/>
      <c r="ZW67" s="127"/>
      <c r="ZX67" s="127"/>
      <c r="ZY67" s="127"/>
      <c r="ZZ67" s="127"/>
    </row>
    <row r="68" spans="1:702" hidden="1" outlineLevel="1">
      <c r="A68" s="8">
        <v>42278</v>
      </c>
      <c r="B68" s="127">
        <v>4829.61290938</v>
      </c>
      <c r="C68" s="127">
        <v>2085.1099278699999</v>
      </c>
      <c r="D68" s="127">
        <v>49.025381549999999</v>
      </c>
      <c r="E68" s="127">
        <v>1312.7525745400001</v>
      </c>
      <c r="F68" s="127">
        <v>23.995565429999999</v>
      </c>
      <c r="G68" s="127">
        <v>0.1719088</v>
      </c>
      <c r="H68" s="127">
        <v>152.06493735000001</v>
      </c>
      <c r="I68" s="127">
        <v>982.97505818000002</v>
      </c>
      <c r="J68" s="127">
        <v>159.95273768000001</v>
      </c>
      <c r="K68" s="127">
        <v>10.78301781</v>
      </c>
      <c r="L68" s="127">
        <v>1.6106095300000001</v>
      </c>
      <c r="M68" s="163" t="s">
        <v>189</v>
      </c>
      <c r="N68" s="127">
        <v>42.104436100000001</v>
      </c>
      <c r="O68" s="127">
        <v>4.8493998400000002</v>
      </c>
      <c r="P68" s="127">
        <v>3.2451397100000001</v>
      </c>
      <c r="Q68" s="127">
        <v>4.6283770000000002E-2</v>
      </c>
      <c r="R68" s="127">
        <v>1.8960620000000001E-2</v>
      </c>
      <c r="S68" s="127">
        <v>0.17844934000000001</v>
      </c>
      <c r="T68" s="127">
        <v>0.72852125999999995</v>
      </c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27"/>
      <c r="JA68" s="127"/>
      <c r="JB68" s="127"/>
      <c r="JC68" s="127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27"/>
      <c r="JO68" s="127"/>
      <c r="JP68" s="127"/>
      <c r="JQ68" s="127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27"/>
      <c r="KC68" s="127"/>
      <c r="KD68" s="127"/>
      <c r="KE68" s="127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27"/>
      <c r="KQ68" s="127"/>
      <c r="KR68" s="127"/>
      <c r="KS68" s="127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27"/>
      <c r="LE68" s="127"/>
      <c r="LF68" s="127"/>
      <c r="LG68" s="127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27"/>
      <c r="LS68" s="127"/>
      <c r="LT68" s="127"/>
      <c r="LU68" s="127"/>
      <c r="LV68" s="127"/>
      <c r="LW68" s="127"/>
      <c r="LX68" s="127"/>
      <c r="LY68" s="127"/>
      <c r="LZ68" s="127"/>
      <c r="MA68" s="127"/>
      <c r="MB68" s="127"/>
      <c r="MC68" s="127"/>
      <c r="MD68" s="127"/>
      <c r="ME68" s="127"/>
      <c r="MF68" s="127"/>
      <c r="MG68" s="127"/>
      <c r="MH68" s="127"/>
      <c r="MI68" s="127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27"/>
      <c r="MU68" s="127"/>
      <c r="MV68" s="127"/>
      <c r="MW68" s="127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27"/>
      <c r="NI68" s="127"/>
      <c r="NJ68" s="127"/>
      <c r="NK68" s="127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27"/>
      <c r="NW68" s="127"/>
      <c r="NX68" s="127"/>
      <c r="NY68" s="127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27"/>
      <c r="OK68" s="127"/>
      <c r="OL68" s="127"/>
      <c r="OM68" s="127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27"/>
      <c r="OY68" s="127"/>
      <c r="OZ68" s="127"/>
      <c r="PA68" s="127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27"/>
      <c r="PM68" s="127"/>
      <c r="PN68" s="127"/>
      <c r="PO68" s="127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27"/>
      <c r="QA68" s="127"/>
      <c r="QB68" s="127"/>
      <c r="QC68" s="127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27"/>
      <c r="QO68" s="127"/>
      <c r="QP68" s="127"/>
      <c r="QQ68" s="127"/>
      <c r="QR68" s="127"/>
      <c r="QS68" s="127"/>
      <c r="QT68" s="127"/>
      <c r="QU68" s="127"/>
      <c r="QV68" s="127"/>
      <c r="QW68" s="127"/>
      <c r="QX68" s="127"/>
      <c r="QY68" s="127"/>
      <c r="QZ68" s="127"/>
      <c r="RA68" s="127"/>
      <c r="RB68" s="127"/>
      <c r="RC68" s="127"/>
      <c r="RD68" s="127"/>
      <c r="RE68" s="127"/>
      <c r="RF68" s="127"/>
      <c r="RG68" s="127"/>
      <c r="RH68" s="127"/>
      <c r="RI68" s="127"/>
      <c r="RJ68" s="127"/>
      <c r="RK68" s="127"/>
      <c r="RL68" s="127"/>
      <c r="RM68" s="127"/>
      <c r="RN68" s="127"/>
      <c r="RO68" s="127"/>
      <c r="RP68" s="127"/>
      <c r="RQ68" s="127"/>
      <c r="RR68" s="127"/>
      <c r="RS68" s="127"/>
      <c r="RT68" s="127"/>
      <c r="RU68" s="127"/>
      <c r="RV68" s="127"/>
      <c r="RW68" s="127"/>
      <c r="RX68" s="127"/>
      <c r="RY68" s="127"/>
      <c r="RZ68" s="127"/>
      <c r="SA68" s="127"/>
      <c r="SB68" s="127"/>
      <c r="SC68" s="127"/>
      <c r="SD68" s="127"/>
      <c r="SE68" s="127"/>
      <c r="SF68" s="127"/>
      <c r="SG68" s="127"/>
      <c r="SH68" s="127"/>
      <c r="SI68" s="127"/>
      <c r="SJ68" s="127"/>
      <c r="SK68" s="127"/>
      <c r="SL68" s="127"/>
      <c r="SM68" s="127"/>
      <c r="SN68" s="127"/>
      <c r="SO68" s="127"/>
      <c r="SP68" s="127"/>
      <c r="SQ68" s="127"/>
      <c r="SR68" s="127"/>
      <c r="SS68" s="127"/>
      <c r="ST68" s="127"/>
      <c r="SU68" s="127"/>
      <c r="SV68" s="127"/>
      <c r="SW68" s="127"/>
      <c r="SX68" s="127"/>
      <c r="SY68" s="127"/>
      <c r="SZ68" s="127"/>
      <c r="TA68" s="127"/>
      <c r="TB68" s="127"/>
      <c r="TC68" s="127"/>
      <c r="TD68" s="127"/>
      <c r="TE68" s="127"/>
      <c r="TF68" s="127"/>
      <c r="TG68" s="127"/>
      <c r="TH68" s="127"/>
      <c r="TI68" s="127"/>
      <c r="TJ68" s="127"/>
      <c r="TK68" s="127"/>
      <c r="TL68" s="127"/>
      <c r="TM68" s="127"/>
      <c r="TN68" s="127"/>
      <c r="TO68" s="127"/>
      <c r="TP68" s="127"/>
      <c r="TQ68" s="127"/>
      <c r="TR68" s="127"/>
      <c r="TS68" s="127"/>
      <c r="TT68" s="127"/>
      <c r="TU68" s="127"/>
      <c r="TV68" s="127"/>
      <c r="TW68" s="127"/>
      <c r="TX68" s="127"/>
      <c r="TY68" s="127"/>
      <c r="TZ68" s="127"/>
      <c r="UA68" s="127"/>
      <c r="UB68" s="127"/>
      <c r="UC68" s="127"/>
      <c r="UD68" s="127"/>
      <c r="UE68" s="127"/>
      <c r="UF68" s="127"/>
      <c r="UG68" s="127"/>
      <c r="UH68" s="127"/>
      <c r="UI68" s="127"/>
      <c r="UJ68" s="127"/>
      <c r="UK68" s="127"/>
      <c r="UL68" s="127"/>
      <c r="UM68" s="127"/>
      <c r="UN68" s="127"/>
      <c r="UO68" s="127"/>
      <c r="UP68" s="127"/>
      <c r="UQ68" s="127"/>
      <c r="UR68" s="127"/>
      <c r="US68" s="127"/>
      <c r="UT68" s="127"/>
      <c r="UU68" s="127"/>
      <c r="UV68" s="127"/>
      <c r="UW68" s="127"/>
      <c r="UX68" s="127"/>
      <c r="UY68" s="127"/>
      <c r="UZ68" s="127"/>
      <c r="VA68" s="127"/>
      <c r="VB68" s="127"/>
      <c r="VC68" s="127"/>
      <c r="VD68" s="127"/>
      <c r="VE68" s="127"/>
      <c r="VF68" s="127"/>
      <c r="VG68" s="127"/>
      <c r="VH68" s="127"/>
      <c r="VI68" s="127"/>
      <c r="VJ68" s="127"/>
      <c r="VK68" s="127"/>
      <c r="VL68" s="127"/>
      <c r="VM68" s="127"/>
      <c r="VN68" s="127"/>
      <c r="VO68" s="127"/>
      <c r="VP68" s="127"/>
      <c r="VQ68" s="127"/>
      <c r="VR68" s="127"/>
      <c r="VS68" s="127"/>
      <c r="VT68" s="127"/>
      <c r="VU68" s="127"/>
      <c r="VV68" s="127"/>
      <c r="VW68" s="127"/>
      <c r="VX68" s="127"/>
      <c r="VY68" s="127"/>
      <c r="VZ68" s="127"/>
      <c r="WA68" s="127"/>
      <c r="WB68" s="127"/>
      <c r="WC68" s="127"/>
      <c r="WD68" s="127"/>
      <c r="WE68" s="127"/>
      <c r="WF68" s="127"/>
      <c r="WG68" s="127"/>
      <c r="WH68" s="127"/>
      <c r="WI68" s="127"/>
      <c r="WJ68" s="127"/>
      <c r="WK68" s="127"/>
      <c r="WL68" s="127"/>
      <c r="WM68" s="127"/>
      <c r="WN68" s="127"/>
      <c r="WO68" s="127"/>
      <c r="WP68" s="127"/>
      <c r="WQ68" s="127"/>
      <c r="WR68" s="127"/>
      <c r="WS68" s="127"/>
      <c r="WT68" s="127"/>
      <c r="WU68" s="127"/>
      <c r="WV68" s="127"/>
      <c r="WW68" s="127"/>
      <c r="WX68" s="127"/>
      <c r="WY68" s="127"/>
      <c r="WZ68" s="127"/>
      <c r="XA68" s="127"/>
      <c r="XB68" s="127"/>
      <c r="XC68" s="127"/>
      <c r="XD68" s="127"/>
      <c r="XE68" s="127"/>
      <c r="XF68" s="127"/>
      <c r="XG68" s="127"/>
      <c r="XH68" s="127"/>
      <c r="XI68" s="127"/>
      <c r="XJ68" s="127"/>
      <c r="XK68" s="127"/>
      <c r="XL68" s="127"/>
      <c r="XM68" s="127"/>
      <c r="XN68" s="127"/>
      <c r="XO68" s="127"/>
      <c r="XP68" s="127"/>
      <c r="XQ68" s="127"/>
      <c r="XR68" s="127"/>
      <c r="XS68" s="127"/>
      <c r="XT68" s="127"/>
      <c r="XU68" s="127"/>
      <c r="XV68" s="127"/>
      <c r="XW68" s="127"/>
      <c r="XX68" s="127"/>
      <c r="XY68" s="127"/>
      <c r="XZ68" s="127"/>
      <c r="YA68" s="127"/>
      <c r="YB68" s="127"/>
      <c r="YC68" s="127"/>
      <c r="YD68" s="127"/>
      <c r="YE68" s="127"/>
      <c r="YF68" s="127"/>
      <c r="YG68" s="127"/>
      <c r="YH68" s="127"/>
      <c r="YI68" s="127"/>
      <c r="YJ68" s="127"/>
      <c r="YK68" s="127"/>
      <c r="YL68" s="127"/>
      <c r="YM68" s="127"/>
      <c r="YN68" s="127"/>
      <c r="YO68" s="127"/>
      <c r="YP68" s="127"/>
      <c r="YQ68" s="127"/>
      <c r="YR68" s="127"/>
      <c r="YS68" s="127"/>
      <c r="YT68" s="127"/>
      <c r="YU68" s="127"/>
      <c r="YV68" s="127"/>
      <c r="YW68" s="127"/>
      <c r="YX68" s="127"/>
      <c r="YY68" s="127"/>
      <c r="YZ68" s="127"/>
      <c r="ZA68" s="127"/>
      <c r="ZB68" s="127"/>
      <c r="ZC68" s="127"/>
      <c r="ZD68" s="127"/>
      <c r="ZE68" s="127"/>
      <c r="ZF68" s="127"/>
      <c r="ZG68" s="127"/>
      <c r="ZH68" s="127"/>
      <c r="ZI68" s="127"/>
      <c r="ZJ68" s="127"/>
      <c r="ZK68" s="127"/>
      <c r="ZL68" s="127"/>
      <c r="ZM68" s="127"/>
      <c r="ZN68" s="127"/>
      <c r="ZO68" s="127"/>
      <c r="ZP68" s="127"/>
      <c r="ZQ68" s="127"/>
      <c r="ZR68" s="127"/>
      <c r="ZS68" s="127"/>
      <c r="ZT68" s="127"/>
      <c r="ZU68" s="127"/>
      <c r="ZV68" s="127"/>
      <c r="ZW68" s="127"/>
      <c r="ZX68" s="127"/>
      <c r="ZY68" s="127"/>
      <c r="ZZ68" s="127"/>
    </row>
    <row r="69" spans="1:702" hidden="1" outlineLevel="1">
      <c r="A69" s="8">
        <v>42309</v>
      </c>
      <c r="B69" s="127">
        <v>4915.3184901900004</v>
      </c>
      <c r="C69" s="127">
        <v>2134.32913418</v>
      </c>
      <c r="D69" s="127">
        <v>52.707379459999999</v>
      </c>
      <c r="E69" s="127">
        <v>1303.6906935899999</v>
      </c>
      <c r="F69" s="127">
        <v>23.781055309999999</v>
      </c>
      <c r="G69" s="127">
        <v>0.19844424999999999</v>
      </c>
      <c r="H69" s="127">
        <v>142.98344012000001</v>
      </c>
      <c r="I69" s="127">
        <v>1029.67647081</v>
      </c>
      <c r="J69" s="127">
        <v>168.43118171</v>
      </c>
      <c r="K69" s="127">
        <v>10.46058279</v>
      </c>
      <c r="L69" s="127">
        <v>1.4274505</v>
      </c>
      <c r="M69" s="163" t="s">
        <v>189</v>
      </c>
      <c r="N69" s="127">
        <v>38.676697279999999</v>
      </c>
      <c r="O69" s="127">
        <v>4.4603224600000004</v>
      </c>
      <c r="P69" s="127">
        <v>2.9836307299999998</v>
      </c>
      <c r="Q69" s="127">
        <v>2.4429559999999999E-2</v>
      </c>
      <c r="R69" s="127">
        <v>1.6545959999999998E-2</v>
      </c>
      <c r="S69" s="127">
        <v>0.17869461</v>
      </c>
      <c r="T69" s="127">
        <v>1.29233687</v>
      </c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  <c r="IV69" s="127"/>
      <c r="IW69" s="127"/>
      <c r="IX69" s="127"/>
      <c r="IY69" s="127"/>
      <c r="IZ69" s="127"/>
      <c r="JA69" s="127"/>
      <c r="JB69" s="127"/>
      <c r="JC69" s="127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27"/>
      <c r="JO69" s="127"/>
      <c r="JP69" s="127"/>
      <c r="JQ69" s="127"/>
      <c r="JR69" s="127"/>
      <c r="JS69" s="127"/>
      <c r="JT69" s="127"/>
      <c r="JU69" s="127"/>
      <c r="JV69" s="127"/>
      <c r="JW69" s="127"/>
      <c r="JX69" s="127"/>
      <c r="JY69" s="127"/>
      <c r="JZ69" s="127"/>
      <c r="KA69" s="127"/>
      <c r="KB69" s="127"/>
      <c r="KC69" s="127"/>
      <c r="KD69" s="127"/>
      <c r="KE69" s="127"/>
      <c r="KF69" s="127"/>
      <c r="KG69" s="127"/>
      <c r="KH69" s="127"/>
      <c r="KI69" s="127"/>
      <c r="KJ69" s="127"/>
      <c r="KK69" s="127"/>
      <c r="KL69" s="127"/>
      <c r="KM69" s="127"/>
      <c r="KN69" s="127"/>
      <c r="KO69" s="127"/>
      <c r="KP69" s="127"/>
      <c r="KQ69" s="127"/>
      <c r="KR69" s="127"/>
      <c r="KS69" s="127"/>
      <c r="KT69" s="127"/>
      <c r="KU69" s="127"/>
      <c r="KV69" s="127"/>
      <c r="KW69" s="127"/>
      <c r="KX69" s="127"/>
      <c r="KY69" s="127"/>
      <c r="KZ69" s="127"/>
      <c r="LA69" s="127"/>
      <c r="LB69" s="127"/>
      <c r="LC69" s="127"/>
      <c r="LD69" s="127"/>
      <c r="LE69" s="127"/>
      <c r="LF69" s="127"/>
      <c r="LG69" s="127"/>
      <c r="LH69" s="127"/>
      <c r="LI69" s="127"/>
      <c r="LJ69" s="127"/>
      <c r="LK69" s="127"/>
      <c r="LL69" s="127"/>
      <c r="LM69" s="127"/>
      <c r="LN69" s="127"/>
      <c r="LO69" s="127"/>
      <c r="LP69" s="127"/>
      <c r="LQ69" s="127"/>
      <c r="LR69" s="127"/>
      <c r="LS69" s="127"/>
      <c r="LT69" s="127"/>
      <c r="LU69" s="127"/>
      <c r="LV69" s="127"/>
      <c r="LW69" s="127"/>
      <c r="LX69" s="127"/>
      <c r="LY69" s="127"/>
      <c r="LZ69" s="127"/>
      <c r="MA69" s="127"/>
      <c r="MB69" s="127"/>
      <c r="MC69" s="127"/>
      <c r="MD69" s="127"/>
      <c r="ME69" s="127"/>
      <c r="MF69" s="127"/>
      <c r="MG69" s="127"/>
      <c r="MH69" s="127"/>
      <c r="MI69" s="127"/>
      <c r="MJ69" s="127"/>
      <c r="MK69" s="127"/>
      <c r="ML69" s="127"/>
      <c r="MM69" s="127"/>
      <c r="MN69" s="127"/>
      <c r="MO69" s="127"/>
      <c r="MP69" s="127"/>
      <c r="MQ69" s="127"/>
      <c r="MR69" s="127"/>
      <c r="MS69" s="127"/>
      <c r="MT69" s="127"/>
      <c r="MU69" s="127"/>
      <c r="MV69" s="127"/>
      <c r="MW69" s="127"/>
      <c r="MX69" s="127"/>
      <c r="MY69" s="127"/>
      <c r="MZ69" s="127"/>
      <c r="NA69" s="127"/>
      <c r="NB69" s="127"/>
      <c r="NC69" s="127"/>
      <c r="ND69" s="127"/>
      <c r="NE69" s="127"/>
      <c r="NF69" s="127"/>
      <c r="NG69" s="127"/>
      <c r="NH69" s="127"/>
      <c r="NI69" s="127"/>
      <c r="NJ69" s="127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7"/>
      <c r="NY69" s="127"/>
      <c r="NZ69" s="127"/>
      <c r="OA69" s="127"/>
      <c r="OB69" s="127"/>
      <c r="OC69" s="127"/>
      <c r="OD69" s="127"/>
      <c r="OE69" s="127"/>
      <c r="OF69" s="127"/>
      <c r="OG69" s="127"/>
      <c r="OH69" s="127"/>
      <c r="OI69" s="127"/>
      <c r="OJ69" s="127"/>
      <c r="OK69" s="127"/>
      <c r="OL69" s="127"/>
      <c r="OM69" s="127"/>
      <c r="ON69" s="127"/>
      <c r="OO69" s="127"/>
      <c r="OP69" s="127"/>
      <c r="OQ69" s="127"/>
      <c r="OR69" s="127"/>
      <c r="OS69" s="127"/>
      <c r="OT69" s="127"/>
      <c r="OU69" s="127"/>
      <c r="OV69" s="127"/>
      <c r="OW69" s="127"/>
      <c r="OX69" s="127"/>
      <c r="OY69" s="127"/>
      <c r="OZ69" s="127"/>
      <c r="PA69" s="127"/>
      <c r="PB69" s="127"/>
      <c r="PC69" s="127"/>
      <c r="PD69" s="127"/>
      <c r="PE69" s="127"/>
      <c r="PF69" s="127"/>
      <c r="PG69" s="127"/>
      <c r="PH69" s="127"/>
      <c r="PI69" s="127"/>
      <c r="PJ69" s="127"/>
      <c r="PK69" s="127"/>
      <c r="PL69" s="127"/>
      <c r="PM69" s="127"/>
      <c r="PN69" s="127"/>
      <c r="PO69" s="127"/>
      <c r="PP69" s="127"/>
      <c r="PQ69" s="127"/>
      <c r="PR69" s="127"/>
      <c r="PS69" s="127"/>
      <c r="PT69" s="127"/>
      <c r="PU69" s="127"/>
      <c r="PV69" s="127"/>
      <c r="PW69" s="127"/>
      <c r="PX69" s="127"/>
      <c r="PY69" s="127"/>
      <c r="PZ69" s="127"/>
      <c r="QA69" s="127"/>
      <c r="QB69" s="127"/>
      <c r="QC69" s="127"/>
      <c r="QD69" s="127"/>
      <c r="QE69" s="127"/>
      <c r="QF69" s="127"/>
      <c r="QG69" s="127"/>
      <c r="QH69" s="127"/>
      <c r="QI69" s="127"/>
      <c r="QJ69" s="127"/>
      <c r="QK69" s="127"/>
      <c r="QL69" s="127"/>
      <c r="QM69" s="127"/>
      <c r="QN69" s="127"/>
      <c r="QO69" s="127"/>
      <c r="QP69" s="127"/>
      <c r="QQ69" s="127"/>
      <c r="QR69" s="127"/>
      <c r="QS69" s="127"/>
      <c r="QT69" s="127"/>
      <c r="QU69" s="127"/>
      <c r="QV69" s="127"/>
      <c r="QW69" s="127"/>
      <c r="QX69" s="127"/>
      <c r="QY69" s="127"/>
      <c r="QZ69" s="127"/>
      <c r="RA69" s="127"/>
      <c r="RB69" s="127"/>
      <c r="RC69" s="127"/>
      <c r="RD69" s="127"/>
      <c r="RE69" s="127"/>
      <c r="RF69" s="127"/>
      <c r="RG69" s="127"/>
      <c r="RH69" s="127"/>
      <c r="RI69" s="127"/>
      <c r="RJ69" s="127"/>
      <c r="RK69" s="127"/>
      <c r="RL69" s="127"/>
      <c r="RM69" s="127"/>
      <c r="RN69" s="127"/>
      <c r="RO69" s="127"/>
      <c r="RP69" s="127"/>
      <c r="RQ69" s="127"/>
      <c r="RR69" s="127"/>
      <c r="RS69" s="127"/>
      <c r="RT69" s="127"/>
      <c r="RU69" s="127"/>
      <c r="RV69" s="127"/>
      <c r="RW69" s="127"/>
      <c r="RX69" s="127"/>
      <c r="RY69" s="127"/>
      <c r="RZ69" s="127"/>
      <c r="SA69" s="127"/>
      <c r="SB69" s="127"/>
      <c r="SC69" s="127"/>
      <c r="SD69" s="127"/>
      <c r="SE69" s="127"/>
      <c r="SF69" s="127"/>
      <c r="SG69" s="127"/>
      <c r="SH69" s="127"/>
      <c r="SI69" s="127"/>
      <c r="SJ69" s="127"/>
      <c r="SK69" s="127"/>
      <c r="SL69" s="127"/>
      <c r="SM69" s="127"/>
      <c r="SN69" s="127"/>
      <c r="SO69" s="127"/>
      <c r="SP69" s="127"/>
      <c r="SQ69" s="127"/>
      <c r="SR69" s="127"/>
      <c r="SS69" s="127"/>
      <c r="ST69" s="127"/>
      <c r="SU69" s="127"/>
      <c r="SV69" s="127"/>
      <c r="SW69" s="127"/>
      <c r="SX69" s="127"/>
      <c r="SY69" s="127"/>
      <c r="SZ69" s="127"/>
      <c r="TA69" s="127"/>
      <c r="TB69" s="127"/>
      <c r="TC69" s="127"/>
      <c r="TD69" s="127"/>
      <c r="TE69" s="127"/>
      <c r="TF69" s="127"/>
      <c r="TG69" s="127"/>
      <c r="TH69" s="127"/>
      <c r="TI69" s="127"/>
      <c r="TJ69" s="127"/>
      <c r="TK69" s="127"/>
      <c r="TL69" s="127"/>
      <c r="TM69" s="127"/>
      <c r="TN69" s="127"/>
      <c r="TO69" s="127"/>
      <c r="TP69" s="127"/>
      <c r="TQ69" s="127"/>
      <c r="TR69" s="127"/>
      <c r="TS69" s="127"/>
      <c r="TT69" s="127"/>
      <c r="TU69" s="127"/>
      <c r="TV69" s="127"/>
      <c r="TW69" s="127"/>
      <c r="TX69" s="127"/>
      <c r="TY69" s="127"/>
      <c r="TZ69" s="127"/>
      <c r="UA69" s="127"/>
      <c r="UB69" s="127"/>
      <c r="UC69" s="127"/>
      <c r="UD69" s="127"/>
      <c r="UE69" s="127"/>
      <c r="UF69" s="127"/>
      <c r="UG69" s="127"/>
      <c r="UH69" s="127"/>
      <c r="UI69" s="127"/>
      <c r="UJ69" s="127"/>
      <c r="UK69" s="127"/>
      <c r="UL69" s="127"/>
      <c r="UM69" s="127"/>
      <c r="UN69" s="127"/>
      <c r="UO69" s="127"/>
      <c r="UP69" s="127"/>
      <c r="UQ69" s="127"/>
      <c r="UR69" s="127"/>
      <c r="US69" s="127"/>
      <c r="UT69" s="127"/>
      <c r="UU69" s="127"/>
      <c r="UV69" s="127"/>
      <c r="UW69" s="127"/>
      <c r="UX69" s="127"/>
      <c r="UY69" s="127"/>
      <c r="UZ69" s="127"/>
      <c r="VA69" s="127"/>
      <c r="VB69" s="127"/>
      <c r="VC69" s="127"/>
      <c r="VD69" s="127"/>
      <c r="VE69" s="127"/>
      <c r="VF69" s="127"/>
      <c r="VG69" s="127"/>
      <c r="VH69" s="127"/>
      <c r="VI69" s="127"/>
      <c r="VJ69" s="127"/>
      <c r="VK69" s="127"/>
      <c r="VL69" s="127"/>
      <c r="VM69" s="127"/>
      <c r="VN69" s="127"/>
      <c r="VO69" s="127"/>
      <c r="VP69" s="127"/>
      <c r="VQ69" s="127"/>
      <c r="VR69" s="127"/>
      <c r="VS69" s="127"/>
      <c r="VT69" s="127"/>
      <c r="VU69" s="127"/>
      <c r="VV69" s="127"/>
      <c r="VW69" s="127"/>
      <c r="VX69" s="127"/>
      <c r="VY69" s="127"/>
      <c r="VZ69" s="127"/>
      <c r="WA69" s="127"/>
      <c r="WB69" s="127"/>
      <c r="WC69" s="127"/>
      <c r="WD69" s="127"/>
      <c r="WE69" s="127"/>
      <c r="WF69" s="127"/>
      <c r="WG69" s="127"/>
      <c r="WH69" s="127"/>
      <c r="WI69" s="127"/>
      <c r="WJ69" s="127"/>
      <c r="WK69" s="127"/>
      <c r="WL69" s="127"/>
      <c r="WM69" s="127"/>
      <c r="WN69" s="127"/>
      <c r="WO69" s="127"/>
      <c r="WP69" s="127"/>
      <c r="WQ69" s="127"/>
      <c r="WR69" s="127"/>
      <c r="WS69" s="127"/>
      <c r="WT69" s="127"/>
      <c r="WU69" s="127"/>
      <c r="WV69" s="127"/>
      <c r="WW69" s="127"/>
      <c r="WX69" s="127"/>
      <c r="WY69" s="127"/>
      <c r="WZ69" s="127"/>
      <c r="XA69" s="127"/>
      <c r="XB69" s="127"/>
      <c r="XC69" s="127"/>
      <c r="XD69" s="127"/>
      <c r="XE69" s="127"/>
      <c r="XF69" s="127"/>
      <c r="XG69" s="127"/>
      <c r="XH69" s="127"/>
      <c r="XI69" s="127"/>
      <c r="XJ69" s="127"/>
      <c r="XK69" s="127"/>
      <c r="XL69" s="127"/>
      <c r="XM69" s="127"/>
      <c r="XN69" s="127"/>
      <c r="XO69" s="127"/>
      <c r="XP69" s="127"/>
      <c r="XQ69" s="127"/>
      <c r="XR69" s="127"/>
      <c r="XS69" s="127"/>
      <c r="XT69" s="127"/>
      <c r="XU69" s="127"/>
      <c r="XV69" s="127"/>
      <c r="XW69" s="127"/>
      <c r="XX69" s="127"/>
      <c r="XY69" s="127"/>
      <c r="XZ69" s="127"/>
      <c r="YA69" s="127"/>
      <c r="YB69" s="127"/>
      <c r="YC69" s="127"/>
      <c r="YD69" s="127"/>
      <c r="YE69" s="127"/>
      <c r="YF69" s="127"/>
      <c r="YG69" s="127"/>
      <c r="YH69" s="127"/>
      <c r="YI69" s="127"/>
      <c r="YJ69" s="127"/>
      <c r="YK69" s="127"/>
      <c r="YL69" s="127"/>
      <c r="YM69" s="127"/>
      <c r="YN69" s="127"/>
      <c r="YO69" s="127"/>
      <c r="YP69" s="127"/>
      <c r="YQ69" s="127"/>
      <c r="YR69" s="127"/>
      <c r="YS69" s="127"/>
      <c r="YT69" s="127"/>
      <c r="YU69" s="127"/>
      <c r="YV69" s="127"/>
      <c r="YW69" s="127"/>
      <c r="YX69" s="127"/>
      <c r="YY69" s="127"/>
      <c r="YZ69" s="127"/>
      <c r="ZA69" s="127"/>
      <c r="ZB69" s="127"/>
      <c r="ZC69" s="127"/>
      <c r="ZD69" s="127"/>
      <c r="ZE69" s="127"/>
      <c r="ZF69" s="127"/>
      <c r="ZG69" s="127"/>
      <c r="ZH69" s="127"/>
      <c r="ZI69" s="127"/>
      <c r="ZJ69" s="127"/>
      <c r="ZK69" s="127"/>
      <c r="ZL69" s="127"/>
      <c r="ZM69" s="127"/>
      <c r="ZN69" s="127"/>
      <c r="ZO69" s="127"/>
      <c r="ZP69" s="127"/>
      <c r="ZQ69" s="127"/>
      <c r="ZR69" s="127"/>
      <c r="ZS69" s="127"/>
      <c r="ZT69" s="127"/>
      <c r="ZU69" s="127"/>
      <c r="ZV69" s="127"/>
      <c r="ZW69" s="127"/>
      <c r="ZX69" s="127"/>
      <c r="ZY69" s="127"/>
      <c r="ZZ69" s="127"/>
    </row>
    <row r="70" spans="1:702" hidden="1" outlineLevel="1">
      <c r="A70" s="8">
        <v>42339</v>
      </c>
      <c r="B70" s="127">
        <v>4763.0472103900001</v>
      </c>
      <c r="C70" s="127">
        <v>2075.0863082599999</v>
      </c>
      <c r="D70" s="127">
        <v>48.279080020000002</v>
      </c>
      <c r="E70" s="127">
        <v>1307.8782499399999</v>
      </c>
      <c r="F70" s="127">
        <v>72.485000170000006</v>
      </c>
      <c r="G70" s="127">
        <v>0.22296798000000001</v>
      </c>
      <c r="H70" s="127">
        <v>133.59449212999999</v>
      </c>
      <c r="I70" s="127">
        <v>917.37423868999997</v>
      </c>
      <c r="J70" s="127">
        <v>153.11443535000001</v>
      </c>
      <c r="K70" s="127">
        <v>9.9575325699999997</v>
      </c>
      <c r="L70" s="127">
        <v>2.94752524</v>
      </c>
      <c r="M70" s="163" t="s">
        <v>189</v>
      </c>
      <c r="N70" s="127">
        <v>37.111440100000003</v>
      </c>
      <c r="O70" s="127">
        <v>1.8203789399999999</v>
      </c>
      <c r="P70" s="127">
        <v>2.33720689</v>
      </c>
      <c r="Q70" s="127">
        <v>2.4193929999999999E-2</v>
      </c>
      <c r="R70" s="127">
        <v>1.5475620000000001E-2</v>
      </c>
      <c r="S70" s="127">
        <v>0.17598505</v>
      </c>
      <c r="T70" s="127">
        <v>0.62269951000000001</v>
      </c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27"/>
      <c r="KC70" s="127"/>
      <c r="KD70" s="127"/>
      <c r="KE70" s="127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27"/>
      <c r="KQ70" s="127"/>
      <c r="KR70" s="127"/>
      <c r="KS70" s="127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27"/>
      <c r="LE70" s="127"/>
      <c r="LF70" s="127"/>
      <c r="LG70" s="127"/>
      <c r="LH70" s="127"/>
      <c r="LI70" s="127"/>
      <c r="LJ70" s="127"/>
      <c r="LK70" s="127"/>
      <c r="LL70" s="127"/>
      <c r="LM70" s="127"/>
      <c r="LN70" s="127"/>
      <c r="LO70" s="127"/>
      <c r="LP70" s="127"/>
      <c r="LQ70" s="127"/>
      <c r="LR70" s="127"/>
      <c r="LS70" s="127"/>
      <c r="LT70" s="127"/>
      <c r="LU70" s="127"/>
      <c r="LV70" s="127"/>
      <c r="LW70" s="127"/>
      <c r="LX70" s="127"/>
      <c r="LY70" s="127"/>
      <c r="LZ70" s="127"/>
      <c r="MA70" s="127"/>
      <c r="MB70" s="127"/>
      <c r="MC70" s="127"/>
      <c r="MD70" s="127"/>
      <c r="ME70" s="127"/>
      <c r="MF70" s="127"/>
      <c r="MG70" s="127"/>
      <c r="MH70" s="127"/>
      <c r="MI70" s="127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27"/>
      <c r="MU70" s="127"/>
      <c r="MV70" s="127"/>
      <c r="MW70" s="127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27"/>
      <c r="NI70" s="127"/>
      <c r="NJ70" s="127"/>
      <c r="NK70" s="127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27"/>
      <c r="NW70" s="127"/>
      <c r="NX70" s="127"/>
      <c r="NY70" s="127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27"/>
      <c r="OK70" s="127"/>
      <c r="OL70" s="127"/>
      <c r="OM70" s="127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27"/>
      <c r="OY70" s="127"/>
      <c r="OZ70" s="127"/>
      <c r="PA70" s="127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27"/>
      <c r="PM70" s="127"/>
      <c r="PN70" s="127"/>
      <c r="PO70" s="127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27"/>
      <c r="QA70" s="127"/>
      <c r="QB70" s="127"/>
      <c r="QC70" s="127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27"/>
      <c r="QO70" s="127"/>
      <c r="QP70" s="127"/>
      <c r="QQ70" s="127"/>
      <c r="QR70" s="127"/>
      <c r="QS70" s="127"/>
      <c r="QT70" s="127"/>
      <c r="QU70" s="127"/>
      <c r="QV70" s="127"/>
      <c r="QW70" s="127"/>
      <c r="QX70" s="127"/>
      <c r="QY70" s="127"/>
      <c r="QZ70" s="127"/>
      <c r="RA70" s="127"/>
      <c r="RB70" s="127"/>
      <c r="RC70" s="127"/>
      <c r="RD70" s="127"/>
      <c r="RE70" s="127"/>
      <c r="RF70" s="127"/>
      <c r="RG70" s="127"/>
      <c r="RH70" s="127"/>
      <c r="RI70" s="127"/>
      <c r="RJ70" s="127"/>
      <c r="RK70" s="127"/>
      <c r="RL70" s="127"/>
      <c r="RM70" s="127"/>
      <c r="RN70" s="127"/>
      <c r="RO70" s="127"/>
      <c r="RP70" s="127"/>
      <c r="RQ70" s="127"/>
      <c r="RR70" s="127"/>
      <c r="RS70" s="127"/>
      <c r="RT70" s="127"/>
      <c r="RU70" s="127"/>
      <c r="RV70" s="127"/>
      <c r="RW70" s="127"/>
      <c r="RX70" s="127"/>
      <c r="RY70" s="127"/>
      <c r="RZ70" s="127"/>
      <c r="SA70" s="127"/>
      <c r="SB70" s="127"/>
      <c r="SC70" s="127"/>
      <c r="SD70" s="127"/>
      <c r="SE70" s="127"/>
      <c r="SF70" s="127"/>
      <c r="SG70" s="127"/>
      <c r="SH70" s="127"/>
      <c r="SI70" s="127"/>
      <c r="SJ70" s="127"/>
      <c r="SK70" s="127"/>
      <c r="SL70" s="127"/>
      <c r="SM70" s="127"/>
      <c r="SN70" s="127"/>
      <c r="SO70" s="127"/>
      <c r="SP70" s="127"/>
      <c r="SQ70" s="127"/>
      <c r="SR70" s="127"/>
      <c r="SS70" s="127"/>
      <c r="ST70" s="127"/>
      <c r="SU70" s="127"/>
      <c r="SV70" s="127"/>
      <c r="SW70" s="127"/>
      <c r="SX70" s="127"/>
      <c r="SY70" s="127"/>
      <c r="SZ70" s="127"/>
      <c r="TA70" s="127"/>
      <c r="TB70" s="127"/>
      <c r="TC70" s="127"/>
      <c r="TD70" s="127"/>
      <c r="TE70" s="127"/>
      <c r="TF70" s="127"/>
      <c r="TG70" s="127"/>
      <c r="TH70" s="127"/>
      <c r="TI70" s="127"/>
      <c r="TJ70" s="127"/>
      <c r="TK70" s="127"/>
      <c r="TL70" s="127"/>
      <c r="TM70" s="127"/>
      <c r="TN70" s="127"/>
      <c r="TO70" s="127"/>
      <c r="TP70" s="127"/>
      <c r="TQ70" s="127"/>
      <c r="TR70" s="127"/>
      <c r="TS70" s="127"/>
      <c r="TT70" s="127"/>
      <c r="TU70" s="127"/>
      <c r="TV70" s="127"/>
      <c r="TW70" s="127"/>
      <c r="TX70" s="127"/>
      <c r="TY70" s="127"/>
      <c r="TZ70" s="127"/>
      <c r="UA70" s="127"/>
      <c r="UB70" s="127"/>
      <c r="UC70" s="127"/>
      <c r="UD70" s="127"/>
      <c r="UE70" s="127"/>
      <c r="UF70" s="127"/>
      <c r="UG70" s="127"/>
      <c r="UH70" s="127"/>
      <c r="UI70" s="127"/>
      <c r="UJ70" s="127"/>
      <c r="UK70" s="127"/>
      <c r="UL70" s="127"/>
      <c r="UM70" s="127"/>
      <c r="UN70" s="127"/>
      <c r="UO70" s="127"/>
      <c r="UP70" s="127"/>
      <c r="UQ70" s="127"/>
      <c r="UR70" s="127"/>
      <c r="US70" s="127"/>
      <c r="UT70" s="127"/>
      <c r="UU70" s="127"/>
      <c r="UV70" s="127"/>
      <c r="UW70" s="127"/>
      <c r="UX70" s="127"/>
      <c r="UY70" s="127"/>
      <c r="UZ70" s="127"/>
      <c r="VA70" s="127"/>
      <c r="VB70" s="127"/>
      <c r="VC70" s="127"/>
      <c r="VD70" s="127"/>
      <c r="VE70" s="127"/>
      <c r="VF70" s="127"/>
      <c r="VG70" s="127"/>
      <c r="VH70" s="127"/>
      <c r="VI70" s="127"/>
      <c r="VJ70" s="127"/>
      <c r="VK70" s="127"/>
      <c r="VL70" s="127"/>
      <c r="VM70" s="127"/>
      <c r="VN70" s="127"/>
      <c r="VO70" s="127"/>
      <c r="VP70" s="127"/>
      <c r="VQ70" s="127"/>
      <c r="VR70" s="127"/>
      <c r="VS70" s="127"/>
      <c r="VT70" s="127"/>
      <c r="VU70" s="127"/>
      <c r="VV70" s="127"/>
      <c r="VW70" s="127"/>
      <c r="VX70" s="127"/>
      <c r="VY70" s="127"/>
      <c r="VZ70" s="127"/>
      <c r="WA70" s="127"/>
      <c r="WB70" s="127"/>
      <c r="WC70" s="127"/>
      <c r="WD70" s="127"/>
      <c r="WE70" s="127"/>
      <c r="WF70" s="127"/>
      <c r="WG70" s="127"/>
      <c r="WH70" s="127"/>
      <c r="WI70" s="127"/>
      <c r="WJ70" s="127"/>
      <c r="WK70" s="127"/>
      <c r="WL70" s="127"/>
      <c r="WM70" s="127"/>
      <c r="WN70" s="127"/>
      <c r="WO70" s="127"/>
      <c r="WP70" s="127"/>
      <c r="WQ70" s="127"/>
      <c r="WR70" s="127"/>
      <c r="WS70" s="127"/>
      <c r="WT70" s="127"/>
      <c r="WU70" s="127"/>
      <c r="WV70" s="127"/>
      <c r="WW70" s="127"/>
      <c r="WX70" s="127"/>
      <c r="WY70" s="127"/>
      <c r="WZ70" s="127"/>
      <c r="XA70" s="127"/>
      <c r="XB70" s="127"/>
      <c r="XC70" s="127"/>
      <c r="XD70" s="127"/>
      <c r="XE70" s="127"/>
      <c r="XF70" s="127"/>
      <c r="XG70" s="127"/>
      <c r="XH70" s="127"/>
      <c r="XI70" s="127"/>
      <c r="XJ70" s="127"/>
      <c r="XK70" s="127"/>
      <c r="XL70" s="127"/>
      <c r="XM70" s="127"/>
      <c r="XN70" s="127"/>
      <c r="XO70" s="127"/>
      <c r="XP70" s="127"/>
      <c r="XQ70" s="127"/>
      <c r="XR70" s="127"/>
      <c r="XS70" s="127"/>
      <c r="XT70" s="127"/>
      <c r="XU70" s="127"/>
      <c r="XV70" s="127"/>
      <c r="XW70" s="127"/>
      <c r="XX70" s="127"/>
      <c r="XY70" s="127"/>
      <c r="XZ70" s="127"/>
      <c r="YA70" s="127"/>
      <c r="YB70" s="127"/>
      <c r="YC70" s="127"/>
      <c r="YD70" s="127"/>
      <c r="YE70" s="127"/>
      <c r="YF70" s="127"/>
      <c r="YG70" s="127"/>
      <c r="YH70" s="127"/>
      <c r="YI70" s="127"/>
      <c r="YJ70" s="127"/>
      <c r="YK70" s="127"/>
      <c r="YL70" s="127"/>
      <c r="YM70" s="127"/>
      <c r="YN70" s="127"/>
      <c r="YO70" s="127"/>
      <c r="YP70" s="127"/>
      <c r="YQ70" s="127"/>
      <c r="YR70" s="127"/>
      <c r="YS70" s="127"/>
      <c r="YT70" s="127"/>
      <c r="YU70" s="127"/>
      <c r="YV70" s="127"/>
      <c r="YW70" s="127"/>
      <c r="YX70" s="127"/>
      <c r="YY70" s="127"/>
      <c r="YZ70" s="127"/>
      <c r="ZA70" s="127"/>
      <c r="ZB70" s="127"/>
      <c r="ZC70" s="127"/>
      <c r="ZD70" s="127"/>
      <c r="ZE70" s="127"/>
      <c r="ZF70" s="127"/>
      <c r="ZG70" s="127"/>
      <c r="ZH70" s="127"/>
      <c r="ZI70" s="127"/>
      <c r="ZJ70" s="127"/>
      <c r="ZK70" s="127"/>
      <c r="ZL70" s="127"/>
      <c r="ZM70" s="127"/>
      <c r="ZN70" s="127"/>
      <c r="ZO70" s="127"/>
      <c r="ZP70" s="127"/>
      <c r="ZQ70" s="127"/>
      <c r="ZR70" s="127"/>
      <c r="ZS70" s="127"/>
      <c r="ZT70" s="127"/>
      <c r="ZU70" s="127"/>
      <c r="ZV70" s="127"/>
      <c r="ZW70" s="127"/>
      <c r="ZX70" s="127"/>
      <c r="ZY70" s="127"/>
      <c r="ZZ70" s="127"/>
    </row>
    <row r="71" spans="1:702" hidden="1" outlineLevel="1">
      <c r="A71" s="8">
        <v>42370</v>
      </c>
      <c r="B71" s="127">
        <v>4630.4866841599996</v>
      </c>
      <c r="C71" s="127">
        <v>1882.34661461</v>
      </c>
      <c r="D71" s="127">
        <v>52.712150440000002</v>
      </c>
      <c r="E71" s="127">
        <v>1356.37126257</v>
      </c>
      <c r="F71" s="127">
        <v>69.496317160000004</v>
      </c>
      <c r="G71" s="127">
        <v>0.17341788999999999</v>
      </c>
      <c r="H71" s="127">
        <v>135.45248746999999</v>
      </c>
      <c r="I71" s="127">
        <v>934.74370785999997</v>
      </c>
      <c r="J71" s="127">
        <v>144.60472252</v>
      </c>
      <c r="K71" s="127">
        <v>9.5657620800000007</v>
      </c>
      <c r="L71" s="127">
        <v>2.7739465800000001</v>
      </c>
      <c r="M71" s="163" t="s">
        <v>189</v>
      </c>
      <c r="N71" s="127">
        <v>36.7770814</v>
      </c>
      <c r="O71" s="127">
        <v>1.75547107</v>
      </c>
      <c r="P71" s="127">
        <v>2.95437108</v>
      </c>
      <c r="Q71" s="127">
        <v>1.479054E-2</v>
      </c>
      <c r="R71" s="127">
        <v>1.2208470000000001E-2</v>
      </c>
      <c r="S71" s="127">
        <v>0.17571992</v>
      </c>
      <c r="T71" s="127">
        <v>0.55665249999999999</v>
      </c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27"/>
      <c r="KC71" s="127"/>
      <c r="KD71" s="127"/>
      <c r="KE71" s="127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27"/>
      <c r="KQ71" s="127"/>
      <c r="KR71" s="127"/>
      <c r="KS71" s="127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27"/>
      <c r="LE71" s="127"/>
      <c r="LF71" s="127"/>
      <c r="LG71" s="127"/>
      <c r="LH71" s="127"/>
      <c r="LI71" s="127"/>
      <c r="LJ71" s="127"/>
      <c r="LK71" s="127"/>
      <c r="LL71" s="127"/>
      <c r="LM71" s="127"/>
      <c r="LN71" s="127"/>
      <c r="LO71" s="127"/>
      <c r="LP71" s="127"/>
      <c r="LQ71" s="127"/>
      <c r="LR71" s="127"/>
      <c r="LS71" s="127"/>
      <c r="LT71" s="127"/>
      <c r="LU71" s="127"/>
      <c r="LV71" s="127"/>
      <c r="LW71" s="127"/>
      <c r="LX71" s="127"/>
      <c r="LY71" s="127"/>
      <c r="LZ71" s="127"/>
      <c r="MA71" s="127"/>
      <c r="MB71" s="127"/>
      <c r="MC71" s="127"/>
      <c r="MD71" s="127"/>
      <c r="ME71" s="127"/>
      <c r="MF71" s="127"/>
      <c r="MG71" s="127"/>
      <c r="MH71" s="127"/>
      <c r="MI71" s="127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27"/>
      <c r="MU71" s="127"/>
      <c r="MV71" s="127"/>
      <c r="MW71" s="127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27"/>
      <c r="NI71" s="127"/>
      <c r="NJ71" s="127"/>
      <c r="NK71" s="127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27"/>
      <c r="NW71" s="127"/>
      <c r="NX71" s="127"/>
      <c r="NY71" s="127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27"/>
      <c r="OK71" s="127"/>
      <c r="OL71" s="127"/>
      <c r="OM71" s="127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27"/>
      <c r="OY71" s="127"/>
      <c r="OZ71" s="127"/>
      <c r="PA71" s="127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27"/>
      <c r="PM71" s="127"/>
      <c r="PN71" s="127"/>
      <c r="PO71" s="127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27"/>
      <c r="QA71" s="127"/>
      <c r="QB71" s="127"/>
      <c r="QC71" s="127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27"/>
      <c r="QO71" s="127"/>
      <c r="QP71" s="127"/>
      <c r="QQ71" s="127"/>
      <c r="QR71" s="127"/>
      <c r="QS71" s="127"/>
      <c r="QT71" s="127"/>
      <c r="QU71" s="127"/>
      <c r="QV71" s="127"/>
      <c r="QW71" s="127"/>
      <c r="QX71" s="127"/>
      <c r="QY71" s="127"/>
      <c r="QZ71" s="127"/>
      <c r="RA71" s="127"/>
      <c r="RB71" s="127"/>
      <c r="RC71" s="127"/>
      <c r="RD71" s="127"/>
      <c r="RE71" s="127"/>
      <c r="RF71" s="127"/>
      <c r="RG71" s="127"/>
      <c r="RH71" s="127"/>
      <c r="RI71" s="127"/>
      <c r="RJ71" s="127"/>
      <c r="RK71" s="127"/>
      <c r="RL71" s="127"/>
      <c r="RM71" s="127"/>
      <c r="RN71" s="127"/>
      <c r="RO71" s="127"/>
      <c r="RP71" s="127"/>
      <c r="RQ71" s="127"/>
      <c r="RR71" s="127"/>
      <c r="RS71" s="127"/>
      <c r="RT71" s="127"/>
      <c r="RU71" s="127"/>
      <c r="RV71" s="127"/>
      <c r="RW71" s="127"/>
      <c r="RX71" s="127"/>
      <c r="RY71" s="127"/>
      <c r="RZ71" s="127"/>
      <c r="SA71" s="127"/>
      <c r="SB71" s="127"/>
      <c r="SC71" s="127"/>
      <c r="SD71" s="127"/>
      <c r="SE71" s="127"/>
      <c r="SF71" s="127"/>
      <c r="SG71" s="127"/>
      <c r="SH71" s="127"/>
      <c r="SI71" s="127"/>
      <c r="SJ71" s="127"/>
      <c r="SK71" s="127"/>
      <c r="SL71" s="127"/>
      <c r="SM71" s="127"/>
      <c r="SN71" s="127"/>
      <c r="SO71" s="127"/>
      <c r="SP71" s="127"/>
      <c r="SQ71" s="127"/>
      <c r="SR71" s="127"/>
      <c r="SS71" s="127"/>
      <c r="ST71" s="127"/>
      <c r="SU71" s="127"/>
      <c r="SV71" s="127"/>
      <c r="SW71" s="127"/>
      <c r="SX71" s="127"/>
      <c r="SY71" s="127"/>
      <c r="SZ71" s="127"/>
      <c r="TA71" s="127"/>
      <c r="TB71" s="127"/>
      <c r="TC71" s="127"/>
      <c r="TD71" s="127"/>
      <c r="TE71" s="127"/>
      <c r="TF71" s="127"/>
      <c r="TG71" s="127"/>
      <c r="TH71" s="127"/>
      <c r="TI71" s="127"/>
      <c r="TJ71" s="127"/>
      <c r="TK71" s="127"/>
      <c r="TL71" s="127"/>
      <c r="TM71" s="127"/>
      <c r="TN71" s="127"/>
      <c r="TO71" s="127"/>
      <c r="TP71" s="127"/>
      <c r="TQ71" s="127"/>
      <c r="TR71" s="127"/>
      <c r="TS71" s="127"/>
      <c r="TT71" s="127"/>
      <c r="TU71" s="127"/>
      <c r="TV71" s="127"/>
      <c r="TW71" s="127"/>
      <c r="TX71" s="127"/>
      <c r="TY71" s="127"/>
      <c r="TZ71" s="127"/>
      <c r="UA71" s="127"/>
      <c r="UB71" s="127"/>
      <c r="UC71" s="127"/>
      <c r="UD71" s="127"/>
      <c r="UE71" s="127"/>
      <c r="UF71" s="127"/>
      <c r="UG71" s="127"/>
      <c r="UH71" s="127"/>
      <c r="UI71" s="127"/>
      <c r="UJ71" s="127"/>
      <c r="UK71" s="127"/>
      <c r="UL71" s="127"/>
      <c r="UM71" s="127"/>
      <c r="UN71" s="127"/>
      <c r="UO71" s="127"/>
      <c r="UP71" s="127"/>
      <c r="UQ71" s="127"/>
      <c r="UR71" s="127"/>
      <c r="US71" s="127"/>
      <c r="UT71" s="127"/>
      <c r="UU71" s="127"/>
      <c r="UV71" s="127"/>
      <c r="UW71" s="127"/>
      <c r="UX71" s="127"/>
      <c r="UY71" s="127"/>
      <c r="UZ71" s="127"/>
      <c r="VA71" s="127"/>
      <c r="VB71" s="127"/>
      <c r="VC71" s="127"/>
      <c r="VD71" s="127"/>
      <c r="VE71" s="127"/>
      <c r="VF71" s="127"/>
      <c r="VG71" s="127"/>
      <c r="VH71" s="127"/>
      <c r="VI71" s="127"/>
      <c r="VJ71" s="127"/>
      <c r="VK71" s="127"/>
      <c r="VL71" s="127"/>
      <c r="VM71" s="127"/>
      <c r="VN71" s="127"/>
      <c r="VO71" s="127"/>
      <c r="VP71" s="127"/>
      <c r="VQ71" s="127"/>
      <c r="VR71" s="127"/>
      <c r="VS71" s="127"/>
      <c r="VT71" s="127"/>
      <c r="VU71" s="127"/>
      <c r="VV71" s="127"/>
      <c r="VW71" s="127"/>
      <c r="VX71" s="127"/>
      <c r="VY71" s="127"/>
      <c r="VZ71" s="127"/>
      <c r="WA71" s="127"/>
      <c r="WB71" s="127"/>
      <c r="WC71" s="127"/>
      <c r="WD71" s="127"/>
      <c r="WE71" s="127"/>
      <c r="WF71" s="127"/>
      <c r="WG71" s="127"/>
      <c r="WH71" s="127"/>
      <c r="WI71" s="127"/>
      <c r="WJ71" s="127"/>
      <c r="WK71" s="127"/>
      <c r="WL71" s="127"/>
      <c r="WM71" s="127"/>
      <c r="WN71" s="127"/>
      <c r="WO71" s="127"/>
      <c r="WP71" s="127"/>
      <c r="WQ71" s="127"/>
      <c r="WR71" s="127"/>
      <c r="WS71" s="127"/>
      <c r="WT71" s="127"/>
      <c r="WU71" s="127"/>
      <c r="WV71" s="127"/>
      <c r="WW71" s="127"/>
      <c r="WX71" s="127"/>
      <c r="WY71" s="127"/>
      <c r="WZ71" s="127"/>
      <c r="XA71" s="127"/>
      <c r="XB71" s="127"/>
      <c r="XC71" s="127"/>
      <c r="XD71" s="127"/>
      <c r="XE71" s="127"/>
      <c r="XF71" s="127"/>
      <c r="XG71" s="127"/>
      <c r="XH71" s="127"/>
      <c r="XI71" s="127"/>
      <c r="XJ71" s="127"/>
      <c r="XK71" s="127"/>
      <c r="XL71" s="127"/>
      <c r="XM71" s="127"/>
      <c r="XN71" s="127"/>
      <c r="XO71" s="127"/>
      <c r="XP71" s="127"/>
      <c r="XQ71" s="127"/>
      <c r="XR71" s="127"/>
      <c r="XS71" s="127"/>
      <c r="XT71" s="127"/>
      <c r="XU71" s="127"/>
      <c r="XV71" s="127"/>
      <c r="XW71" s="127"/>
      <c r="XX71" s="127"/>
      <c r="XY71" s="127"/>
      <c r="XZ71" s="127"/>
      <c r="YA71" s="127"/>
      <c r="YB71" s="127"/>
      <c r="YC71" s="127"/>
      <c r="YD71" s="127"/>
      <c r="YE71" s="127"/>
      <c r="YF71" s="127"/>
      <c r="YG71" s="127"/>
      <c r="YH71" s="127"/>
      <c r="YI71" s="127"/>
      <c r="YJ71" s="127"/>
      <c r="YK71" s="127"/>
      <c r="YL71" s="127"/>
      <c r="YM71" s="127"/>
      <c r="YN71" s="127"/>
      <c r="YO71" s="127"/>
      <c r="YP71" s="127"/>
      <c r="YQ71" s="127"/>
      <c r="YR71" s="127"/>
      <c r="YS71" s="127"/>
      <c r="YT71" s="127"/>
      <c r="YU71" s="127"/>
      <c r="YV71" s="127"/>
      <c r="YW71" s="127"/>
      <c r="YX71" s="127"/>
      <c r="YY71" s="127"/>
      <c r="YZ71" s="127"/>
      <c r="ZA71" s="127"/>
      <c r="ZB71" s="127"/>
      <c r="ZC71" s="127"/>
      <c r="ZD71" s="127"/>
      <c r="ZE71" s="127"/>
      <c r="ZF71" s="127"/>
      <c r="ZG71" s="127"/>
      <c r="ZH71" s="127"/>
      <c r="ZI71" s="127"/>
      <c r="ZJ71" s="127"/>
      <c r="ZK71" s="127"/>
      <c r="ZL71" s="127"/>
      <c r="ZM71" s="127"/>
      <c r="ZN71" s="127"/>
      <c r="ZO71" s="127"/>
      <c r="ZP71" s="127"/>
      <c r="ZQ71" s="127"/>
      <c r="ZR71" s="127"/>
      <c r="ZS71" s="127"/>
      <c r="ZT71" s="127"/>
      <c r="ZU71" s="127"/>
      <c r="ZV71" s="127"/>
      <c r="ZW71" s="127"/>
      <c r="ZX71" s="127"/>
      <c r="ZY71" s="127"/>
      <c r="ZZ71" s="127"/>
    </row>
    <row r="72" spans="1:702" hidden="1" outlineLevel="1">
      <c r="A72" s="8">
        <v>42401</v>
      </c>
      <c r="B72" s="127">
        <v>4516.4400245799998</v>
      </c>
      <c r="C72" s="127">
        <v>1796.5836176099999</v>
      </c>
      <c r="D72" s="127">
        <v>54.585754119999997</v>
      </c>
      <c r="E72" s="127">
        <v>1352.35905727</v>
      </c>
      <c r="F72" s="127">
        <v>40.780479069999998</v>
      </c>
      <c r="G72" s="127">
        <v>0.23289752</v>
      </c>
      <c r="H72" s="127">
        <v>137.35489537000001</v>
      </c>
      <c r="I72" s="127">
        <v>921.35976244000005</v>
      </c>
      <c r="J72" s="127">
        <v>162.20318298999999</v>
      </c>
      <c r="K72" s="127">
        <v>7.0540758700000001</v>
      </c>
      <c r="L72" s="127">
        <v>2.0256231699999998</v>
      </c>
      <c r="M72" s="163" t="s">
        <v>189</v>
      </c>
      <c r="N72" s="127">
        <v>36.354858370000002</v>
      </c>
      <c r="O72" s="127">
        <v>1.4684065799999999</v>
      </c>
      <c r="P72" s="127">
        <v>3.3765297699999999</v>
      </c>
      <c r="Q72" s="127">
        <v>2.460907E-2</v>
      </c>
      <c r="R72" s="127">
        <v>1.129178E-2</v>
      </c>
      <c r="S72" s="127">
        <v>0.17312190999999999</v>
      </c>
      <c r="T72" s="127">
        <v>0.49186166999999997</v>
      </c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27"/>
      <c r="KC72" s="127"/>
      <c r="KD72" s="127"/>
      <c r="KE72" s="127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27"/>
      <c r="KQ72" s="127"/>
      <c r="KR72" s="127"/>
      <c r="KS72" s="127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27"/>
      <c r="LE72" s="127"/>
      <c r="LF72" s="127"/>
      <c r="LG72" s="127"/>
      <c r="LH72" s="127"/>
      <c r="LI72" s="127"/>
      <c r="LJ72" s="127"/>
      <c r="LK72" s="127"/>
      <c r="LL72" s="127"/>
      <c r="LM72" s="127"/>
      <c r="LN72" s="127"/>
      <c r="LO72" s="127"/>
      <c r="LP72" s="127"/>
      <c r="LQ72" s="127"/>
      <c r="LR72" s="127"/>
      <c r="LS72" s="127"/>
      <c r="LT72" s="127"/>
      <c r="LU72" s="127"/>
      <c r="LV72" s="127"/>
      <c r="LW72" s="127"/>
      <c r="LX72" s="127"/>
      <c r="LY72" s="127"/>
      <c r="LZ72" s="127"/>
      <c r="MA72" s="127"/>
      <c r="MB72" s="127"/>
      <c r="MC72" s="127"/>
      <c r="MD72" s="127"/>
      <c r="ME72" s="127"/>
      <c r="MF72" s="127"/>
      <c r="MG72" s="127"/>
      <c r="MH72" s="127"/>
      <c r="MI72" s="127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27"/>
      <c r="MU72" s="127"/>
      <c r="MV72" s="127"/>
      <c r="MW72" s="127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27"/>
      <c r="NI72" s="127"/>
      <c r="NJ72" s="127"/>
      <c r="NK72" s="127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27"/>
      <c r="NW72" s="127"/>
      <c r="NX72" s="127"/>
      <c r="NY72" s="127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27"/>
      <c r="OK72" s="127"/>
      <c r="OL72" s="127"/>
      <c r="OM72" s="127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27"/>
      <c r="OY72" s="127"/>
      <c r="OZ72" s="127"/>
      <c r="PA72" s="127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27"/>
      <c r="PM72" s="127"/>
      <c r="PN72" s="127"/>
      <c r="PO72" s="127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27"/>
      <c r="QA72" s="127"/>
      <c r="QB72" s="127"/>
      <c r="QC72" s="127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27"/>
      <c r="QO72" s="127"/>
      <c r="QP72" s="127"/>
      <c r="QQ72" s="127"/>
      <c r="QR72" s="127"/>
      <c r="QS72" s="127"/>
      <c r="QT72" s="127"/>
      <c r="QU72" s="127"/>
      <c r="QV72" s="127"/>
      <c r="QW72" s="127"/>
      <c r="QX72" s="127"/>
      <c r="QY72" s="127"/>
      <c r="QZ72" s="127"/>
      <c r="RA72" s="127"/>
      <c r="RB72" s="127"/>
      <c r="RC72" s="127"/>
      <c r="RD72" s="127"/>
      <c r="RE72" s="127"/>
      <c r="RF72" s="127"/>
      <c r="RG72" s="127"/>
      <c r="RH72" s="127"/>
      <c r="RI72" s="127"/>
      <c r="RJ72" s="127"/>
      <c r="RK72" s="127"/>
      <c r="RL72" s="127"/>
      <c r="RM72" s="127"/>
      <c r="RN72" s="127"/>
      <c r="RO72" s="127"/>
      <c r="RP72" s="127"/>
      <c r="RQ72" s="127"/>
      <c r="RR72" s="127"/>
      <c r="RS72" s="127"/>
      <c r="RT72" s="127"/>
      <c r="RU72" s="127"/>
      <c r="RV72" s="127"/>
      <c r="RW72" s="127"/>
      <c r="RX72" s="127"/>
      <c r="RY72" s="127"/>
      <c r="RZ72" s="127"/>
      <c r="SA72" s="127"/>
      <c r="SB72" s="127"/>
      <c r="SC72" s="127"/>
      <c r="SD72" s="127"/>
      <c r="SE72" s="127"/>
      <c r="SF72" s="127"/>
      <c r="SG72" s="127"/>
      <c r="SH72" s="127"/>
      <c r="SI72" s="127"/>
      <c r="SJ72" s="127"/>
      <c r="SK72" s="127"/>
      <c r="SL72" s="127"/>
      <c r="SM72" s="127"/>
      <c r="SN72" s="127"/>
      <c r="SO72" s="127"/>
      <c r="SP72" s="127"/>
      <c r="SQ72" s="127"/>
      <c r="SR72" s="127"/>
      <c r="SS72" s="127"/>
      <c r="ST72" s="127"/>
      <c r="SU72" s="127"/>
      <c r="SV72" s="127"/>
      <c r="SW72" s="127"/>
      <c r="SX72" s="127"/>
      <c r="SY72" s="127"/>
      <c r="SZ72" s="127"/>
      <c r="TA72" s="127"/>
      <c r="TB72" s="127"/>
      <c r="TC72" s="127"/>
      <c r="TD72" s="127"/>
      <c r="TE72" s="127"/>
      <c r="TF72" s="127"/>
      <c r="TG72" s="127"/>
      <c r="TH72" s="127"/>
      <c r="TI72" s="127"/>
      <c r="TJ72" s="127"/>
      <c r="TK72" s="127"/>
      <c r="TL72" s="127"/>
      <c r="TM72" s="127"/>
      <c r="TN72" s="127"/>
      <c r="TO72" s="127"/>
      <c r="TP72" s="127"/>
      <c r="TQ72" s="127"/>
      <c r="TR72" s="127"/>
      <c r="TS72" s="127"/>
      <c r="TT72" s="127"/>
      <c r="TU72" s="127"/>
      <c r="TV72" s="127"/>
      <c r="TW72" s="127"/>
      <c r="TX72" s="127"/>
      <c r="TY72" s="127"/>
      <c r="TZ72" s="127"/>
      <c r="UA72" s="127"/>
      <c r="UB72" s="127"/>
      <c r="UC72" s="127"/>
      <c r="UD72" s="127"/>
      <c r="UE72" s="127"/>
      <c r="UF72" s="127"/>
      <c r="UG72" s="127"/>
      <c r="UH72" s="127"/>
      <c r="UI72" s="127"/>
      <c r="UJ72" s="127"/>
      <c r="UK72" s="127"/>
      <c r="UL72" s="127"/>
      <c r="UM72" s="127"/>
      <c r="UN72" s="127"/>
      <c r="UO72" s="127"/>
      <c r="UP72" s="127"/>
      <c r="UQ72" s="127"/>
      <c r="UR72" s="127"/>
      <c r="US72" s="127"/>
      <c r="UT72" s="127"/>
      <c r="UU72" s="127"/>
      <c r="UV72" s="127"/>
      <c r="UW72" s="127"/>
      <c r="UX72" s="127"/>
      <c r="UY72" s="127"/>
      <c r="UZ72" s="127"/>
      <c r="VA72" s="127"/>
      <c r="VB72" s="127"/>
      <c r="VC72" s="127"/>
      <c r="VD72" s="127"/>
      <c r="VE72" s="127"/>
      <c r="VF72" s="127"/>
      <c r="VG72" s="127"/>
      <c r="VH72" s="127"/>
      <c r="VI72" s="127"/>
      <c r="VJ72" s="127"/>
      <c r="VK72" s="127"/>
      <c r="VL72" s="127"/>
      <c r="VM72" s="127"/>
      <c r="VN72" s="127"/>
      <c r="VO72" s="127"/>
      <c r="VP72" s="127"/>
      <c r="VQ72" s="127"/>
      <c r="VR72" s="127"/>
      <c r="VS72" s="127"/>
      <c r="VT72" s="127"/>
      <c r="VU72" s="127"/>
      <c r="VV72" s="127"/>
      <c r="VW72" s="127"/>
      <c r="VX72" s="127"/>
      <c r="VY72" s="127"/>
      <c r="VZ72" s="127"/>
      <c r="WA72" s="127"/>
      <c r="WB72" s="127"/>
      <c r="WC72" s="127"/>
      <c r="WD72" s="127"/>
      <c r="WE72" s="127"/>
      <c r="WF72" s="127"/>
      <c r="WG72" s="127"/>
      <c r="WH72" s="127"/>
      <c r="WI72" s="127"/>
      <c r="WJ72" s="127"/>
      <c r="WK72" s="127"/>
      <c r="WL72" s="127"/>
      <c r="WM72" s="127"/>
      <c r="WN72" s="127"/>
      <c r="WO72" s="127"/>
      <c r="WP72" s="127"/>
      <c r="WQ72" s="127"/>
      <c r="WR72" s="127"/>
      <c r="WS72" s="127"/>
      <c r="WT72" s="127"/>
      <c r="WU72" s="127"/>
      <c r="WV72" s="127"/>
      <c r="WW72" s="127"/>
      <c r="WX72" s="127"/>
      <c r="WY72" s="127"/>
      <c r="WZ72" s="127"/>
      <c r="XA72" s="127"/>
      <c r="XB72" s="127"/>
      <c r="XC72" s="127"/>
      <c r="XD72" s="127"/>
      <c r="XE72" s="127"/>
      <c r="XF72" s="127"/>
      <c r="XG72" s="127"/>
      <c r="XH72" s="127"/>
      <c r="XI72" s="127"/>
      <c r="XJ72" s="127"/>
      <c r="XK72" s="127"/>
      <c r="XL72" s="127"/>
      <c r="XM72" s="127"/>
      <c r="XN72" s="127"/>
      <c r="XO72" s="127"/>
      <c r="XP72" s="127"/>
      <c r="XQ72" s="127"/>
      <c r="XR72" s="127"/>
      <c r="XS72" s="127"/>
      <c r="XT72" s="127"/>
      <c r="XU72" s="127"/>
      <c r="XV72" s="127"/>
      <c r="XW72" s="127"/>
      <c r="XX72" s="127"/>
      <c r="XY72" s="127"/>
      <c r="XZ72" s="127"/>
      <c r="YA72" s="127"/>
      <c r="YB72" s="127"/>
      <c r="YC72" s="127"/>
      <c r="YD72" s="127"/>
      <c r="YE72" s="127"/>
      <c r="YF72" s="127"/>
      <c r="YG72" s="127"/>
      <c r="YH72" s="127"/>
      <c r="YI72" s="127"/>
      <c r="YJ72" s="127"/>
      <c r="YK72" s="127"/>
      <c r="YL72" s="127"/>
      <c r="YM72" s="127"/>
      <c r="YN72" s="127"/>
      <c r="YO72" s="127"/>
      <c r="YP72" s="127"/>
      <c r="YQ72" s="127"/>
      <c r="YR72" s="127"/>
      <c r="YS72" s="127"/>
      <c r="YT72" s="127"/>
      <c r="YU72" s="127"/>
      <c r="YV72" s="127"/>
      <c r="YW72" s="127"/>
      <c r="YX72" s="127"/>
      <c r="YY72" s="127"/>
      <c r="YZ72" s="127"/>
      <c r="ZA72" s="127"/>
      <c r="ZB72" s="127"/>
      <c r="ZC72" s="127"/>
      <c r="ZD72" s="127"/>
      <c r="ZE72" s="127"/>
      <c r="ZF72" s="127"/>
      <c r="ZG72" s="127"/>
      <c r="ZH72" s="127"/>
      <c r="ZI72" s="127"/>
      <c r="ZJ72" s="127"/>
      <c r="ZK72" s="127"/>
      <c r="ZL72" s="127"/>
      <c r="ZM72" s="127"/>
      <c r="ZN72" s="127"/>
      <c r="ZO72" s="127"/>
      <c r="ZP72" s="127"/>
      <c r="ZQ72" s="127"/>
      <c r="ZR72" s="127"/>
      <c r="ZS72" s="127"/>
      <c r="ZT72" s="127"/>
      <c r="ZU72" s="127"/>
      <c r="ZV72" s="127"/>
      <c r="ZW72" s="127"/>
      <c r="ZX72" s="127"/>
      <c r="ZY72" s="127"/>
      <c r="ZZ72" s="127"/>
    </row>
    <row r="73" spans="1:702" hidden="1" outlineLevel="1">
      <c r="A73" s="8">
        <v>42430</v>
      </c>
      <c r="B73" s="127">
        <v>4021.3066000200001</v>
      </c>
      <c r="C73" s="127">
        <v>1435.3079754600001</v>
      </c>
      <c r="D73" s="127">
        <v>50.100806380000002</v>
      </c>
      <c r="E73" s="127">
        <v>1282.37660476</v>
      </c>
      <c r="F73" s="127">
        <v>34.768261959999997</v>
      </c>
      <c r="G73" s="127">
        <v>0.37473533999999997</v>
      </c>
      <c r="H73" s="127">
        <v>137.82017768</v>
      </c>
      <c r="I73" s="127">
        <v>887.86042617999999</v>
      </c>
      <c r="J73" s="127">
        <v>160.87224768999999</v>
      </c>
      <c r="K73" s="127">
        <v>6.3106975500000004</v>
      </c>
      <c r="L73" s="127">
        <v>2.0541080699999998</v>
      </c>
      <c r="M73" s="163" t="s">
        <v>189</v>
      </c>
      <c r="N73" s="127">
        <v>18.244267659999998</v>
      </c>
      <c r="O73" s="127">
        <v>1.14687432</v>
      </c>
      <c r="P73" s="127">
        <v>3.27378714</v>
      </c>
      <c r="Q73" s="127">
        <v>2.2745310000000001E-2</v>
      </c>
      <c r="R73" s="127">
        <v>2.0559049999999999E-2</v>
      </c>
      <c r="S73" s="127">
        <v>0.17149537000000001</v>
      </c>
      <c r="T73" s="127">
        <v>0.58083010000000002</v>
      </c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27"/>
      <c r="KC73" s="127"/>
      <c r="KD73" s="127"/>
      <c r="KE73" s="127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27"/>
      <c r="KQ73" s="127"/>
      <c r="KR73" s="127"/>
      <c r="KS73" s="127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27"/>
      <c r="LE73" s="127"/>
      <c r="LF73" s="127"/>
      <c r="LG73" s="127"/>
      <c r="LH73" s="127"/>
      <c r="LI73" s="127"/>
      <c r="LJ73" s="127"/>
      <c r="LK73" s="127"/>
      <c r="LL73" s="127"/>
      <c r="LM73" s="127"/>
      <c r="LN73" s="127"/>
      <c r="LO73" s="127"/>
      <c r="LP73" s="127"/>
      <c r="LQ73" s="127"/>
      <c r="LR73" s="127"/>
      <c r="LS73" s="127"/>
      <c r="LT73" s="127"/>
      <c r="LU73" s="127"/>
      <c r="LV73" s="127"/>
      <c r="LW73" s="127"/>
      <c r="LX73" s="127"/>
      <c r="LY73" s="127"/>
      <c r="LZ73" s="127"/>
      <c r="MA73" s="127"/>
      <c r="MB73" s="127"/>
      <c r="MC73" s="127"/>
      <c r="MD73" s="127"/>
      <c r="ME73" s="127"/>
      <c r="MF73" s="127"/>
      <c r="MG73" s="127"/>
      <c r="MH73" s="127"/>
      <c r="MI73" s="127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27"/>
      <c r="MU73" s="127"/>
      <c r="MV73" s="127"/>
      <c r="MW73" s="127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27"/>
      <c r="NI73" s="127"/>
      <c r="NJ73" s="127"/>
      <c r="NK73" s="127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27"/>
      <c r="NW73" s="127"/>
      <c r="NX73" s="127"/>
      <c r="NY73" s="127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27"/>
      <c r="OK73" s="127"/>
      <c r="OL73" s="127"/>
      <c r="OM73" s="127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27"/>
      <c r="OY73" s="127"/>
      <c r="OZ73" s="127"/>
      <c r="PA73" s="127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27"/>
      <c r="PM73" s="127"/>
      <c r="PN73" s="127"/>
      <c r="PO73" s="127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27"/>
      <c r="QA73" s="127"/>
      <c r="QB73" s="127"/>
      <c r="QC73" s="127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27"/>
      <c r="QO73" s="127"/>
      <c r="QP73" s="127"/>
      <c r="QQ73" s="127"/>
      <c r="QR73" s="127"/>
      <c r="QS73" s="127"/>
      <c r="QT73" s="127"/>
      <c r="QU73" s="127"/>
      <c r="QV73" s="127"/>
      <c r="QW73" s="127"/>
      <c r="QX73" s="127"/>
      <c r="QY73" s="127"/>
      <c r="QZ73" s="127"/>
      <c r="RA73" s="127"/>
      <c r="RB73" s="127"/>
      <c r="RC73" s="127"/>
      <c r="RD73" s="127"/>
      <c r="RE73" s="127"/>
      <c r="RF73" s="127"/>
      <c r="RG73" s="127"/>
      <c r="RH73" s="127"/>
      <c r="RI73" s="127"/>
      <c r="RJ73" s="127"/>
      <c r="RK73" s="127"/>
      <c r="RL73" s="127"/>
      <c r="RM73" s="127"/>
      <c r="RN73" s="127"/>
      <c r="RO73" s="127"/>
      <c r="RP73" s="127"/>
      <c r="RQ73" s="127"/>
      <c r="RR73" s="127"/>
      <c r="RS73" s="127"/>
      <c r="RT73" s="127"/>
      <c r="RU73" s="127"/>
      <c r="RV73" s="127"/>
      <c r="RW73" s="127"/>
      <c r="RX73" s="127"/>
      <c r="RY73" s="127"/>
      <c r="RZ73" s="127"/>
      <c r="SA73" s="127"/>
      <c r="SB73" s="127"/>
      <c r="SC73" s="127"/>
      <c r="SD73" s="127"/>
      <c r="SE73" s="127"/>
      <c r="SF73" s="127"/>
      <c r="SG73" s="127"/>
      <c r="SH73" s="127"/>
      <c r="SI73" s="127"/>
      <c r="SJ73" s="127"/>
      <c r="SK73" s="127"/>
      <c r="SL73" s="127"/>
      <c r="SM73" s="127"/>
      <c r="SN73" s="127"/>
      <c r="SO73" s="127"/>
      <c r="SP73" s="127"/>
      <c r="SQ73" s="127"/>
      <c r="SR73" s="127"/>
      <c r="SS73" s="127"/>
      <c r="ST73" s="127"/>
      <c r="SU73" s="127"/>
      <c r="SV73" s="127"/>
      <c r="SW73" s="127"/>
      <c r="SX73" s="127"/>
      <c r="SY73" s="127"/>
      <c r="SZ73" s="127"/>
      <c r="TA73" s="127"/>
      <c r="TB73" s="127"/>
      <c r="TC73" s="127"/>
      <c r="TD73" s="127"/>
      <c r="TE73" s="127"/>
      <c r="TF73" s="127"/>
      <c r="TG73" s="127"/>
      <c r="TH73" s="127"/>
      <c r="TI73" s="127"/>
      <c r="TJ73" s="127"/>
      <c r="TK73" s="127"/>
      <c r="TL73" s="127"/>
      <c r="TM73" s="127"/>
      <c r="TN73" s="127"/>
      <c r="TO73" s="127"/>
      <c r="TP73" s="127"/>
      <c r="TQ73" s="127"/>
      <c r="TR73" s="127"/>
      <c r="TS73" s="127"/>
      <c r="TT73" s="127"/>
      <c r="TU73" s="127"/>
      <c r="TV73" s="127"/>
      <c r="TW73" s="127"/>
      <c r="TX73" s="127"/>
      <c r="TY73" s="127"/>
      <c r="TZ73" s="127"/>
      <c r="UA73" s="127"/>
      <c r="UB73" s="127"/>
      <c r="UC73" s="127"/>
      <c r="UD73" s="127"/>
      <c r="UE73" s="127"/>
      <c r="UF73" s="127"/>
      <c r="UG73" s="127"/>
      <c r="UH73" s="127"/>
      <c r="UI73" s="127"/>
      <c r="UJ73" s="127"/>
      <c r="UK73" s="127"/>
      <c r="UL73" s="127"/>
      <c r="UM73" s="127"/>
      <c r="UN73" s="127"/>
      <c r="UO73" s="127"/>
      <c r="UP73" s="127"/>
      <c r="UQ73" s="127"/>
      <c r="UR73" s="127"/>
      <c r="US73" s="127"/>
      <c r="UT73" s="127"/>
      <c r="UU73" s="127"/>
      <c r="UV73" s="127"/>
      <c r="UW73" s="127"/>
      <c r="UX73" s="127"/>
      <c r="UY73" s="127"/>
      <c r="UZ73" s="127"/>
      <c r="VA73" s="127"/>
      <c r="VB73" s="127"/>
      <c r="VC73" s="127"/>
      <c r="VD73" s="127"/>
      <c r="VE73" s="127"/>
      <c r="VF73" s="127"/>
      <c r="VG73" s="127"/>
      <c r="VH73" s="127"/>
      <c r="VI73" s="127"/>
      <c r="VJ73" s="127"/>
      <c r="VK73" s="127"/>
      <c r="VL73" s="127"/>
      <c r="VM73" s="127"/>
      <c r="VN73" s="127"/>
      <c r="VO73" s="127"/>
      <c r="VP73" s="127"/>
      <c r="VQ73" s="127"/>
      <c r="VR73" s="127"/>
      <c r="VS73" s="127"/>
      <c r="VT73" s="127"/>
      <c r="VU73" s="127"/>
      <c r="VV73" s="127"/>
      <c r="VW73" s="127"/>
      <c r="VX73" s="127"/>
      <c r="VY73" s="127"/>
      <c r="VZ73" s="127"/>
      <c r="WA73" s="127"/>
      <c r="WB73" s="127"/>
      <c r="WC73" s="127"/>
      <c r="WD73" s="127"/>
      <c r="WE73" s="127"/>
      <c r="WF73" s="127"/>
      <c r="WG73" s="127"/>
      <c r="WH73" s="127"/>
      <c r="WI73" s="127"/>
      <c r="WJ73" s="127"/>
      <c r="WK73" s="127"/>
      <c r="WL73" s="127"/>
      <c r="WM73" s="127"/>
      <c r="WN73" s="127"/>
      <c r="WO73" s="127"/>
      <c r="WP73" s="127"/>
      <c r="WQ73" s="127"/>
      <c r="WR73" s="127"/>
      <c r="WS73" s="127"/>
      <c r="WT73" s="127"/>
      <c r="WU73" s="127"/>
      <c r="WV73" s="127"/>
      <c r="WW73" s="127"/>
      <c r="WX73" s="127"/>
      <c r="WY73" s="127"/>
      <c r="WZ73" s="127"/>
      <c r="XA73" s="127"/>
      <c r="XB73" s="127"/>
      <c r="XC73" s="127"/>
      <c r="XD73" s="127"/>
      <c r="XE73" s="127"/>
      <c r="XF73" s="127"/>
      <c r="XG73" s="127"/>
      <c r="XH73" s="127"/>
      <c r="XI73" s="127"/>
      <c r="XJ73" s="127"/>
      <c r="XK73" s="127"/>
      <c r="XL73" s="127"/>
      <c r="XM73" s="127"/>
      <c r="XN73" s="127"/>
      <c r="XO73" s="127"/>
      <c r="XP73" s="127"/>
      <c r="XQ73" s="127"/>
      <c r="XR73" s="127"/>
      <c r="XS73" s="127"/>
      <c r="XT73" s="127"/>
      <c r="XU73" s="127"/>
      <c r="XV73" s="127"/>
      <c r="XW73" s="127"/>
      <c r="XX73" s="127"/>
      <c r="XY73" s="127"/>
      <c r="XZ73" s="127"/>
      <c r="YA73" s="127"/>
      <c r="YB73" s="127"/>
      <c r="YC73" s="127"/>
      <c r="YD73" s="127"/>
      <c r="YE73" s="127"/>
      <c r="YF73" s="127"/>
      <c r="YG73" s="127"/>
      <c r="YH73" s="127"/>
      <c r="YI73" s="127"/>
      <c r="YJ73" s="127"/>
      <c r="YK73" s="127"/>
      <c r="YL73" s="127"/>
      <c r="YM73" s="127"/>
      <c r="YN73" s="127"/>
      <c r="YO73" s="127"/>
      <c r="YP73" s="127"/>
      <c r="YQ73" s="127"/>
      <c r="YR73" s="127"/>
      <c r="YS73" s="127"/>
      <c r="YT73" s="127"/>
      <c r="YU73" s="127"/>
      <c r="YV73" s="127"/>
      <c r="YW73" s="127"/>
      <c r="YX73" s="127"/>
      <c r="YY73" s="127"/>
      <c r="YZ73" s="127"/>
      <c r="ZA73" s="127"/>
      <c r="ZB73" s="127"/>
      <c r="ZC73" s="127"/>
      <c r="ZD73" s="127"/>
      <c r="ZE73" s="127"/>
      <c r="ZF73" s="127"/>
      <c r="ZG73" s="127"/>
      <c r="ZH73" s="127"/>
      <c r="ZI73" s="127"/>
      <c r="ZJ73" s="127"/>
      <c r="ZK73" s="127"/>
      <c r="ZL73" s="127"/>
      <c r="ZM73" s="127"/>
      <c r="ZN73" s="127"/>
      <c r="ZO73" s="127"/>
      <c r="ZP73" s="127"/>
      <c r="ZQ73" s="127"/>
      <c r="ZR73" s="127"/>
      <c r="ZS73" s="127"/>
      <c r="ZT73" s="127"/>
      <c r="ZU73" s="127"/>
      <c r="ZV73" s="127"/>
      <c r="ZW73" s="127"/>
      <c r="ZX73" s="127"/>
      <c r="ZY73" s="127"/>
      <c r="ZZ73" s="127"/>
    </row>
    <row r="74" spans="1:702" hidden="1" outlineLevel="1">
      <c r="A74" s="8">
        <v>42461</v>
      </c>
      <c r="B74" s="127">
        <v>4057.7726046600001</v>
      </c>
      <c r="C74" s="127">
        <v>1472.04396907</v>
      </c>
      <c r="D74" s="127">
        <v>57.30077524</v>
      </c>
      <c r="E74" s="127">
        <v>1273.7555437200001</v>
      </c>
      <c r="F74" s="127">
        <v>36.816769520000001</v>
      </c>
      <c r="G74" s="127">
        <v>0.42225965999999998</v>
      </c>
      <c r="H74" s="127">
        <v>138.33736703</v>
      </c>
      <c r="I74" s="127">
        <v>891.65117099999998</v>
      </c>
      <c r="J74" s="127">
        <v>155.32020277000001</v>
      </c>
      <c r="K74" s="127">
        <v>5.6457651899999997</v>
      </c>
      <c r="L74" s="127">
        <v>3.6986516699999998</v>
      </c>
      <c r="M74" s="163" t="s">
        <v>189</v>
      </c>
      <c r="N74" s="127">
        <v>17.075895840000001</v>
      </c>
      <c r="O74" s="127">
        <v>1.58720573</v>
      </c>
      <c r="P74" s="127">
        <v>3.5256137600000002</v>
      </c>
      <c r="Q74" s="127">
        <v>6.6337240000000006E-2</v>
      </c>
      <c r="R74" s="127">
        <v>0</v>
      </c>
      <c r="S74" s="127">
        <v>0.16814414</v>
      </c>
      <c r="T74" s="127">
        <v>0.35693308000000001</v>
      </c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27"/>
      <c r="LS74" s="127"/>
      <c r="LT74" s="127"/>
      <c r="LU74" s="127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27"/>
      <c r="MG74" s="127"/>
      <c r="MH74" s="127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  <c r="QU74" s="127"/>
      <c r="QV74" s="127"/>
      <c r="QW74" s="127"/>
      <c r="QX74" s="127"/>
      <c r="QY74" s="127"/>
      <c r="QZ74" s="127"/>
      <c r="RA74" s="127"/>
      <c r="RB74" s="127"/>
      <c r="RC74" s="127"/>
      <c r="RD74" s="127"/>
      <c r="RE74" s="127"/>
      <c r="RF74" s="127"/>
      <c r="RG74" s="127"/>
      <c r="RH74" s="127"/>
      <c r="RI74" s="127"/>
      <c r="RJ74" s="127"/>
      <c r="RK74" s="127"/>
      <c r="RL74" s="127"/>
      <c r="RM74" s="127"/>
      <c r="RN74" s="127"/>
      <c r="RO74" s="127"/>
      <c r="RP74" s="127"/>
      <c r="RQ74" s="127"/>
      <c r="RR74" s="127"/>
      <c r="RS74" s="127"/>
      <c r="RT74" s="127"/>
      <c r="RU74" s="127"/>
      <c r="RV74" s="127"/>
      <c r="RW74" s="127"/>
      <c r="RX74" s="127"/>
      <c r="RY74" s="127"/>
      <c r="RZ74" s="127"/>
      <c r="SA74" s="127"/>
      <c r="SB74" s="127"/>
      <c r="SC74" s="127"/>
      <c r="SD74" s="127"/>
      <c r="SE74" s="127"/>
      <c r="SF74" s="127"/>
      <c r="SG74" s="127"/>
      <c r="SH74" s="127"/>
      <c r="SI74" s="127"/>
      <c r="SJ74" s="127"/>
      <c r="SK74" s="127"/>
      <c r="SL74" s="127"/>
      <c r="SM74" s="127"/>
      <c r="SN74" s="127"/>
      <c r="SO74" s="127"/>
      <c r="SP74" s="127"/>
      <c r="SQ74" s="127"/>
      <c r="SR74" s="127"/>
      <c r="SS74" s="127"/>
      <c r="ST74" s="127"/>
      <c r="SU74" s="127"/>
      <c r="SV74" s="127"/>
      <c r="SW74" s="127"/>
      <c r="SX74" s="127"/>
      <c r="SY74" s="127"/>
      <c r="SZ74" s="127"/>
      <c r="TA74" s="127"/>
      <c r="TB74" s="127"/>
      <c r="TC74" s="127"/>
      <c r="TD74" s="127"/>
      <c r="TE74" s="127"/>
      <c r="TF74" s="127"/>
      <c r="TG74" s="127"/>
      <c r="TH74" s="127"/>
      <c r="TI74" s="127"/>
      <c r="TJ74" s="127"/>
      <c r="TK74" s="127"/>
      <c r="TL74" s="127"/>
      <c r="TM74" s="127"/>
      <c r="TN74" s="127"/>
      <c r="TO74" s="127"/>
      <c r="TP74" s="127"/>
      <c r="TQ74" s="127"/>
      <c r="TR74" s="127"/>
      <c r="TS74" s="127"/>
      <c r="TT74" s="127"/>
      <c r="TU74" s="127"/>
      <c r="TV74" s="127"/>
      <c r="TW74" s="127"/>
      <c r="TX74" s="127"/>
      <c r="TY74" s="127"/>
      <c r="TZ74" s="127"/>
      <c r="UA74" s="127"/>
      <c r="UB74" s="127"/>
      <c r="UC74" s="127"/>
      <c r="UD74" s="127"/>
      <c r="UE74" s="127"/>
      <c r="UF74" s="127"/>
      <c r="UG74" s="127"/>
      <c r="UH74" s="127"/>
      <c r="UI74" s="127"/>
      <c r="UJ74" s="127"/>
      <c r="UK74" s="127"/>
      <c r="UL74" s="127"/>
      <c r="UM74" s="127"/>
      <c r="UN74" s="127"/>
      <c r="UO74" s="127"/>
      <c r="UP74" s="127"/>
      <c r="UQ74" s="127"/>
      <c r="UR74" s="127"/>
      <c r="US74" s="127"/>
      <c r="UT74" s="127"/>
      <c r="UU74" s="127"/>
      <c r="UV74" s="127"/>
      <c r="UW74" s="127"/>
      <c r="UX74" s="127"/>
      <c r="UY74" s="127"/>
      <c r="UZ74" s="127"/>
      <c r="VA74" s="127"/>
      <c r="VB74" s="127"/>
      <c r="VC74" s="127"/>
      <c r="VD74" s="127"/>
      <c r="VE74" s="127"/>
      <c r="VF74" s="127"/>
      <c r="VG74" s="127"/>
      <c r="VH74" s="127"/>
      <c r="VI74" s="127"/>
      <c r="VJ74" s="127"/>
      <c r="VK74" s="127"/>
      <c r="VL74" s="127"/>
      <c r="VM74" s="127"/>
      <c r="VN74" s="127"/>
      <c r="VO74" s="127"/>
      <c r="VP74" s="127"/>
      <c r="VQ74" s="127"/>
      <c r="VR74" s="127"/>
      <c r="VS74" s="127"/>
      <c r="VT74" s="127"/>
      <c r="VU74" s="127"/>
      <c r="VV74" s="127"/>
      <c r="VW74" s="127"/>
      <c r="VX74" s="127"/>
      <c r="VY74" s="127"/>
      <c r="VZ74" s="127"/>
      <c r="WA74" s="127"/>
      <c r="WB74" s="127"/>
      <c r="WC74" s="127"/>
      <c r="WD74" s="127"/>
      <c r="WE74" s="127"/>
      <c r="WF74" s="127"/>
      <c r="WG74" s="127"/>
      <c r="WH74" s="127"/>
      <c r="WI74" s="127"/>
      <c r="WJ74" s="127"/>
      <c r="WK74" s="127"/>
      <c r="WL74" s="127"/>
      <c r="WM74" s="127"/>
      <c r="WN74" s="127"/>
      <c r="WO74" s="127"/>
      <c r="WP74" s="127"/>
      <c r="WQ74" s="127"/>
      <c r="WR74" s="127"/>
      <c r="WS74" s="127"/>
      <c r="WT74" s="127"/>
      <c r="WU74" s="127"/>
      <c r="WV74" s="127"/>
      <c r="WW74" s="127"/>
      <c r="WX74" s="127"/>
      <c r="WY74" s="127"/>
      <c r="WZ74" s="127"/>
      <c r="XA74" s="127"/>
      <c r="XB74" s="127"/>
      <c r="XC74" s="127"/>
      <c r="XD74" s="127"/>
      <c r="XE74" s="127"/>
      <c r="XF74" s="127"/>
      <c r="XG74" s="127"/>
      <c r="XH74" s="127"/>
      <c r="XI74" s="127"/>
      <c r="XJ74" s="127"/>
      <c r="XK74" s="127"/>
      <c r="XL74" s="127"/>
      <c r="XM74" s="127"/>
      <c r="XN74" s="127"/>
      <c r="XO74" s="127"/>
      <c r="XP74" s="127"/>
      <c r="XQ74" s="127"/>
      <c r="XR74" s="127"/>
      <c r="XS74" s="127"/>
      <c r="XT74" s="127"/>
      <c r="XU74" s="127"/>
      <c r="XV74" s="127"/>
      <c r="XW74" s="127"/>
      <c r="XX74" s="127"/>
      <c r="XY74" s="127"/>
      <c r="XZ74" s="127"/>
      <c r="YA74" s="127"/>
      <c r="YB74" s="127"/>
      <c r="YC74" s="127"/>
      <c r="YD74" s="127"/>
      <c r="YE74" s="127"/>
      <c r="YF74" s="127"/>
      <c r="YG74" s="127"/>
      <c r="YH74" s="127"/>
      <c r="YI74" s="127"/>
      <c r="YJ74" s="127"/>
      <c r="YK74" s="127"/>
      <c r="YL74" s="127"/>
      <c r="YM74" s="127"/>
      <c r="YN74" s="127"/>
      <c r="YO74" s="127"/>
      <c r="YP74" s="127"/>
      <c r="YQ74" s="127"/>
      <c r="YR74" s="127"/>
      <c r="YS74" s="127"/>
      <c r="YT74" s="127"/>
      <c r="YU74" s="127"/>
      <c r="YV74" s="127"/>
      <c r="YW74" s="127"/>
      <c r="YX74" s="127"/>
      <c r="YY74" s="127"/>
      <c r="YZ74" s="127"/>
      <c r="ZA74" s="127"/>
      <c r="ZB74" s="127"/>
      <c r="ZC74" s="127"/>
      <c r="ZD74" s="127"/>
      <c r="ZE74" s="127"/>
      <c r="ZF74" s="127"/>
      <c r="ZG74" s="127"/>
      <c r="ZH74" s="127"/>
      <c r="ZI74" s="127"/>
      <c r="ZJ74" s="127"/>
      <c r="ZK74" s="127"/>
      <c r="ZL74" s="127"/>
      <c r="ZM74" s="127"/>
      <c r="ZN74" s="127"/>
      <c r="ZO74" s="127"/>
      <c r="ZP74" s="127"/>
      <c r="ZQ74" s="127"/>
      <c r="ZR74" s="127"/>
      <c r="ZS74" s="127"/>
      <c r="ZT74" s="127"/>
      <c r="ZU74" s="127"/>
      <c r="ZV74" s="127"/>
      <c r="ZW74" s="127"/>
      <c r="ZX74" s="127"/>
      <c r="ZY74" s="127"/>
      <c r="ZZ74" s="127"/>
    </row>
    <row r="75" spans="1:702" hidden="1" outlineLevel="1">
      <c r="A75" s="8">
        <v>42491</v>
      </c>
      <c r="B75" s="127">
        <v>4129.5902739800003</v>
      </c>
      <c r="C75" s="127">
        <v>1458.4259651899999</v>
      </c>
      <c r="D75" s="127">
        <v>50.91885534</v>
      </c>
      <c r="E75" s="127">
        <v>1283.89988382</v>
      </c>
      <c r="F75" s="127">
        <v>61.266703759999999</v>
      </c>
      <c r="G75" s="127">
        <v>0.38062805999999999</v>
      </c>
      <c r="H75" s="127">
        <v>137.35194963000001</v>
      </c>
      <c r="I75" s="127">
        <v>945.93776668999999</v>
      </c>
      <c r="J75" s="127">
        <v>161.78827421</v>
      </c>
      <c r="K75" s="127">
        <v>5.0073498699999996</v>
      </c>
      <c r="L75" s="127">
        <v>3.3260519999999998</v>
      </c>
      <c r="M75" s="163" t="s">
        <v>189</v>
      </c>
      <c r="N75" s="127">
        <v>16.209508159999999</v>
      </c>
      <c r="O75" s="127">
        <v>0.94693077999999997</v>
      </c>
      <c r="P75" s="127">
        <v>3.3950697999999999</v>
      </c>
      <c r="Q75" s="127">
        <v>2.277825E-2</v>
      </c>
      <c r="R75" s="127">
        <v>2.6900000000000001E-6</v>
      </c>
      <c r="S75" s="127">
        <v>0.16674853000000001</v>
      </c>
      <c r="T75" s="127">
        <v>0.54580720000000005</v>
      </c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27"/>
      <c r="IM75" s="127"/>
      <c r="IN75" s="127"/>
      <c r="IO75" s="127"/>
      <c r="IP75" s="127"/>
      <c r="IQ75" s="127"/>
      <c r="IR75" s="127"/>
      <c r="IS75" s="127"/>
      <c r="IT75" s="127"/>
      <c r="IU75" s="127"/>
      <c r="IV75" s="127"/>
      <c r="IW75" s="127"/>
      <c r="IX75" s="127"/>
      <c r="IY75" s="127"/>
      <c r="IZ75" s="127"/>
      <c r="JA75" s="127"/>
      <c r="JB75" s="127"/>
      <c r="JC75" s="127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27"/>
      <c r="JO75" s="127"/>
      <c r="JP75" s="127"/>
      <c r="JQ75" s="127"/>
      <c r="JR75" s="127"/>
      <c r="JS75" s="127"/>
      <c r="JT75" s="127"/>
      <c r="JU75" s="127"/>
      <c r="JV75" s="127"/>
      <c r="JW75" s="127"/>
      <c r="JX75" s="127"/>
      <c r="JY75" s="127"/>
      <c r="JZ75" s="127"/>
      <c r="KA75" s="127"/>
      <c r="KB75" s="127"/>
      <c r="KC75" s="127"/>
      <c r="KD75" s="127"/>
      <c r="KE75" s="127"/>
      <c r="KF75" s="127"/>
      <c r="KG75" s="127"/>
      <c r="KH75" s="127"/>
      <c r="KI75" s="127"/>
      <c r="KJ75" s="127"/>
      <c r="KK75" s="127"/>
      <c r="KL75" s="127"/>
      <c r="KM75" s="127"/>
      <c r="KN75" s="127"/>
      <c r="KO75" s="127"/>
      <c r="KP75" s="127"/>
      <c r="KQ75" s="127"/>
      <c r="KR75" s="127"/>
      <c r="KS75" s="127"/>
      <c r="KT75" s="127"/>
      <c r="KU75" s="127"/>
      <c r="KV75" s="127"/>
      <c r="KW75" s="127"/>
      <c r="KX75" s="127"/>
      <c r="KY75" s="127"/>
      <c r="KZ75" s="127"/>
      <c r="LA75" s="127"/>
      <c r="LB75" s="127"/>
      <c r="LC75" s="127"/>
      <c r="LD75" s="127"/>
      <c r="LE75" s="127"/>
      <c r="LF75" s="127"/>
      <c r="LG75" s="127"/>
      <c r="LH75" s="127"/>
      <c r="LI75" s="127"/>
      <c r="LJ75" s="127"/>
      <c r="LK75" s="127"/>
      <c r="LL75" s="127"/>
      <c r="LM75" s="127"/>
      <c r="LN75" s="127"/>
      <c r="LO75" s="127"/>
      <c r="LP75" s="127"/>
      <c r="LQ75" s="127"/>
      <c r="LR75" s="127"/>
      <c r="LS75" s="127"/>
      <c r="LT75" s="127"/>
      <c r="LU75" s="127"/>
      <c r="LV75" s="127"/>
      <c r="LW75" s="127"/>
      <c r="LX75" s="127"/>
      <c r="LY75" s="127"/>
      <c r="LZ75" s="127"/>
      <c r="MA75" s="127"/>
      <c r="MB75" s="127"/>
      <c r="MC75" s="127"/>
      <c r="MD75" s="127"/>
      <c r="ME75" s="127"/>
      <c r="MF75" s="127"/>
      <c r="MG75" s="127"/>
      <c r="MH75" s="127"/>
      <c r="MI75" s="127"/>
      <c r="MJ75" s="127"/>
      <c r="MK75" s="127"/>
      <c r="ML75" s="127"/>
      <c r="MM75" s="127"/>
      <c r="MN75" s="127"/>
      <c r="MO75" s="127"/>
      <c r="MP75" s="127"/>
      <c r="MQ75" s="127"/>
      <c r="MR75" s="127"/>
      <c r="MS75" s="127"/>
      <c r="MT75" s="127"/>
      <c r="MU75" s="127"/>
      <c r="MV75" s="127"/>
      <c r="MW75" s="127"/>
      <c r="MX75" s="127"/>
      <c r="MY75" s="127"/>
      <c r="MZ75" s="127"/>
      <c r="NA75" s="127"/>
      <c r="NB75" s="127"/>
      <c r="NC75" s="127"/>
      <c r="ND75" s="127"/>
      <c r="NE75" s="127"/>
      <c r="NF75" s="127"/>
      <c r="NG75" s="127"/>
      <c r="NH75" s="127"/>
      <c r="NI75" s="127"/>
      <c r="NJ75" s="127"/>
      <c r="NK75" s="127"/>
      <c r="NL75" s="127"/>
      <c r="NM75" s="127"/>
      <c r="NN75" s="127"/>
      <c r="NO75" s="127"/>
      <c r="NP75" s="127"/>
      <c r="NQ75" s="127"/>
      <c r="NR75" s="127"/>
      <c r="NS75" s="127"/>
      <c r="NT75" s="127"/>
      <c r="NU75" s="127"/>
      <c r="NV75" s="127"/>
      <c r="NW75" s="127"/>
      <c r="NX75" s="127"/>
      <c r="NY75" s="127"/>
      <c r="NZ75" s="127"/>
      <c r="OA75" s="127"/>
      <c r="OB75" s="127"/>
      <c r="OC75" s="127"/>
      <c r="OD75" s="127"/>
      <c r="OE75" s="127"/>
      <c r="OF75" s="127"/>
      <c r="OG75" s="127"/>
      <c r="OH75" s="127"/>
      <c r="OI75" s="127"/>
      <c r="OJ75" s="127"/>
      <c r="OK75" s="127"/>
      <c r="OL75" s="127"/>
      <c r="OM75" s="127"/>
      <c r="ON75" s="127"/>
      <c r="OO75" s="127"/>
      <c r="OP75" s="127"/>
      <c r="OQ75" s="127"/>
      <c r="OR75" s="127"/>
      <c r="OS75" s="127"/>
      <c r="OT75" s="127"/>
      <c r="OU75" s="127"/>
      <c r="OV75" s="127"/>
      <c r="OW75" s="127"/>
      <c r="OX75" s="127"/>
      <c r="OY75" s="127"/>
      <c r="OZ75" s="127"/>
      <c r="PA75" s="127"/>
      <c r="PB75" s="127"/>
      <c r="PC75" s="127"/>
      <c r="PD75" s="127"/>
      <c r="PE75" s="127"/>
      <c r="PF75" s="127"/>
      <c r="PG75" s="127"/>
      <c r="PH75" s="127"/>
      <c r="PI75" s="127"/>
      <c r="PJ75" s="127"/>
      <c r="PK75" s="127"/>
      <c r="PL75" s="127"/>
      <c r="PM75" s="127"/>
      <c r="PN75" s="127"/>
      <c r="PO75" s="127"/>
      <c r="PP75" s="127"/>
      <c r="PQ75" s="127"/>
      <c r="PR75" s="127"/>
      <c r="PS75" s="127"/>
      <c r="PT75" s="127"/>
      <c r="PU75" s="127"/>
      <c r="PV75" s="127"/>
      <c r="PW75" s="127"/>
      <c r="PX75" s="127"/>
      <c r="PY75" s="127"/>
      <c r="PZ75" s="127"/>
      <c r="QA75" s="127"/>
      <c r="QB75" s="127"/>
      <c r="QC75" s="127"/>
      <c r="QD75" s="127"/>
      <c r="QE75" s="127"/>
      <c r="QF75" s="127"/>
      <c r="QG75" s="127"/>
      <c r="QH75" s="127"/>
      <c r="QI75" s="127"/>
      <c r="QJ75" s="127"/>
      <c r="QK75" s="127"/>
      <c r="QL75" s="127"/>
      <c r="QM75" s="127"/>
      <c r="QN75" s="127"/>
      <c r="QO75" s="127"/>
      <c r="QP75" s="127"/>
      <c r="QQ75" s="127"/>
      <c r="QR75" s="127"/>
      <c r="QS75" s="127"/>
      <c r="QT75" s="127"/>
      <c r="QU75" s="127"/>
      <c r="QV75" s="127"/>
      <c r="QW75" s="127"/>
      <c r="QX75" s="127"/>
      <c r="QY75" s="127"/>
      <c r="QZ75" s="127"/>
      <c r="RA75" s="127"/>
      <c r="RB75" s="127"/>
      <c r="RC75" s="127"/>
      <c r="RD75" s="127"/>
      <c r="RE75" s="127"/>
      <c r="RF75" s="127"/>
      <c r="RG75" s="127"/>
      <c r="RH75" s="127"/>
      <c r="RI75" s="127"/>
      <c r="RJ75" s="127"/>
      <c r="RK75" s="127"/>
      <c r="RL75" s="127"/>
      <c r="RM75" s="127"/>
      <c r="RN75" s="127"/>
      <c r="RO75" s="127"/>
      <c r="RP75" s="127"/>
      <c r="RQ75" s="127"/>
      <c r="RR75" s="127"/>
      <c r="RS75" s="127"/>
      <c r="RT75" s="127"/>
      <c r="RU75" s="127"/>
      <c r="RV75" s="127"/>
      <c r="RW75" s="127"/>
      <c r="RX75" s="127"/>
      <c r="RY75" s="127"/>
      <c r="RZ75" s="127"/>
      <c r="SA75" s="127"/>
      <c r="SB75" s="127"/>
      <c r="SC75" s="127"/>
      <c r="SD75" s="127"/>
      <c r="SE75" s="127"/>
      <c r="SF75" s="127"/>
      <c r="SG75" s="127"/>
      <c r="SH75" s="127"/>
      <c r="SI75" s="127"/>
      <c r="SJ75" s="127"/>
      <c r="SK75" s="127"/>
      <c r="SL75" s="127"/>
      <c r="SM75" s="127"/>
      <c r="SN75" s="127"/>
      <c r="SO75" s="127"/>
      <c r="SP75" s="127"/>
      <c r="SQ75" s="127"/>
      <c r="SR75" s="127"/>
      <c r="SS75" s="127"/>
      <c r="ST75" s="127"/>
      <c r="SU75" s="127"/>
      <c r="SV75" s="127"/>
      <c r="SW75" s="127"/>
      <c r="SX75" s="127"/>
      <c r="SY75" s="127"/>
      <c r="SZ75" s="127"/>
      <c r="TA75" s="127"/>
      <c r="TB75" s="127"/>
      <c r="TC75" s="127"/>
      <c r="TD75" s="127"/>
      <c r="TE75" s="127"/>
      <c r="TF75" s="127"/>
      <c r="TG75" s="127"/>
      <c r="TH75" s="127"/>
      <c r="TI75" s="127"/>
      <c r="TJ75" s="127"/>
      <c r="TK75" s="127"/>
      <c r="TL75" s="127"/>
      <c r="TM75" s="127"/>
      <c r="TN75" s="127"/>
      <c r="TO75" s="127"/>
      <c r="TP75" s="127"/>
      <c r="TQ75" s="127"/>
      <c r="TR75" s="127"/>
      <c r="TS75" s="127"/>
      <c r="TT75" s="127"/>
      <c r="TU75" s="127"/>
      <c r="TV75" s="127"/>
      <c r="TW75" s="127"/>
      <c r="TX75" s="127"/>
      <c r="TY75" s="127"/>
      <c r="TZ75" s="127"/>
      <c r="UA75" s="127"/>
      <c r="UB75" s="127"/>
      <c r="UC75" s="127"/>
      <c r="UD75" s="127"/>
      <c r="UE75" s="127"/>
      <c r="UF75" s="127"/>
      <c r="UG75" s="127"/>
      <c r="UH75" s="127"/>
      <c r="UI75" s="127"/>
      <c r="UJ75" s="127"/>
      <c r="UK75" s="127"/>
      <c r="UL75" s="127"/>
      <c r="UM75" s="127"/>
      <c r="UN75" s="127"/>
      <c r="UO75" s="127"/>
      <c r="UP75" s="127"/>
      <c r="UQ75" s="127"/>
      <c r="UR75" s="127"/>
      <c r="US75" s="127"/>
      <c r="UT75" s="127"/>
      <c r="UU75" s="127"/>
      <c r="UV75" s="127"/>
      <c r="UW75" s="127"/>
      <c r="UX75" s="127"/>
      <c r="UY75" s="127"/>
      <c r="UZ75" s="127"/>
      <c r="VA75" s="127"/>
      <c r="VB75" s="127"/>
      <c r="VC75" s="127"/>
      <c r="VD75" s="127"/>
      <c r="VE75" s="127"/>
      <c r="VF75" s="127"/>
      <c r="VG75" s="127"/>
      <c r="VH75" s="127"/>
      <c r="VI75" s="127"/>
      <c r="VJ75" s="127"/>
      <c r="VK75" s="127"/>
      <c r="VL75" s="127"/>
      <c r="VM75" s="127"/>
      <c r="VN75" s="127"/>
      <c r="VO75" s="127"/>
      <c r="VP75" s="127"/>
      <c r="VQ75" s="127"/>
      <c r="VR75" s="127"/>
      <c r="VS75" s="127"/>
      <c r="VT75" s="127"/>
      <c r="VU75" s="127"/>
      <c r="VV75" s="127"/>
      <c r="VW75" s="127"/>
      <c r="VX75" s="127"/>
      <c r="VY75" s="127"/>
      <c r="VZ75" s="127"/>
      <c r="WA75" s="127"/>
      <c r="WB75" s="127"/>
      <c r="WC75" s="127"/>
      <c r="WD75" s="127"/>
      <c r="WE75" s="127"/>
      <c r="WF75" s="127"/>
      <c r="WG75" s="127"/>
      <c r="WH75" s="127"/>
      <c r="WI75" s="127"/>
      <c r="WJ75" s="127"/>
      <c r="WK75" s="127"/>
      <c r="WL75" s="127"/>
      <c r="WM75" s="127"/>
      <c r="WN75" s="127"/>
      <c r="WO75" s="127"/>
      <c r="WP75" s="127"/>
      <c r="WQ75" s="127"/>
      <c r="WR75" s="127"/>
      <c r="WS75" s="127"/>
      <c r="WT75" s="127"/>
      <c r="WU75" s="127"/>
      <c r="WV75" s="127"/>
      <c r="WW75" s="127"/>
      <c r="WX75" s="127"/>
      <c r="WY75" s="127"/>
      <c r="WZ75" s="127"/>
      <c r="XA75" s="127"/>
      <c r="XB75" s="127"/>
      <c r="XC75" s="127"/>
      <c r="XD75" s="127"/>
      <c r="XE75" s="127"/>
      <c r="XF75" s="127"/>
      <c r="XG75" s="127"/>
      <c r="XH75" s="127"/>
      <c r="XI75" s="127"/>
      <c r="XJ75" s="127"/>
      <c r="XK75" s="127"/>
      <c r="XL75" s="127"/>
      <c r="XM75" s="127"/>
      <c r="XN75" s="127"/>
      <c r="XO75" s="127"/>
      <c r="XP75" s="127"/>
      <c r="XQ75" s="127"/>
      <c r="XR75" s="127"/>
      <c r="XS75" s="127"/>
      <c r="XT75" s="127"/>
      <c r="XU75" s="127"/>
      <c r="XV75" s="127"/>
      <c r="XW75" s="127"/>
      <c r="XX75" s="127"/>
      <c r="XY75" s="127"/>
      <c r="XZ75" s="127"/>
      <c r="YA75" s="127"/>
      <c r="YB75" s="127"/>
      <c r="YC75" s="127"/>
      <c r="YD75" s="127"/>
      <c r="YE75" s="127"/>
      <c r="YF75" s="127"/>
      <c r="YG75" s="127"/>
      <c r="YH75" s="127"/>
      <c r="YI75" s="127"/>
      <c r="YJ75" s="127"/>
      <c r="YK75" s="127"/>
      <c r="YL75" s="127"/>
      <c r="YM75" s="127"/>
      <c r="YN75" s="127"/>
      <c r="YO75" s="127"/>
      <c r="YP75" s="127"/>
      <c r="YQ75" s="127"/>
      <c r="YR75" s="127"/>
      <c r="YS75" s="127"/>
      <c r="YT75" s="127"/>
      <c r="YU75" s="127"/>
      <c r="YV75" s="127"/>
      <c r="YW75" s="127"/>
      <c r="YX75" s="127"/>
      <c r="YY75" s="127"/>
      <c r="YZ75" s="127"/>
      <c r="ZA75" s="127"/>
      <c r="ZB75" s="127"/>
      <c r="ZC75" s="127"/>
      <c r="ZD75" s="127"/>
      <c r="ZE75" s="127"/>
      <c r="ZF75" s="127"/>
      <c r="ZG75" s="127"/>
      <c r="ZH75" s="127"/>
      <c r="ZI75" s="127"/>
      <c r="ZJ75" s="127"/>
      <c r="ZK75" s="127"/>
      <c r="ZL75" s="127"/>
      <c r="ZM75" s="127"/>
      <c r="ZN75" s="127"/>
      <c r="ZO75" s="127"/>
      <c r="ZP75" s="127"/>
      <c r="ZQ75" s="127"/>
      <c r="ZR75" s="127"/>
      <c r="ZS75" s="127"/>
      <c r="ZT75" s="127"/>
      <c r="ZU75" s="127"/>
      <c r="ZV75" s="127"/>
      <c r="ZW75" s="127"/>
      <c r="ZX75" s="127"/>
      <c r="ZY75" s="127"/>
      <c r="ZZ75" s="127"/>
    </row>
    <row r="76" spans="1:702" hidden="1" outlineLevel="1">
      <c r="A76" s="8">
        <v>42522</v>
      </c>
      <c r="B76" s="127">
        <v>3980.0645249600002</v>
      </c>
      <c r="C76" s="127">
        <v>1374.05996946</v>
      </c>
      <c r="D76" s="127">
        <v>48.110860119999998</v>
      </c>
      <c r="E76" s="127">
        <v>1143.36519851</v>
      </c>
      <c r="F76" s="127">
        <v>86.315385269999993</v>
      </c>
      <c r="G76" s="127">
        <v>0.20414468</v>
      </c>
      <c r="H76" s="127">
        <v>137.87902785</v>
      </c>
      <c r="I76" s="127">
        <v>1006.45353644</v>
      </c>
      <c r="J76" s="127">
        <v>157.7592501</v>
      </c>
      <c r="K76" s="127">
        <v>1.3799668300000001</v>
      </c>
      <c r="L76" s="127">
        <v>2.6885807800000001</v>
      </c>
      <c r="M76" s="163" t="s">
        <v>189</v>
      </c>
      <c r="N76" s="127">
        <v>16.079562790000001</v>
      </c>
      <c r="O76" s="127">
        <v>0.98383843999999998</v>
      </c>
      <c r="P76" s="127">
        <v>4.1708021899999999</v>
      </c>
      <c r="Q76" s="127">
        <v>4.1764740000000002E-2</v>
      </c>
      <c r="R76" s="127">
        <v>0</v>
      </c>
      <c r="S76" s="127">
        <v>0.16595819000000001</v>
      </c>
      <c r="T76" s="127">
        <v>0.40667857000000002</v>
      </c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27"/>
      <c r="IM76" s="127"/>
      <c r="IN76" s="127"/>
      <c r="IO76" s="127"/>
      <c r="IP76" s="127"/>
      <c r="IQ76" s="127"/>
      <c r="IR76" s="127"/>
      <c r="IS76" s="127"/>
      <c r="IT76" s="127"/>
      <c r="IU76" s="127"/>
      <c r="IV76" s="127"/>
      <c r="IW76" s="127"/>
      <c r="IX76" s="127"/>
      <c r="IY76" s="127"/>
      <c r="IZ76" s="127"/>
      <c r="JA76" s="127"/>
      <c r="JB76" s="127"/>
      <c r="JC76" s="127"/>
      <c r="JD76" s="127"/>
      <c r="JE76" s="127"/>
      <c r="JF76" s="127"/>
      <c r="JG76" s="127"/>
      <c r="JH76" s="127"/>
      <c r="JI76" s="127"/>
      <c r="JJ76" s="127"/>
      <c r="JK76" s="127"/>
      <c r="JL76" s="127"/>
      <c r="JM76" s="127"/>
      <c r="JN76" s="127"/>
      <c r="JO76" s="127"/>
      <c r="JP76" s="127"/>
      <c r="JQ76" s="127"/>
      <c r="JR76" s="127"/>
      <c r="JS76" s="127"/>
      <c r="JT76" s="127"/>
      <c r="JU76" s="127"/>
      <c r="JV76" s="127"/>
      <c r="JW76" s="127"/>
      <c r="JX76" s="127"/>
      <c r="JY76" s="127"/>
      <c r="JZ76" s="127"/>
      <c r="KA76" s="127"/>
      <c r="KB76" s="127"/>
      <c r="KC76" s="127"/>
      <c r="KD76" s="127"/>
      <c r="KE76" s="127"/>
      <c r="KF76" s="127"/>
      <c r="KG76" s="127"/>
      <c r="KH76" s="127"/>
      <c r="KI76" s="127"/>
      <c r="KJ76" s="127"/>
      <c r="KK76" s="127"/>
      <c r="KL76" s="127"/>
      <c r="KM76" s="127"/>
      <c r="KN76" s="127"/>
      <c r="KO76" s="127"/>
      <c r="KP76" s="127"/>
      <c r="KQ76" s="127"/>
      <c r="KR76" s="127"/>
      <c r="KS76" s="127"/>
      <c r="KT76" s="127"/>
      <c r="KU76" s="127"/>
      <c r="KV76" s="127"/>
      <c r="KW76" s="127"/>
      <c r="KX76" s="127"/>
      <c r="KY76" s="127"/>
      <c r="KZ76" s="127"/>
      <c r="LA76" s="127"/>
      <c r="LB76" s="127"/>
      <c r="LC76" s="127"/>
      <c r="LD76" s="127"/>
      <c r="LE76" s="127"/>
      <c r="LF76" s="127"/>
      <c r="LG76" s="127"/>
      <c r="LH76" s="127"/>
      <c r="LI76" s="127"/>
      <c r="LJ76" s="127"/>
      <c r="LK76" s="127"/>
      <c r="LL76" s="127"/>
      <c r="LM76" s="127"/>
      <c r="LN76" s="127"/>
      <c r="LO76" s="127"/>
      <c r="LP76" s="127"/>
      <c r="LQ76" s="127"/>
      <c r="LR76" s="127"/>
      <c r="LS76" s="127"/>
      <c r="LT76" s="127"/>
      <c r="LU76" s="127"/>
      <c r="LV76" s="127"/>
      <c r="LW76" s="127"/>
      <c r="LX76" s="127"/>
      <c r="LY76" s="127"/>
      <c r="LZ76" s="127"/>
      <c r="MA76" s="127"/>
      <c r="MB76" s="127"/>
      <c r="MC76" s="127"/>
      <c r="MD76" s="127"/>
      <c r="ME76" s="127"/>
      <c r="MF76" s="127"/>
      <c r="MG76" s="127"/>
      <c r="MH76" s="127"/>
      <c r="MI76" s="127"/>
      <c r="MJ76" s="127"/>
      <c r="MK76" s="127"/>
      <c r="ML76" s="127"/>
      <c r="MM76" s="127"/>
      <c r="MN76" s="127"/>
      <c r="MO76" s="127"/>
      <c r="MP76" s="127"/>
      <c r="MQ76" s="127"/>
      <c r="MR76" s="127"/>
      <c r="MS76" s="127"/>
      <c r="MT76" s="127"/>
      <c r="MU76" s="127"/>
      <c r="MV76" s="127"/>
      <c r="MW76" s="127"/>
      <c r="MX76" s="127"/>
      <c r="MY76" s="127"/>
      <c r="MZ76" s="127"/>
      <c r="NA76" s="127"/>
      <c r="NB76" s="127"/>
      <c r="NC76" s="127"/>
      <c r="ND76" s="127"/>
      <c r="NE76" s="127"/>
      <c r="NF76" s="127"/>
      <c r="NG76" s="127"/>
      <c r="NH76" s="127"/>
      <c r="NI76" s="127"/>
      <c r="NJ76" s="127"/>
      <c r="NK76" s="127"/>
      <c r="NL76" s="127"/>
      <c r="NM76" s="127"/>
      <c r="NN76" s="127"/>
      <c r="NO76" s="127"/>
      <c r="NP76" s="127"/>
      <c r="NQ76" s="127"/>
      <c r="NR76" s="127"/>
      <c r="NS76" s="127"/>
      <c r="NT76" s="127"/>
      <c r="NU76" s="127"/>
      <c r="NV76" s="127"/>
      <c r="NW76" s="127"/>
      <c r="NX76" s="127"/>
      <c r="NY76" s="127"/>
      <c r="NZ76" s="127"/>
      <c r="OA76" s="127"/>
      <c r="OB76" s="127"/>
      <c r="OC76" s="127"/>
      <c r="OD76" s="127"/>
      <c r="OE76" s="127"/>
      <c r="OF76" s="127"/>
      <c r="OG76" s="127"/>
      <c r="OH76" s="127"/>
      <c r="OI76" s="127"/>
      <c r="OJ76" s="127"/>
      <c r="OK76" s="127"/>
      <c r="OL76" s="127"/>
      <c r="OM76" s="127"/>
      <c r="ON76" s="127"/>
      <c r="OO76" s="127"/>
      <c r="OP76" s="127"/>
      <c r="OQ76" s="127"/>
      <c r="OR76" s="127"/>
      <c r="OS76" s="127"/>
      <c r="OT76" s="127"/>
      <c r="OU76" s="127"/>
      <c r="OV76" s="127"/>
      <c r="OW76" s="127"/>
      <c r="OX76" s="127"/>
      <c r="OY76" s="127"/>
      <c r="OZ76" s="127"/>
      <c r="PA76" s="127"/>
      <c r="PB76" s="127"/>
      <c r="PC76" s="127"/>
      <c r="PD76" s="127"/>
      <c r="PE76" s="127"/>
      <c r="PF76" s="127"/>
      <c r="PG76" s="127"/>
      <c r="PH76" s="127"/>
      <c r="PI76" s="127"/>
      <c r="PJ76" s="127"/>
      <c r="PK76" s="127"/>
      <c r="PL76" s="127"/>
      <c r="PM76" s="127"/>
      <c r="PN76" s="127"/>
      <c r="PO76" s="127"/>
      <c r="PP76" s="127"/>
      <c r="PQ76" s="127"/>
      <c r="PR76" s="127"/>
      <c r="PS76" s="127"/>
      <c r="PT76" s="127"/>
      <c r="PU76" s="127"/>
      <c r="PV76" s="127"/>
      <c r="PW76" s="127"/>
      <c r="PX76" s="127"/>
      <c r="PY76" s="127"/>
      <c r="PZ76" s="127"/>
      <c r="QA76" s="127"/>
      <c r="QB76" s="127"/>
      <c r="QC76" s="127"/>
      <c r="QD76" s="127"/>
      <c r="QE76" s="127"/>
      <c r="QF76" s="127"/>
      <c r="QG76" s="127"/>
      <c r="QH76" s="127"/>
      <c r="QI76" s="127"/>
      <c r="QJ76" s="127"/>
      <c r="QK76" s="127"/>
      <c r="QL76" s="127"/>
      <c r="QM76" s="127"/>
      <c r="QN76" s="127"/>
      <c r="QO76" s="127"/>
      <c r="QP76" s="127"/>
      <c r="QQ76" s="127"/>
      <c r="QR76" s="127"/>
      <c r="QS76" s="127"/>
      <c r="QT76" s="127"/>
      <c r="QU76" s="127"/>
      <c r="QV76" s="127"/>
      <c r="QW76" s="127"/>
      <c r="QX76" s="127"/>
      <c r="QY76" s="127"/>
      <c r="QZ76" s="127"/>
      <c r="RA76" s="127"/>
      <c r="RB76" s="127"/>
      <c r="RC76" s="127"/>
      <c r="RD76" s="127"/>
      <c r="RE76" s="127"/>
      <c r="RF76" s="127"/>
      <c r="RG76" s="127"/>
      <c r="RH76" s="127"/>
      <c r="RI76" s="127"/>
      <c r="RJ76" s="127"/>
      <c r="RK76" s="127"/>
      <c r="RL76" s="127"/>
      <c r="RM76" s="127"/>
      <c r="RN76" s="127"/>
      <c r="RO76" s="127"/>
      <c r="RP76" s="127"/>
      <c r="RQ76" s="127"/>
      <c r="RR76" s="127"/>
      <c r="RS76" s="127"/>
      <c r="RT76" s="127"/>
      <c r="RU76" s="127"/>
      <c r="RV76" s="127"/>
      <c r="RW76" s="127"/>
      <c r="RX76" s="127"/>
      <c r="RY76" s="127"/>
      <c r="RZ76" s="127"/>
      <c r="SA76" s="127"/>
      <c r="SB76" s="127"/>
      <c r="SC76" s="127"/>
      <c r="SD76" s="127"/>
      <c r="SE76" s="127"/>
      <c r="SF76" s="127"/>
      <c r="SG76" s="127"/>
      <c r="SH76" s="127"/>
      <c r="SI76" s="127"/>
      <c r="SJ76" s="127"/>
      <c r="SK76" s="127"/>
      <c r="SL76" s="127"/>
      <c r="SM76" s="127"/>
      <c r="SN76" s="127"/>
      <c r="SO76" s="127"/>
      <c r="SP76" s="127"/>
      <c r="SQ76" s="127"/>
      <c r="SR76" s="127"/>
      <c r="SS76" s="127"/>
      <c r="ST76" s="127"/>
      <c r="SU76" s="127"/>
      <c r="SV76" s="127"/>
      <c r="SW76" s="127"/>
      <c r="SX76" s="127"/>
      <c r="SY76" s="127"/>
      <c r="SZ76" s="127"/>
      <c r="TA76" s="127"/>
      <c r="TB76" s="127"/>
      <c r="TC76" s="127"/>
      <c r="TD76" s="127"/>
      <c r="TE76" s="127"/>
      <c r="TF76" s="127"/>
      <c r="TG76" s="127"/>
      <c r="TH76" s="127"/>
      <c r="TI76" s="127"/>
      <c r="TJ76" s="127"/>
      <c r="TK76" s="127"/>
      <c r="TL76" s="127"/>
      <c r="TM76" s="127"/>
      <c r="TN76" s="127"/>
      <c r="TO76" s="127"/>
      <c r="TP76" s="127"/>
      <c r="TQ76" s="127"/>
      <c r="TR76" s="127"/>
      <c r="TS76" s="127"/>
      <c r="TT76" s="127"/>
      <c r="TU76" s="127"/>
      <c r="TV76" s="127"/>
      <c r="TW76" s="127"/>
      <c r="TX76" s="127"/>
      <c r="TY76" s="127"/>
      <c r="TZ76" s="127"/>
      <c r="UA76" s="127"/>
      <c r="UB76" s="127"/>
      <c r="UC76" s="127"/>
      <c r="UD76" s="127"/>
      <c r="UE76" s="127"/>
      <c r="UF76" s="127"/>
      <c r="UG76" s="127"/>
      <c r="UH76" s="127"/>
      <c r="UI76" s="127"/>
      <c r="UJ76" s="127"/>
      <c r="UK76" s="127"/>
      <c r="UL76" s="127"/>
      <c r="UM76" s="127"/>
      <c r="UN76" s="127"/>
      <c r="UO76" s="127"/>
      <c r="UP76" s="127"/>
      <c r="UQ76" s="127"/>
      <c r="UR76" s="127"/>
      <c r="US76" s="127"/>
      <c r="UT76" s="127"/>
      <c r="UU76" s="127"/>
      <c r="UV76" s="127"/>
      <c r="UW76" s="127"/>
      <c r="UX76" s="127"/>
      <c r="UY76" s="127"/>
      <c r="UZ76" s="127"/>
      <c r="VA76" s="127"/>
      <c r="VB76" s="127"/>
      <c r="VC76" s="127"/>
      <c r="VD76" s="127"/>
      <c r="VE76" s="127"/>
      <c r="VF76" s="127"/>
      <c r="VG76" s="127"/>
      <c r="VH76" s="127"/>
      <c r="VI76" s="127"/>
      <c r="VJ76" s="127"/>
      <c r="VK76" s="127"/>
      <c r="VL76" s="127"/>
      <c r="VM76" s="127"/>
      <c r="VN76" s="127"/>
      <c r="VO76" s="127"/>
      <c r="VP76" s="127"/>
      <c r="VQ76" s="127"/>
      <c r="VR76" s="127"/>
      <c r="VS76" s="127"/>
      <c r="VT76" s="127"/>
      <c r="VU76" s="127"/>
      <c r="VV76" s="127"/>
      <c r="VW76" s="127"/>
      <c r="VX76" s="127"/>
      <c r="VY76" s="127"/>
      <c r="VZ76" s="127"/>
      <c r="WA76" s="127"/>
      <c r="WB76" s="127"/>
      <c r="WC76" s="127"/>
      <c r="WD76" s="127"/>
      <c r="WE76" s="127"/>
      <c r="WF76" s="127"/>
      <c r="WG76" s="127"/>
      <c r="WH76" s="127"/>
      <c r="WI76" s="127"/>
      <c r="WJ76" s="127"/>
      <c r="WK76" s="127"/>
      <c r="WL76" s="127"/>
      <c r="WM76" s="127"/>
      <c r="WN76" s="127"/>
      <c r="WO76" s="127"/>
      <c r="WP76" s="127"/>
      <c r="WQ76" s="127"/>
      <c r="WR76" s="127"/>
      <c r="WS76" s="127"/>
      <c r="WT76" s="127"/>
      <c r="WU76" s="127"/>
      <c r="WV76" s="127"/>
      <c r="WW76" s="127"/>
      <c r="WX76" s="127"/>
      <c r="WY76" s="127"/>
      <c r="WZ76" s="127"/>
      <c r="XA76" s="127"/>
      <c r="XB76" s="127"/>
      <c r="XC76" s="127"/>
      <c r="XD76" s="127"/>
      <c r="XE76" s="127"/>
      <c r="XF76" s="127"/>
      <c r="XG76" s="127"/>
      <c r="XH76" s="127"/>
      <c r="XI76" s="127"/>
      <c r="XJ76" s="127"/>
      <c r="XK76" s="127"/>
      <c r="XL76" s="127"/>
      <c r="XM76" s="127"/>
      <c r="XN76" s="127"/>
      <c r="XO76" s="127"/>
      <c r="XP76" s="127"/>
      <c r="XQ76" s="127"/>
      <c r="XR76" s="127"/>
      <c r="XS76" s="127"/>
      <c r="XT76" s="127"/>
      <c r="XU76" s="127"/>
      <c r="XV76" s="127"/>
      <c r="XW76" s="127"/>
      <c r="XX76" s="127"/>
      <c r="XY76" s="127"/>
      <c r="XZ76" s="127"/>
      <c r="YA76" s="127"/>
      <c r="YB76" s="127"/>
      <c r="YC76" s="127"/>
      <c r="YD76" s="127"/>
      <c r="YE76" s="127"/>
      <c r="YF76" s="127"/>
      <c r="YG76" s="127"/>
      <c r="YH76" s="127"/>
      <c r="YI76" s="127"/>
      <c r="YJ76" s="127"/>
      <c r="YK76" s="127"/>
      <c r="YL76" s="127"/>
      <c r="YM76" s="127"/>
      <c r="YN76" s="127"/>
      <c r="YO76" s="127"/>
      <c r="YP76" s="127"/>
      <c r="YQ76" s="127"/>
      <c r="YR76" s="127"/>
      <c r="YS76" s="127"/>
      <c r="YT76" s="127"/>
      <c r="YU76" s="127"/>
      <c r="YV76" s="127"/>
      <c r="YW76" s="127"/>
      <c r="YX76" s="127"/>
      <c r="YY76" s="127"/>
      <c r="YZ76" s="127"/>
      <c r="ZA76" s="127"/>
      <c r="ZB76" s="127"/>
      <c r="ZC76" s="127"/>
      <c r="ZD76" s="127"/>
      <c r="ZE76" s="127"/>
      <c r="ZF76" s="127"/>
      <c r="ZG76" s="127"/>
      <c r="ZH76" s="127"/>
      <c r="ZI76" s="127"/>
      <c r="ZJ76" s="127"/>
      <c r="ZK76" s="127"/>
      <c r="ZL76" s="127"/>
      <c r="ZM76" s="127"/>
      <c r="ZN76" s="127"/>
      <c r="ZO76" s="127"/>
      <c r="ZP76" s="127"/>
      <c r="ZQ76" s="127"/>
      <c r="ZR76" s="127"/>
      <c r="ZS76" s="127"/>
      <c r="ZT76" s="127"/>
      <c r="ZU76" s="127"/>
      <c r="ZV76" s="127"/>
      <c r="ZW76" s="127"/>
      <c r="ZX76" s="127"/>
      <c r="ZY76" s="127"/>
      <c r="ZZ76" s="127"/>
    </row>
    <row r="77" spans="1:702" hidden="1" outlineLevel="1">
      <c r="A77" s="8">
        <v>42552</v>
      </c>
      <c r="B77" s="127">
        <v>4041.8397139499998</v>
      </c>
      <c r="C77" s="127">
        <v>1521.87637092</v>
      </c>
      <c r="D77" s="127">
        <v>46.281385409999999</v>
      </c>
      <c r="E77" s="127">
        <v>1120.58957381</v>
      </c>
      <c r="F77" s="127">
        <v>11.387614299999999</v>
      </c>
      <c r="G77" s="127">
        <v>0.36680966999999998</v>
      </c>
      <c r="H77" s="127">
        <v>137.66493881</v>
      </c>
      <c r="I77" s="127">
        <v>1018.27392461</v>
      </c>
      <c r="J77" s="127">
        <v>159.54568198999999</v>
      </c>
      <c r="K77" s="127">
        <v>1.1895403499999999</v>
      </c>
      <c r="L77" s="127">
        <v>2.1582371899999999</v>
      </c>
      <c r="M77" s="163" t="s">
        <v>189</v>
      </c>
      <c r="N77" s="127">
        <v>17.012108080000001</v>
      </c>
      <c r="O77" s="127">
        <v>1.06186059</v>
      </c>
      <c r="P77" s="127">
        <v>3.65902175</v>
      </c>
      <c r="Q77" s="127">
        <v>4.9495770000000001E-2</v>
      </c>
      <c r="R77" s="127">
        <v>5.0022699999999996E-3</v>
      </c>
      <c r="S77" s="127">
        <v>0.16889055</v>
      </c>
      <c r="T77" s="127">
        <v>0.54925787999999998</v>
      </c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27"/>
      <c r="JO77" s="127"/>
      <c r="JP77" s="127"/>
      <c r="JQ77" s="127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27"/>
      <c r="KC77" s="127"/>
      <c r="KD77" s="127"/>
      <c r="KE77" s="127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/>
      <c r="LK77" s="127"/>
      <c r="LL77" s="127"/>
      <c r="LM77" s="127"/>
      <c r="LN77" s="127"/>
      <c r="LO77" s="127"/>
      <c r="LP77" s="127"/>
      <c r="LQ77" s="127"/>
      <c r="LR77" s="127"/>
      <c r="LS77" s="127"/>
      <c r="LT77" s="127"/>
      <c r="LU77" s="127"/>
      <c r="LV77" s="127"/>
      <c r="LW77" s="127"/>
      <c r="LX77" s="127"/>
      <c r="LY77" s="127"/>
      <c r="LZ77" s="127"/>
      <c r="MA77" s="127"/>
      <c r="MB77" s="127"/>
      <c r="MC77" s="127"/>
      <c r="MD77" s="127"/>
      <c r="ME77" s="127"/>
      <c r="MF77" s="127"/>
      <c r="MG77" s="127"/>
      <c r="MH77" s="127"/>
      <c r="MI77" s="127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27"/>
      <c r="NI77" s="127"/>
      <c r="NJ77" s="127"/>
      <c r="NK77" s="127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27"/>
      <c r="NW77" s="127"/>
      <c r="NX77" s="127"/>
      <c r="NY77" s="127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27"/>
      <c r="OK77" s="127"/>
      <c r="OL77" s="127"/>
      <c r="OM77" s="127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27"/>
      <c r="OY77" s="127"/>
      <c r="OZ77" s="127"/>
      <c r="PA77" s="127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27"/>
      <c r="PM77" s="127"/>
      <c r="PN77" s="127"/>
      <c r="PO77" s="127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27"/>
      <c r="QA77" s="127"/>
      <c r="QB77" s="127"/>
      <c r="QC77" s="127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27"/>
      <c r="QO77" s="127"/>
      <c r="QP77" s="127"/>
      <c r="QQ77" s="127"/>
      <c r="QR77" s="127"/>
      <c r="QS77" s="127"/>
      <c r="QT77" s="127"/>
      <c r="QU77" s="127"/>
      <c r="QV77" s="127"/>
      <c r="QW77" s="127"/>
      <c r="QX77" s="127"/>
      <c r="QY77" s="127"/>
      <c r="QZ77" s="127"/>
      <c r="RA77" s="127"/>
      <c r="RB77" s="127"/>
      <c r="RC77" s="127"/>
      <c r="RD77" s="127"/>
      <c r="RE77" s="127"/>
      <c r="RF77" s="127"/>
      <c r="RG77" s="127"/>
      <c r="RH77" s="127"/>
      <c r="RI77" s="127"/>
      <c r="RJ77" s="127"/>
      <c r="RK77" s="127"/>
      <c r="RL77" s="127"/>
      <c r="RM77" s="127"/>
      <c r="RN77" s="127"/>
      <c r="RO77" s="127"/>
      <c r="RP77" s="127"/>
      <c r="RQ77" s="127"/>
      <c r="RR77" s="127"/>
      <c r="RS77" s="127"/>
      <c r="RT77" s="127"/>
      <c r="RU77" s="127"/>
      <c r="RV77" s="127"/>
      <c r="RW77" s="127"/>
      <c r="RX77" s="127"/>
      <c r="RY77" s="127"/>
      <c r="RZ77" s="127"/>
      <c r="SA77" s="127"/>
      <c r="SB77" s="127"/>
      <c r="SC77" s="127"/>
      <c r="SD77" s="127"/>
      <c r="SE77" s="127"/>
      <c r="SF77" s="127"/>
      <c r="SG77" s="127"/>
      <c r="SH77" s="127"/>
      <c r="SI77" s="127"/>
      <c r="SJ77" s="127"/>
      <c r="SK77" s="127"/>
      <c r="SL77" s="127"/>
      <c r="SM77" s="127"/>
      <c r="SN77" s="127"/>
      <c r="SO77" s="127"/>
      <c r="SP77" s="127"/>
      <c r="SQ77" s="127"/>
      <c r="SR77" s="127"/>
      <c r="SS77" s="127"/>
      <c r="ST77" s="127"/>
      <c r="SU77" s="127"/>
      <c r="SV77" s="127"/>
      <c r="SW77" s="127"/>
      <c r="SX77" s="127"/>
      <c r="SY77" s="127"/>
      <c r="SZ77" s="127"/>
      <c r="TA77" s="127"/>
      <c r="TB77" s="127"/>
      <c r="TC77" s="127"/>
      <c r="TD77" s="127"/>
      <c r="TE77" s="127"/>
      <c r="TF77" s="127"/>
      <c r="TG77" s="127"/>
      <c r="TH77" s="127"/>
      <c r="TI77" s="127"/>
      <c r="TJ77" s="127"/>
      <c r="TK77" s="127"/>
      <c r="TL77" s="127"/>
      <c r="TM77" s="127"/>
      <c r="TN77" s="127"/>
      <c r="TO77" s="127"/>
      <c r="TP77" s="127"/>
      <c r="TQ77" s="127"/>
      <c r="TR77" s="127"/>
      <c r="TS77" s="127"/>
      <c r="TT77" s="127"/>
      <c r="TU77" s="127"/>
      <c r="TV77" s="127"/>
      <c r="TW77" s="127"/>
      <c r="TX77" s="127"/>
      <c r="TY77" s="127"/>
      <c r="TZ77" s="127"/>
      <c r="UA77" s="127"/>
      <c r="UB77" s="127"/>
      <c r="UC77" s="127"/>
      <c r="UD77" s="127"/>
      <c r="UE77" s="127"/>
      <c r="UF77" s="127"/>
      <c r="UG77" s="127"/>
      <c r="UH77" s="127"/>
      <c r="UI77" s="127"/>
      <c r="UJ77" s="127"/>
      <c r="UK77" s="127"/>
      <c r="UL77" s="127"/>
      <c r="UM77" s="127"/>
      <c r="UN77" s="127"/>
      <c r="UO77" s="127"/>
      <c r="UP77" s="127"/>
      <c r="UQ77" s="127"/>
      <c r="UR77" s="127"/>
      <c r="US77" s="127"/>
      <c r="UT77" s="127"/>
      <c r="UU77" s="127"/>
      <c r="UV77" s="127"/>
      <c r="UW77" s="127"/>
      <c r="UX77" s="127"/>
      <c r="UY77" s="127"/>
      <c r="UZ77" s="127"/>
      <c r="VA77" s="127"/>
      <c r="VB77" s="127"/>
      <c r="VC77" s="127"/>
      <c r="VD77" s="127"/>
      <c r="VE77" s="127"/>
      <c r="VF77" s="127"/>
      <c r="VG77" s="127"/>
      <c r="VH77" s="127"/>
      <c r="VI77" s="127"/>
      <c r="VJ77" s="127"/>
      <c r="VK77" s="127"/>
      <c r="VL77" s="127"/>
      <c r="VM77" s="127"/>
      <c r="VN77" s="127"/>
      <c r="VO77" s="127"/>
      <c r="VP77" s="127"/>
      <c r="VQ77" s="127"/>
      <c r="VR77" s="127"/>
      <c r="VS77" s="127"/>
      <c r="VT77" s="127"/>
      <c r="VU77" s="127"/>
      <c r="VV77" s="127"/>
      <c r="VW77" s="127"/>
      <c r="VX77" s="127"/>
      <c r="VY77" s="127"/>
      <c r="VZ77" s="127"/>
      <c r="WA77" s="127"/>
      <c r="WB77" s="127"/>
      <c r="WC77" s="127"/>
      <c r="WD77" s="127"/>
      <c r="WE77" s="127"/>
      <c r="WF77" s="127"/>
      <c r="WG77" s="127"/>
      <c r="WH77" s="127"/>
      <c r="WI77" s="127"/>
      <c r="WJ77" s="127"/>
      <c r="WK77" s="127"/>
      <c r="WL77" s="127"/>
      <c r="WM77" s="127"/>
      <c r="WN77" s="127"/>
      <c r="WO77" s="127"/>
      <c r="WP77" s="127"/>
      <c r="WQ77" s="127"/>
      <c r="WR77" s="127"/>
      <c r="WS77" s="127"/>
      <c r="WT77" s="127"/>
      <c r="WU77" s="127"/>
      <c r="WV77" s="127"/>
      <c r="WW77" s="127"/>
      <c r="WX77" s="127"/>
      <c r="WY77" s="127"/>
      <c r="WZ77" s="127"/>
      <c r="XA77" s="127"/>
      <c r="XB77" s="127"/>
      <c r="XC77" s="127"/>
      <c r="XD77" s="127"/>
      <c r="XE77" s="127"/>
      <c r="XF77" s="127"/>
      <c r="XG77" s="127"/>
      <c r="XH77" s="127"/>
      <c r="XI77" s="127"/>
      <c r="XJ77" s="127"/>
      <c r="XK77" s="127"/>
      <c r="XL77" s="127"/>
      <c r="XM77" s="127"/>
      <c r="XN77" s="127"/>
      <c r="XO77" s="127"/>
      <c r="XP77" s="127"/>
      <c r="XQ77" s="127"/>
      <c r="XR77" s="127"/>
      <c r="XS77" s="127"/>
      <c r="XT77" s="127"/>
      <c r="XU77" s="127"/>
      <c r="XV77" s="127"/>
      <c r="XW77" s="127"/>
      <c r="XX77" s="127"/>
      <c r="XY77" s="127"/>
      <c r="XZ77" s="127"/>
      <c r="YA77" s="127"/>
      <c r="YB77" s="127"/>
      <c r="YC77" s="127"/>
      <c r="YD77" s="127"/>
      <c r="YE77" s="127"/>
      <c r="YF77" s="127"/>
      <c r="YG77" s="127"/>
      <c r="YH77" s="127"/>
      <c r="YI77" s="127"/>
      <c r="YJ77" s="127"/>
      <c r="YK77" s="127"/>
      <c r="YL77" s="127"/>
      <c r="YM77" s="127"/>
      <c r="YN77" s="127"/>
      <c r="YO77" s="127"/>
      <c r="YP77" s="127"/>
      <c r="YQ77" s="127"/>
      <c r="YR77" s="127"/>
      <c r="YS77" s="127"/>
      <c r="YT77" s="127"/>
      <c r="YU77" s="127"/>
      <c r="YV77" s="127"/>
      <c r="YW77" s="127"/>
      <c r="YX77" s="127"/>
      <c r="YY77" s="127"/>
      <c r="YZ77" s="127"/>
      <c r="ZA77" s="127"/>
      <c r="ZB77" s="127"/>
      <c r="ZC77" s="127"/>
      <c r="ZD77" s="127"/>
      <c r="ZE77" s="127"/>
      <c r="ZF77" s="127"/>
      <c r="ZG77" s="127"/>
      <c r="ZH77" s="127"/>
      <c r="ZI77" s="127"/>
      <c r="ZJ77" s="127"/>
      <c r="ZK77" s="127"/>
      <c r="ZL77" s="127"/>
      <c r="ZM77" s="127"/>
      <c r="ZN77" s="127"/>
      <c r="ZO77" s="127"/>
      <c r="ZP77" s="127"/>
      <c r="ZQ77" s="127"/>
      <c r="ZR77" s="127"/>
      <c r="ZS77" s="127"/>
      <c r="ZT77" s="127"/>
      <c r="ZU77" s="127"/>
      <c r="ZV77" s="127"/>
      <c r="ZW77" s="127"/>
      <c r="ZX77" s="127"/>
      <c r="ZY77" s="127"/>
      <c r="ZZ77" s="127"/>
    </row>
    <row r="78" spans="1:702" hidden="1" outlineLevel="1">
      <c r="A78" s="8">
        <v>42583</v>
      </c>
      <c r="B78" s="127">
        <v>4321.8036989100001</v>
      </c>
      <c r="C78" s="127">
        <v>1635.3734413699999</v>
      </c>
      <c r="D78" s="127">
        <v>55.048449769999998</v>
      </c>
      <c r="E78" s="127">
        <v>1111.8772558200001</v>
      </c>
      <c r="F78" s="127">
        <v>103.81660991</v>
      </c>
      <c r="G78" s="127">
        <v>0.40552052999999999</v>
      </c>
      <c r="H78" s="127">
        <v>124.10678283999999</v>
      </c>
      <c r="I78" s="127">
        <v>1099.36133187</v>
      </c>
      <c r="J78" s="127">
        <v>167.11156552</v>
      </c>
      <c r="K78" s="127">
        <v>1.2195845599999999</v>
      </c>
      <c r="L78" s="127">
        <v>2.3005251499999999</v>
      </c>
      <c r="M78" s="163" t="s">
        <v>189</v>
      </c>
      <c r="N78" s="127">
        <v>16.444354860000001</v>
      </c>
      <c r="O78" s="127">
        <v>1.0054386099999999</v>
      </c>
      <c r="P78" s="127">
        <v>3.0365733399999999</v>
      </c>
      <c r="Q78" s="127">
        <v>3.5330380000000002E-2</v>
      </c>
      <c r="R78" s="127">
        <v>0</v>
      </c>
      <c r="S78" s="127">
        <v>0.17047704999999999</v>
      </c>
      <c r="T78" s="127">
        <v>0.49045733000000002</v>
      </c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/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/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/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/>
      <c r="LP78" s="127"/>
      <c r="LQ78" s="127"/>
      <c r="LR78" s="127"/>
      <c r="LS78" s="127"/>
      <c r="LT78" s="127"/>
      <c r="LU78" s="127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27"/>
      <c r="MG78" s="127"/>
      <c r="MH78" s="127"/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127"/>
      <c r="NB78" s="127"/>
      <c r="NC78" s="127"/>
      <c r="ND78" s="127"/>
      <c r="NE78" s="127"/>
      <c r="NF78" s="127"/>
      <c r="NG78" s="127"/>
      <c r="NH78" s="127"/>
      <c r="NI78" s="127"/>
      <c r="NJ78" s="127"/>
      <c r="NK78" s="127"/>
      <c r="NL78" s="127"/>
      <c r="NM78" s="127"/>
      <c r="NN78" s="127"/>
      <c r="NO78" s="127"/>
      <c r="NP78" s="127"/>
      <c r="NQ78" s="127"/>
      <c r="NR78" s="127"/>
      <c r="NS78" s="127"/>
      <c r="NT78" s="127"/>
      <c r="NU78" s="127"/>
      <c r="NV78" s="127"/>
      <c r="NW78" s="127"/>
      <c r="NX78" s="127"/>
      <c r="NY78" s="127"/>
      <c r="NZ78" s="127"/>
      <c r="OA78" s="127"/>
      <c r="OB78" s="127"/>
      <c r="OC78" s="127"/>
      <c r="OD78" s="127"/>
      <c r="OE78" s="127"/>
      <c r="OF78" s="127"/>
      <c r="OG78" s="127"/>
      <c r="OH78" s="127"/>
      <c r="OI78" s="127"/>
      <c r="OJ78" s="127"/>
      <c r="OK78" s="127"/>
      <c r="OL78" s="127"/>
      <c r="OM78" s="127"/>
      <c r="ON78" s="127"/>
      <c r="OO78" s="127"/>
      <c r="OP78" s="127"/>
      <c r="OQ78" s="127"/>
      <c r="OR78" s="127"/>
      <c r="OS78" s="127"/>
      <c r="OT78" s="127"/>
      <c r="OU78" s="127"/>
      <c r="OV78" s="127"/>
      <c r="OW78" s="127"/>
      <c r="OX78" s="127"/>
      <c r="OY78" s="127"/>
      <c r="OZ78" s="127"/>
      <c r="PA78" s="127"/>
      <c r="PB78" s="127"/>
      <c r="PC78" s="127"/>
      <c r="PD78" s="127"/>
      <c r="PE78" s="127"/>
      <c r="PF78" s="127"/>
      <c r="PG78" s="127"/>
      <c r="PH78" s="127"/>
      <c r="PI78" s="127"/>
      <c r="PJ78" s="127"/>
      <c r="PK78" s="127"/>
      <c r="PL78" s="127"/>
      <c r="PM78" s="127"/>
      <c r="PN78" s="127"/>
      <c r="PO78" s="127"/>
      <c r="PP78" s="127"/>
      <c r="PQ78" s="127"/>
      <c r="PR78" s="127"/>
      <c r="PS78" s="127"/>
      <c r="PT78" s="127"/>
      <c r="PU78" s="127"/>
      <c r="PV78" s="127"/>
      <c r="PW78" s="127"/>
      <c r="PX78" s="127"/>
      <c r="PY78" s="127"/>
      <c r="PZ78" s="127"/>
      <c r="QA78" s="127"/>
      <c r="QB78" s="127"/>
      <c r="QC78" s="127"/>
      <c r="QD78" s="127"/>
      <c r="QE78" s="127"/>
      <c r="QF78" s="127"/>
      <c r="QG78" s="127"/>
      <c r="QH78" s="127"/>
      <c r="QI78" s="127"/>
      <c r="QJ78" s="127"/>
      <c r="QK78" s="127"/>
      <c r="QL78" s="127"/>
      <c r="QM78" s="127"/>
      <c r="QN78" s="127"/>
      <c r="QO78" s="127"/>
      <c r="QP78" s="127"/>
      <c r="QQ78" s="127"/>
      <c r="QR78" s="127"/>
      <c r="QS78" s="127"/>
      <c r="QT78" s="127"/>
      <c r="QU78" s="127"/>
      <c r="QV78" s="127"/>
      <c r="QW78" s="127"/>
      <c r="QX78" s="127"/>
      <c r="QY78" s="127"/>
      <c r="QZ78" s="127"/>
      <c r="RA78" s="127"/>
      <c r="RB78" s="127"/>
      <c r="RC78" s="127"/>
      <c r="RD78" s="127"/>
      <c r="RE78" s="127"/>
      <c r="RF78" s="127"/>
      <c r="RG78" s="127"/>
      <c r="RH78" s="127"/>
      <c r="RI78" s="127"/>
      <c r="RJ78" s="127"/>
      <c r="RK78" s="127"/>
      <c r="RL78" s="127"/>
      <c r="RM78" s="127"/>
      <c r="RN78" s="127"/>
      <c r="RO78" s="127"/>
      <c r="RP78" s="127"/>
      <c r="RQ78" s="127"/>
      <c r="RR78" s="127"/>
      <c r="RS78" s="127"/>
      <c r="RT78" s="127"/>
      <c r="RU78" s="127"/>
      <c r="RV78" s="127"/>
      <c r="RW78" s="127"/>
      <c r="RX78" s="127"/>
      <c r="RY78" s="127"/>
      <c r="RZ78" s="127"/>
      <c r="SA78" s="127"/>
      <c r="SB78" s="127"/>
      <c r="SC78" s="127"/>
      <c r="SD78" s="127"/>
      <c r="SE78" s="127"/>
      <c r="SF78" s="127"/>
      <c r="SG78" s="127"/>
      <c r="SH78" s="127"/>
      <c r="SI78" s="127"/>
      <c r="SJ78" s="127"/>
      <c r="SK78" s="127"/>
      <c r="SL78" s="127"/>
      <c r="SM78" s="127"/>
      <c r="SN78" s="127"/>
      <c r="SO78" s="127"/>
      <c r="SP78" s="127"/>
      <c r="SQ78" s="127"/>
      <c r="SR78" s="127"/>
      <c r="SS78" s="127"/>
      <c r="ST78" s="127"/>
      <c r="SU78" s="127"/>
      <c r="SV78" s="127"/>
      <c r="SW78" s="127"/>
      <c r="SX78" s="127"/>
      <c r="SY78" s="127"/>
      <c r="SZ78" s="127"/>
      <c r="TA78" s="127"/>
      <c r="TB78" s="127"/>
      <c r="TC78" s="127"/>
      <c r="TD78" s="127"/>
      <c r="TE78" s="127"/>
      <c r="TF78" s="127"/>
      <c r="TG78" s="127"/>
      <c r="TH78" s="127"/>
      <c r="TI78" s="127"/>
      <c r="TJ78" s="127"/>
      <c r="TK78" s="127"/>
      <c r="TL78" s="127"/>
      <c r="TM78" s="127"/>
      <c r="TN78" s="127"/>
      <c r="TO78" s="127"/>
      <c r="TP78" s="127"/>
      <c r="TQ78" s="127"/>
      <c r="TR78" s="127"/>
      <c r="TS78" s="127"/>
      <c r="TT78" s="127"/>
      <c r="TU78" s="127"/>
      <c r="TV78" s="127"/>
      <c r="TW78" s="127"/>
      <c r="TX78" s="127"/>
      <c r="TY78" s="127"/>
      <c r="TZ78" s="127"/>
      <c r="UA78" s="127"/>
      <c r="UB78" s="127"/>
      <c r="UC78" s="127"/>
      <c r="UD78" s="127"/>
      <c r="UE78" s="127"/>
      <c r="UF78" s="127"/>
      <c r="UG78" s="127"/>
      <c r="UH78" s="127"/>
      <c r="UI78" s="127"/>
      <c r="UJ78" s="127"/>
      <c r="UK78" s="127"/>
      <c r="UL78" s="127"/>
      <c r="UM78" s="127"/>
      <c r="UN78" s="127"/>
      <c r="UO78" s="127"/>
      <c r="UP78" s="127"/>
      <c r="UQ78" s="127"/>
      <c r="UR78" s="127"/>
      <c r="US78" s="127"/>
      <c r="UT78" s="127"/>
      <c r="UU78" s="127"/>
      <c r="UV78" s="127"/>
      <c r="UW78" s="127"/>
      <c r="UX78" s="127"/>
      <c r="UY78" s="127"/>
      <c r="UZ78" s="127"/>
      <c r="VA78" s="127"/>
      <c r="VB78" s="127"/>
      <c r="VC78" s="127"/>
      <c r="VD78" s="127"/>
      <c r="VE78" s="127"/>
      <c r="VF78" s="127"/>
      <c r="VG78" s="127"/>
      <c r="VH78" s="127"/>
      <c r="VI78" s="127"/>
      <c r="VJ78" s="127"/>
      <c r="VK78" s="127"/>
      <c r="VL78" s="127"/>
      <c r="VM78" s="127"/>
      <c r="VN78" s="127"/>
      <c r="VO78" s="127"/>
      <c r="VP78" s="127"/>
      <c r="VQ78" s="127"/>
      <c r="VR78" s="127"/>
      <c r="VS78" s="127"/>
      <c r="VT78" s="127"/>
      <c r="VU78" s="127"/>
      <c r="VV78" s="127"/>
      <c r="VW78" s="127"/>
      <c r="VX78" s="127"/>
      <c r="VY78" s="127"/>
      <c r="VZ78" s="127"/>
      <c r="WA78" s="127"/>
      <c r="WB78" s="127"/>
      <c r="WC78" s="127"/>
      <c r="WD78" s="127"/>
      <c r="WE78" s="127"/>
      <c r="WF78" s="127"/>
      <c r="WG78" s="127"/>
      <c r="WH78" s="127"/>
      <c r="WI78" s="127"/>
      <c r="WJ78" s="127"/>
      <c r="WK78" s="127"/>
      <c r="WL78" s="127"/>
      <c r="WM78" s="127"/>
      <c r="WN78" s="127"/>
      <c r="WO78" s="127"/>
      <c r="WP78" s="127"/>
      <c r="WQ78" s="127"/>
      <c r="WR78" s="127"/>
      <c r="WS78" s="127"/>
      <c r="WT78" s="127"/>
      <c r="WU78" s="127"/>
      <c r="WV78" s="127"/>
      <c r="WW78" s="127"/>
      <c r="WX78" s="127"/>
      <c r="WY78" s="127"/>
      <c r="WZ78" s="127"/>
      <c r="XA78" s="127"/>
      <c r="XB78" s="127"/>
      <c r="XC78" s="127"/>
      <c r="XD78" s="127"/>
      <c r="XE78" s="127"/>
      <c r="XF78" s="127"/>
      <c r="XG78" s="127"/>
      <c r="XH78" s="127"/>
      <c r="XI78" s="127"/>
      <c r="XJ78" s="127"/>
      <c r="XK78" s="127"/>
      <c r="XL78" s="127"/>
      <c r="XM78" s="127"/>
      <c r="XN78" s="127"/>
      <c r="XO78" s="127"/>
      <c r="XP78" s="127"/>
      <c r="XQ78" s="127"/>
      <c r="XR78" s="127"/>
      <c r="XS78" s="127"/>
      <c r="XT78" s="127"/>
      <c r="XU78" s="127"/>
      <c r="XV78" s="127"/>
      <c r="XW78" s="127"/>
      <c r="XX78" s="127"/>
      <c r="XY78" s="127"/>
      <c r="XZ78" s="127"/>
      <c r="YA78" s="127"/>
      <c r="YB78" s="127"/>
      <c r="YC78" s="127"/>
      <c r="YD78" s="127"/>
      <c r="YE78" s="127"/>
      <c r="YF78" s="127"/>
      <c r="YG78" s="127"/>
      <c r="YH78" s="127"/>
      <c r="YI78" s="127"/>
      <c r="YJ78" s="127"/>
      <c r="YK78" s="127"/>
      <c r="YL78" s="127"/>
      <c r="YM78" s="127"/>
      <c r="YN78" s="127"/>
      <c r="YO78" s="127"/>
      <c r="YP78" s="127"/>
      <c r="YQ78" s="127"/>
      <c r="YR78" s="127"/>
      <c r="YS78" s="127"/>
      <c r="YT78" s="127"/>
      <c r="YU78" s="127"/>
      <c r="YV78" s="127"/>
      <c r="YW78" s="127"/>
      <c r="YX78" s="127"/>
      <c r="YY78" s="127"/>
      <c r="YZ78" s="127"/>
      <c r="ZA78" s="127"/>
      <c r="ZB78" s="127"/>
      <c r="ZC78" s="127"/>
      <c r="ZD78" s="127"/>
      <c r="ZE78" s="127"/>
      <c r="ZF78" s="127"/>
      <c r="ZG78" s="127"/>
      <c r="ZH78" s="127"/>
      <c r="ZI78" s="127"/>
      <c r="ZJ78" s="127"/>
      <c r="ZK78" s="127"/>
      <c r="ZL78" s="127"/>
      <c r="ZM78" s="127"/>
      <c r="ZN78" s="127"/>
      <c r="ZO78" s="127"/>
      <c r="ZP78" s="127"/>
      <c r="ZQ78" s="127"/>
      <c r="ZR78" s="127"/>
      <c r="ZS78" s="127"/>
      <c r="ZT78" s="127"/>
      <c r="ZU78" s="127"/>
      <c r="ZV78" s="127"/>
      <c r="ZW78" s="127"/>
      <c r="ZX78" s="127"/>
      <c r="ZY78" s="127"/>
      <c r="ZZ78" s="127"/>
    </row>
    <row r="79" spans="1:702" hidden="1" outlineLevel="1">
      <c r="A79" s="8">
        <v>42614</v>
      </c>
      <c r="B79" s="127">
        <v>4302.87945872</v>
      </c>
      <c r="C79" s="127">
        <v>1803.6310736800001</v>
      </c>
      <c r="D79" s="127">
        <v>65.455276470000001</v>
      </c>
      <c r="E79" s="127">
        <v>886.09873478999998</v>
      </c>
      <c r="F79" s="127">
        <v>87.064683410000001</v>
      </c>
      <c r="G79" s="127">
        <v>0.38568513999999998</v>
      </c>
      <c r="H79" s="127">
        <v>111.20737554</v>
      </c>
      <c r="I79" s="127">
        <v>1146.8483504000001</v>
      </c>
      <c r="J79" s="127">
        <v>175.85494799</v>
      </c>
      <c r="K79" s="127">
        <v>1.0795595</v>
      </c>
      <c r="L79" s="127">
        <v>1.7793347100000001</v>
      </c>
      <c r="M79" s="163" t="s">
        <v>189</v>
      </c>
      <c r="N79" s="127">
        <v>18.804943229999999</v>
      </c>
      <c r="O79" s="127">
        <v>0.91852688999999998</v>
      </c>
      <c r="P79" s="127">
        <v>2.9546088500000001</v>
      </c>
      <c r="Q79" s="127">
        <v>1.467152E-2</v>
      </c>
      <c r="R79" s="127">
        <v>0</v>
      </c>
      <c r="S79" s="127">
        <v>0.16969528</v>
      </c>
      <c r="T79" s="127">
        <v>0.61199132000000001</v>
      </c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27"/>
      <c r="IM79" s="127"/>
      <c r="IN79" s="127"/>
      <c r="IO79" s="127"/>
      <c r="IP79" s="127"/>
      <c r="IQ79" s="127"/>
      <c r="IR79" s="127"/>
      <c r="IS79" s="127"/>
      <c r="IT79" s="127"/>
      <c r="IU79" s="127"/>
      <c r="IV79" s="127"/>
      <c r="IW79" s="127"/>
      <c r="IX79" s="127"/>
      <c r="IY79" s="127"/>
      <c r="IZ79" s="127"/>
      <c r="JA79" s="127"/>
      <c r="JB79" s="127"/>
      <c r="JC79" s="127"/>
      <c r="JD79" s="127"/>
      <c r="JE79" s="127"/>
      <c r="JF79" s="127"/>
      <c r="JG79" s="127"/>
      <c r="JH79" s="127"/>
      <c r="JI79" s="127"/>
      <c r="JJ79" s="127"/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/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/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/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/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127"/>
      <c r="NB79" s="127"/>
      <c r="NC79" s="127"/>
      <c r="ND79" s="127"/>
      <c r="NE79" s="127"/>
      <c r="NF79" s="127"/>
      <c r="NG79" s="127"/>
      <c r="NH79" s="127"/>
      <c r="NI79" s="127"/>
      <c r="NJ79" s="127"/>
      <c r="NK79" s="127"/>
      <c r="NL79" s="127"/>
      <c r="NM79" s="127"/>
      <c r="NN79" s="127"/>
      <c r="NO79" s="127"/>
      <c r="NP79" s="127"/>
      <c r="NQ79" s="127"/>
      <c r="NR79" s="127"/>
      <c r="NS79" s="127"/>
      <c r="NT79" s="127"/>
      <c r="NU79" s="127"/>
      <c r="NV79" s="127"/>
      <c r="NW79" s="127"/>
      <c r="NX79" s="127"/>
      <c r="NY79" s="127"/>
      <c r="NZ79" s="127"/>
      <c r="OA79" s="127"/>
      <c r="OB79" s="127"/>
      <c r="OC79" s="127"/>
      <c r="OD79" s="127"/>
      <c r="OE79" s="127"/>
      <c r="OF79" s="127"/>
      <c r="OG79" s="127"/>
      <c r="OH79" s="127"/>
      <c r="OI79" s="127"/>
      <c r="OJ79" s="127"/>
      <c r="OK79" s="127"/>
      <c r="OL79" s="127"/>
      <c r="OM79" s="127"/>
      <c r="ON79" s="127"/>
      <c r="OO79" s="127"/>
      <c r="OP79" s="127"/>
      <c r="OQ79" s="127"/>
      <c r="OR79" s="127"/>
      <c r="OS79" s="127"/>
      <c r="OT79" s="127"/>
      <c r="OU79" s="127"/>
      <c r="OV79" s="127"/>
      <c r="OW79" s="127"/>
      <c r="OX79" s="127"/>
      <c r="OY79" s="127"/>
      <c r="OZ79" s="127"/>
      <c r="PA79" s="127"/>
      <c r="PB79" s="127"/>
      <c r="PC79" s="127"/>
      <c r="PD79" s="127"/>
      <c r="PE79" s="127"/>
      <c r="PF79" s="127"/>
      <c r="PG79" s="127"/>
      <c r="PH79" s="127"/>
      <c r="PI79" s="127"/>
      <c r="PJ79" s="127"/>
      <c r="PK79" s="127"/>
      <c r="PL79" s="127"/>
      <c r="PM79" s="127"/>
      <c r="PN79" s="127"/>
      <c r="PO79" s="127"/>
      <c r="PP79" s="127"/>
      <c r="PQ79" s="127"/>
      <c r="PR79" s="127"/>
      <c r="PS79" s="127"/>
      <c r="PT79" s="127"/>
      <c r="PU79" s="127"/>
      <c r="PV79" s="127"/>
      <c r="PW79" s="127"/>
      <c r="PX79" s="127"/>
      <c r="PY79" s="127"/>
      <c r="PZ79" s="127"/>
      <c r="QA79" s="127"/>
      <c r="QB79" s="127"/>
      <c r="QC79" s="127"/>
      <c r="QD79" s="127"/>
      <c r="QE79" s="127"/>
      <c r="QF79" s="127"/>
      <c r="QG79" s="127"/>
      <c r="QH79" s="127"/>
      <c r="QI79" s="127"/>
      <c r="QJ79" s="127"/>
      <c r="QK79" s="127"/>
      <c r="QL79" s="127"/>
      <c r="QM79" s="127"/>
      <c r="QN79" s="127"/>
      <c r="QO79" s="127"/>
      <c r="QP79" s="127"/>
      <c r="QQ79" s="127"/>
      <c r="QR79" s="127"/>
      <c r="QS79" s="127"/>
      <c r="QT79" s="127"/>
      <c r="QU79" s="127"/>
      <c r="QV79" s="127"/>
      <c r="QW79" s="127"/>
      <c r="QX79" s="127"/>
      <c r="QY79" s="127"/>
      <c r="QZ79" s="127"/>
      <c r="RA79" s="127"/>
      <c r="RB79" s="127"/>
      <c r="RC79" s="127"/>
      <c r="RD79" s="127"/>
      <c r="RE79" s="127"/>
      <c r="RF79" s="127"/>
      <c r="RG79" s="127"/>
      <c r="RH79" s="127"/>
      <c r="RI79" s="127"/>
      <c r="RJ79" s="127"/>
      <c r="RK79" s="127"/>
      <c r="RL79" s="127"/>
      <c r="RM79" s="127"/>
      <c r="RN79" s="127"/>
      <c r="RO79" s="127"/>
      <c r="RP79" s="127"/>
      <c r="RQ79" s="127"/>
      <c r="RR79" s="127"/>
      <c r="RS79" s="127"/>
      <c r="RT79" s="127"/>
      <c r="RU79" s="127"/>
      <c r="RV79" s="127"/>
      <c r="RW79" s="127"/>
      <c r="RX79" s="127"/>
      <c r="RY79" s="127"/>
      <c r="RZ79" s="127"/>
      <c r="SA79" s="127"/>
      <c r="SB79" s="127"/>
      <c r="SC79" s="127"/>
      <c r="SD79" s="127"/>
      <c r="SE79" s="127"/>
      <c r="SF79" s="127"/>
      <c r="SG79" s="127"/>
      <c r="SH79" s="127"/>
      <c r="SI79" s="127"/>
      <c r="SJ79" s="127"/>
      <c r="SK79" s="127"/>
      <c r="SL79" s="127"/>
      <c r="SM79" s="127"/>
      <c r="SN79" s="127"/>
      <c r="SO79" s="127"/>
      <c r="SP79" s="127"/>
      <c r="SQ79" s="127"/>
      <c r="SR79" s="127"/>
      <c r="SS79" s="127"/>
      <c r="ST79" s="127"/>
      <c r="SU79" s="127"/>
      <c r="SV79" s="127"/>
      <c r="SW79" s="127"/>
      <c r="SX79" s="127"/>
      <c r="SY79" s="127"/>
      <c r="SZ79" s="127"/>
      <c r="TA79" s="127"/>
      <c r="TB79" s="127"/>
      <c r="TC79" s="127"/>
      <c r="TD79" s="127"/>
      <c r="TE79" s="127"/>
      <c r="TF79" s="127"/>
      <c r="TG79" s="127"/>
      <c r="TH79" s="127"/>
      <c r="TI79" s="127"/>
      <c r="TJ79" s="127"/>
      <c r="TK79" s="127"/>
      <c r="TL79" s="127"/>
      <c r="TM79" s="127"/>
      <c r="TN79" s="127"/>
      <c r="TO79" s="127"/>
      <c r="TP79" s="127"/>
      <c r="TQ79" s="127"/>
      <c r="TR79" s="127"/>
      <c r="TS79" s="127"/>
      <c r="TT79" s="127"/>
      <c r="TU79" s="127"/>
      <c r="TV79" s="127"/>
      <c r="TW79" s="127"/>
      <c r="TX79" s="127"/>
      <c r="TY79" s="127"/>
      <c r="TZ79" s="127"/>
      <c r="UA79" s="127"/>
      <c r="UB79" s="127"/>
      <c r="UC79" s="127"/>
      <c r="UD79" s="127"/>
      <c r="UE79" s="127"/>
      <c r="UF79" s="127"/>
      <c r="UG79" s="127"/>
      <c r="UH79" s="127"/>
      <c r="UI79" s="127"/>
      <c r="UJ79" s="127"/>
      <c r="UK79" s="127"/>
      <c r="UL79" s="127"/>
      <c r="UM79" s="127"/>
      <c r="UN79" s="127"/>
      <c r="UO79" s="127"/>
      <c r="UP79" s="127"/>
      <c r="UQ79" s="127"/>
      <c r="UR79" s="127"/>
      <c r="US79" s="127"/>
      <c r="UT79" s="127"/>
      <c r="UU79" s="127"/>
      <c r="UV79" s="127"/>
      <c r="UW79" s="127"/>
      <c r="UX79" s="127"/>
      <c r="UY79" s="127"/>
      <c r="UZ79" s="127"/>
      <c r="VA79" s="127"/>
      <c r="VB79" s="127"/>
      <c r="VC79" s="127"/>
      <c r="VD79" s="127"/>
      <c r="VE79" s="127"/>
      <c r="VF79" s="127"/>
      <c r="VG79" s="127"/>
      <c r="VH79" s="127"/>
      <c r="VI79" s="127"/>
      <c r="VJ79" s="127"/>
      <c r="VK79" s="127"/>
      <c r="VL79" s="127"/>
      <c r="VM79" s="127"/>
      <c r="VN79" s="127"/>
      <c r="VO79" s="127"/>
      <c r="VP79" s="127"/>
      <c r="VQ79" s="127"/>
      <c r="VR79" s="127"/>
      <c r="VS79" s="127"/>
      <c r="VT79" s="127"/>
      <c r="VU79" s="127"/>
      <c r="VV79" s="127"/>
      <c r="VW79" s="127"/>
      <c r="VX79" s="127"/>
      <c r="VY79" s="127"/>
      <c r="VZ79" s="127"/>
      <c r="WA79" s="127"/>
      <c r="WB79" s="127"/>
      <c r="WC79" s="127"/>
      <c r="WD79" s="127"/>
      <c r="WE79" s="127"/>
      <c r="WF79" s="127"/>
      <c r="WG79" s="127"/>
      <c r="WH79" s="127"/>
      <c r="WI79" s="127"/>
      <c r="WJ79" s="127"/>
      <c r="WK79" s="127"/>
      <c r="WL79" s="127"/>
      <c r="WM79" s="127"/>
      <c r="WN79" s="127"/>
      <c r="WO79" s="127"/>
      <c r="WP79" s="127"/>
      <c r="WQ79" s="127"/>
      <c r="WR79" s="127"/>
      <c r="WS79" s="127"/>
      <c r="WT79" s="127"/>
      <c r="WU79" s="127"/>
      <c r="WV79" s="127"/>
      <c r="WW79" s="127"/>
      <c r="WX79" s="127"/>
      <c r="WY79" s="127"/>
      <c r="WZ79" s="127"/>
      <c r="XA79" s="127"/>
      <c r="XB79" s="127"/>
      <c r="XC79" s="127"/>
      <c r="XD79" s="127"/>
      <c r="XE79" s="127"/>
      <c r="XF79" s="127"/>
      <c r="XG79" s="127"/>
      <c r="XH79" s="127"/>
      <c r="XI79" s="127"/>
      <c r="XJ79" s="127"/>
      <c r="XK79" s="127"/>
      <c r="XL79" s="127"/>
      <c r="XM79" s="127"/>
      <c r="XN79" s="127"/>
      <c r="XO79" s="127"/>
      <c r="XP79" s="127"/>
      <c r="XQ79" s="127"/>
      <c r="XR79" s="127"/>
      <c r="XS79" s="127"/>
      <c r="XT79" s="127"/>
      <c r="XU79" s="127"/>
      <c r="XV79" s="127"/>
      <c r="XW79" s="127"/>
      <c r="XX79" s="127"/>
      <c r="XY79" s="127"/>
      <c r="XZ79" s="127"/>
      <c r="YA79" s="127"/>
      <c r="YB79" s="127"/>
      <c r="YC79" s="127"/>
      <c r="YD79" s="127"/>
      <c r="YE79" s="127"/>
      <c r="YF79" s="127"/>
      <c r="YG79" s="127"/>
      <c r="YH79" s="127"/>
      <c r="YI79" s="127"/>
      <c r="YJ79" s="127"/>
      <c r="YK79" s="127"/>
      <c r="YL79" s="127"/>
      <c r="YM79" s="127"/>
      <c r="YN79" s="127"/>
      <c r="YO79" s="127"/>
      <c r="YP79" s="127"/>
      <c r="YQ79" s="127"/>
      <c r="YR79" s="127"/>
      <c r="YS79" s="127"/>
      <c r="YT79" s="127"/>
      <c r="YU79" s="127"/>
      <c r="YV79" s="127"/>
      <c r="YW79" s="127"/>
      <c r="YX79" s="127"/>
      <c r="YY79" s="127"/>
      <c r="YZ79" s="127"/>
      <c r="ZA79" s="127"/>
      <c r="ZB79" s="127"/>
      <c r="ZC79" s="127"/>
      <c r="ZD79" s="127"/>
      <c r="ZE79" s="127"/>
      <c r="ZF79" s="127"/>
      <c r="ZG79" s="127"/>
      <c r="ZH79" s="127"/>
      <c r="ZI79" s="127"/>
      <c r="ZJ79" s="127"/>
      <c r="ZK79" s="127"/>
      <c r="ZL79" s="127"/>
      <c r="ZM79" s="127"/>
      <c r="ZN79" s="127"/>
      <c r="ZO79" s="127"/>
      <c r="ZP79" s="127"/>
      <c r="ZQ79" s="127"/>
      <c r="ZR79" s="127"/>
      <c r="ZS79" s="127"/>
      <c r="ZT79" s="127"/>
      <c r="ZU79" s="127"/>
      <c r="ZV79" s="127"/>
      <c r="ZW79" s="127"/>
      <c r="ZX79" s="127"/>
      <c r="ZY79" s="127"/>
      <c r="ZZ79" s="127"/>
    </row>
    <row r="80" spans="1:702" hidden="1" outlineLevel="1">
      <c r="A80" s="8">
        <v>42644</v>
      </c>
      <c r="B80" s="127">
        <v>4248.8275281200004</v>
      </c>
      <c r="C80" s="127">
        <v>1820.62348331</v>
      </c>
      <c r="D80" s="127">
        <v>49.969606290000002</v>
      </c>
      <c r="E80" s="127">
        <v>850.56910045999996</v>
      </c>
      <c r="F80" s="127">
        <v>83.211021180000003</v>
      </c>
      <c r="G80" s="127">
        <v>0.31466661000000001</v>
      </c>
      <c r="H80" s="127">
        <v>103.77227250999999</v>
      </c>
      <c r="I80" s="127">
        <v>1147.5821922299999</v>
      </c>
      <c r="J80" s="127">
        <v>166.09680671000001</v>
      </c>
      <c r="K80" s="127">
        <v>1.1592503000000001</v>
      </c>
      <c r="L80" s="127">
        <v>1.6904410400000001</v>
      </c>
      <c r="M80" s="163" t="s">
        <v>189</v>
      </c>
      <c r="N80" s="127">
        <v>18.2921969</v>
      </c>
      <c r="O80" s="127">
        <v>0.89272151</v>
      </c>
      <c r="P80" s="127">
        <v>3.8163592</v>
      </c>
      <c r="Q80" s="127">
        <v>1.4228269999999999E-2</v>
      </c>
      <c r="R80" s="127">
        <v>0</v>
      </c>
      <c r="S80" s="127">
        <v>0.17263844</v>
      </c>
      <c r="T80" s="127">
        <v>0.65054316000000001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127"/>
      <c r="NB80" s="127"/>
      <c r="NC80" s="127"/>
      <c r="ND80" s="127"/>
      <c r="NE80" s="127"/>
      <c r="NF80" s="127"/>
      <c r="NG80" s="127"/>
      <c r="NH80" s="127"/>
      <c r="NI80" s="127"/>
      <c r="NJ80" s="127"/>
      <c r="NK80" s="127"/>
      <c r="NL80" s="127"/>
      <c r="NM80" s="127"/>
      <c r="NN80" s="127"/>
      <c r="NO80" s="127"/>
      <c r="NP80" s="127"/>
      <c r="NQ80" s="127"/>
      <c r="NR80" s="127"/>
      <c r="NS80" s="127"/>
      <c r="NT80" s="127"/>
      <c r="NU80" s="127"/>
      <c r="NV80" s="127"/>
      <c r="NW80" s="127"/>
      <c r="NX80" s="127"/>
      <c r="NY80" s="127"/>
      <c r="NZ80" s="127"/>
      <c r="OA80" s="127"/>
      <c r="OB80" s="127"/>
      <c r="OC80" s="127"/>
      <c r="OD80" s="127"/>
      <c r="OE80" s="127"/>
      <c r="OF80" s="127"/>
      <c r="OG80" s="127"/>
      <c r="OH80" s="127"/>
      <c r="OI80" s="127"/>
      <c r="OJ80" s="127"/>
      <c r="OK80" s="127"/>
      <c r="OL80" s="127"/>
      <c r="OM80" s="127"/>
      <c r="ON80" s="127"/>
      <c r="OO80" s="127"/>
      <c r="OP80" s="127"/>
      <c r="OQ80" s="127"/>
      <c r="OR80" s="127"/>
      <c r="OS80" s="127"/>
      <c r="OT80" s="127"/>
      <c r="OU80" s="127"/>
      <c r="OV80" s="127"/>
      <c r="OW80" s="127"/>
      <c r="OX80" s="127"/>
      <c r="OY80" s="127"/>
      <c r="OZ80" s="127"/>
      <c r="PA80" s="127"/>
      <c r="PB80" s="127"/>
      <c r="PC80" s="127"/>
      <c r="PD80" s="127"/>
      <c r="PE80" s="127"/>
      <c r="PF80" s="127"/>
      <c r="PG80" s="127"/>
      <c r="PH80" s="127"/>
      <c r="PI80" s="127"/>
      <c r="PJ80" s="127"/>
      <c r="PK80" s="127"/>
      <c r="PL80" s="127"/>
      <c r="PM80" s="127"/>
      <c r="PN80" s="127"/>
      <c r="PO80" s="127"/>
      <c r="PP80" s="127"/>
      <c r="PQ80" s="127"/>
      <c r="PR80" s="127"/>
      <c r="PS80" s="127"/>
      <c r="PT80" s="127"/>
      <c r="PU80" s="127"/>
      <c r="PV80" s="127"/>
      <c r="PW80" s="127"/>
      <c r="PX80" s="127"/>
      <c r="PY80" s="127"/>
      <c r="PZ80" s="127"/>
      <c r="QA80" s="127"/>
      <c r="QB80" s="127"/>
      <c r="QC80" s="127"/>
      <c r="QD80" s="127"/>
      <c r="QE80" s="127"/>
      <c r="QF80" s="127"/>
      <c r="QG80" s="127"/>
      <c r="QH80" s="127"/>
      <c r="QI80" s="127"/>
      <c r="QJ80" s="127"/>
      <c r="QK80" s="127"/>
      <c r="QL80" s="127"/>
      <c r="QM80" s="127"/>
      <c r="QN80" s="127"/>
      <c r="QO80" s="127"/>
      <c r="QP80" s="127"/>
      <c r="QQ80" s="127"/>
      <c r="QR80" s="127"/>
      <c r="QS80" s="127"/>
      <c r="QT80" s="127"/>
      <c r="QU80" s="127"/>
      <c r="QV80" s="127"/>
      <c r="QW80" s="127"/>
      <c r="QX80" s="127"/>
      <c r="QY80" s="127"/>
      <c r="QZ80" s="127"/>
      <c r="RA80" s="127"/>
      <c r="RB80" s="127"/>
      <c r="RC80" s="127"/>
      <c r="RD80" s="127"/>
      <c r="RE80" s="127"/>
      <c r="RF80" s="127"/>
      <c r="RG80" s="127"/>
      <c r="RH80" s="127"/>
      <c r="RI80" s="127"/>
      <c r="RJ80" s="127"/>
      <c r="RK80" s="127"/>
      <c r="RL80" s="127"/>
      <c r="RM80" s="127"/>
      <c r="RN80" s="127"/>
      <c r="RO80" s="127"/>
      <c r="RP80" s="127"/>
      <c r="RQ80" s="127"/>
      <c r="RR80" s="127"/>
      <c r="RS80" s="127"/>
      <c r="RT80" s="127"/>
      <c r="RU80" s="127"/>
      <c r="RV80" s="127"/>
      <c r="RW80" s="127"/>
      <c r="RX80" s="127"/>
      <c r="RY80" s="127"/>
      <c r="RZ80" s="127"/>
      <c r="SA80" s="127"/>
      <c r="SB80" s="127"/>
      <c r="SC80" s="127"/>
      <c r="SD80" s="127"/>
      <c r="SE80" s="127"/>
      <c r="SF80" s="127"/>
      <c r="SG80" s="127"/>
      <c r="SH80" s="127"/>
      <c r="SI80" s="127"/>
      <c r="SJ80" s="127"/>
      <c r="SK80" s="127"/>
      <c r="SL80" s="127"/>
      <c r="SM80" s="127"/>
      <c r="SN80" s="127"/>
      <c r="SO80" s="127"/>
      <c r="SP80" s="127"/>
      <c r="SQ80" s="127"/>
      <c r="SR80" s="127"/>
      <c r="SS80" s="127"/>
      <c r="ST80" s="127"/>
      <c r="SU80" s="127"/>
      <c r="SV80" s="127"/>
      <c r="SW80" s="127"/>
      <c r="SX80" s="127"/>
      <c r="SY80" s="127"/>
      <c r="SZ80" s="127"/>
      <c r="TA80" s="127"/>
      <c r="TB80" s="127"/>
      <c r="TC80" s="127"/>
      <c r="TD80" s="127"/>
      <c r="TE80" s="127"/>
      <c r="TF80" s="127"/>
      <c r="TG80" s="127"/>
      <c r="TH80" s="127"/>
      <c r="TI80" s="127"/>
      <c r="TJ80" s="127"/>
      <c r="TK80" s="127"/>
      <c r="TL80" s="127"/>
      <c r="TM80" s="127"/>
      <c r="TN80" s="127"/>
      <c r="TO80" s="127"/>
      <c r="TP80" s="127"/>
      <c r="TQ80" s="127"/>
      <c r="TR80" s="127"/>
      <c r="TS80" s="127"/>
      <c r="TT80" s="127"/>
      <c r="TU80" s="127"/>
      <c r="TV80" s="127"/>
      <c r="TW80" s="127"/>
      <c r="TX80" s="127"/>
      <c r="TY80" s="127"/>
      <c r="TZ80" s="127"/>
      <c r="UA80" s="127"/>
      <c r="UB80" s="127"/>
      <c r="UC80" s="127"/>
      <c r="UD80" s="127"/>
      <c r="UE80" s="127"/>
      <c r="UF80" s="127"/>
      <c r="UG80" s="127"/>
      <c r="UH80" s="127"/>
      <c r="UI80" s="127"/>
      <c r="UJ80" s="127"/>
      <c r="UK80" s="127"/>
      <c r="UL80" s="127"/>
      <c r="UM80" s="127"/>
      <c r="UN80" s="127"/>
      <c r="UO80" s="127"/>
      <c r="UP80" s="127"/>
      <c r="UQ80" s="127"/>
      <c r="UR80" s="127"/>
      <c r="US80" s="127"/>
      <c r="UT80" s="127"/>
      <c r="UU80" s="127"/>
      <c r="UV80" s="127"/>
      <c r="UW80" s="127"/>
      <c r="UX80" s="127"/>
      <c r="UY80" s="127"/>
      <c r="UZ80" s="127"/>
      <c r="VA80" s="127"/>
      <c r="VB80" s="127"/>
      <c r="VC80" s="127"/>
      <c r="VD80" s="127"/>
      <c r="VE80" s="127"/>
      <c r="VF80" s="127"/>
      <c r="VG80" s="127"/>
      <c r="VH80" s="127"/>
      <c r="VI80" s="127"/>
      <c r="VJ80" s="127"/>
      <c r="VK80" s="127"/>
      <c r="VL80" s="127"/>
      <c r="VM80" s="127"/>
      <c r="VN80" s="127"/>
      <c r="VO80" s="127"/>
      <c r="VP80" s="127"/>
      <c r="VQ80" s="127"/>
      <c r="VR80" s="127"/>
      <c r="VS80" s="127"/>
      <c r="VT80" s="127"/>
      <c r="VU80" s="127"/>
      <c r="VV80" s="127"/>
      <c r="VW80" s="127"/>
      <c r="VX80" s="127"/>
      <c r="VY80" s="127"/>
      <c r="VZ80" s="127"/>
      <c r="WA80" s="127"/>
      <c r="WB80" s="127"/>
      <c r="WC80" s="127"/>
      <c r="WD80" s="127"/>
      <c r="WE80" s="127"/>
      <c r="WF80" s="127"/>
      <c r="WG80" s="127"/>
      <c r="WH80" s="127"/>
      <c r="WI80" s="127"/>
      <c r="WJ80" s="127"/>
      <c r="WK80" s="127"/>
      <c r="WL80" s="127"/>
      <c r="WM80" s="127"/>
      <c r="WN80" s="127"/>
      <c r="WO80" s="127"/>
      <c r="WP80" s="127"/>
      <c r="WQ80" s="127"/>
      <c r="WR80" s="127"/>
      <c r="WS80" s="127"/>
      <c r="WT80" s="127"/>
      <c r="WU80" s="127"/>
      <c r="WV80" s="127"/>
      <c r="WW80" s="127"/>
      <c r="WX80" s="127"/>
      <c r="WY80" s="127"/>
      <c r="WZ80" s="127"/>
      <c r="XA80" s="127"/>
      <c r="XB80" s="127"/>
      <c r="XC80" s="127"/>
      <c r="XD80" s="127"/>
      <c r="XE80" s="127"/>
      <c r="XF80" s="127"/>
      <c r="XG80" s="127"/>
      <c r="XH80" s="127"/>
      <c r="XI80" s="127"/>
      <c r="XJ80" s="127"/>
      <c r="XK80" s="127"/>
      <c r="XL80" s="127"/>
      <c r="XM80" s="127"/>
      <c r="XN80" s="127"/>
      <c r="XO80" s="127"/>
      <c r="XP80" s="127"/>
      <c r="XQ80" s="127"/>
      <c r="XR80" s="127"/>
      <c r="XS80" s="127"/>
      <c r="XT80" s="127"/>
      <c r="XU80" s="127"/>
      <c r="XV80" s="127"/>
      <c r="XW80" s="127"/>
      <c r="XX80" s="127"/>
      <c r="XY80" s="127"/>
      <c r="XZ80" s="127"/>
      <c r="YA80" s="127"/>
      <c r="YB80" s="127"/>
      <c r="YC80" s="127"/>
      <c r="YD80" s="127"/>
      <c r="YE80" s="127"/>
      <c r="YF80" s="127"/>
      <c r="YG80" s="127"/>
      <c r="YH80" s="127"/>
      <c r="YI80" s="127"/>
      <c r="YJ80" s="127"/>
      <c r="YK80" s="127"/>
      <c r="YL80" s="127"/>
      <c r="YM80" s="127"/>
      <c r="YN80" s="127"/>
      <c r="YO80" s="127"/>
      <c r="YP80" s="127"/>
      <c r="YQ80" s="127"/>
      <c r="YR80" s="127"/>
      <c r="YS80" s="127"/>
      <c r="YT80" s="127"/>
      <c r="YU80" s="127"/>
      <c r="YV80" s="127"/>
      <c r="YW80" s="127"/>
      <c r="YX80" s="127"/>
      <c r="YY80" s="127"/>
      <c r="YZ80" s="127"/>
      <c r="ZA80" s="127"/>
      <c r="ZB80" s="127"/>
      <c r="ZC80" s="127"/>
      <c r="ZD80" s="127"/>
      <c r="ZE80" s="127"/>
      <c r="ZF80" s="127"/>
      <c r="ZG80" s="127"/>
      <c r="ZH80" s="127"/>
      <c r="ZI80" s="127"/>
      <c r="ZJ80" s="127"/>
      <c r="ZK80" s="127"/>
      <c r="ZL80" s="127"/>
      <c r="ZM80" s="127"/>
      <c r="ZN80" s="127"/>
      <c r="ZO80" s="127"/>
      <c r="ZP80" s="127"/>
      <c r="ZQ80" s="127"/>
      <c r="ZR80" s="127"/>
      <c r="ZS80" s="127"/>
      <c r="ZT80" s="127"/>
      <c r="ZU80" s="127"/>
      <c r="ZV80" s="127"/>
      <c r="ZW80" s="127"/>
      <c r="ZX80" s="127"/>
      <c r="ZY80" s="127"/>
      <c r="ZZ80" s="127"/>
    </row>
    <row r="81" spans="1:702" hidden="1" outlineLevel="1">
      <c r="A81" s="8">
        <v>42675</v>
      </c>
      <c r="B81" s="127">
        <v>4465.56058304</v>
      </c>
      <c r="C81" s="127">
        <v>1834.9538367099999</v>
      </c>
      <c r="D81" s="127">
        <v>61.895921139999999</v>
      </c>
      <c r="E81" s="127">
        <v>973.22599724999998</v>
      </c>
      <c r="F81" s="127">
        <v>115.24976076</v>
      </c>
      <c r="G81" s="127">
        <v>0.32378710999999999</v>
      </c>
      <c r="H81" s="127">
        <v>119.12776363</v>
      </c>
      <c r="I81" s="127">
        <v>1161.9818100099999</v>
      </c>
      <c r="J81" s="127">
        <v>172.34502395000001</v>
      </c>
      <c r="K81" s="127">
        <v>1.00368283</v>
      </c>
      <c r="L81" s="127">
        <v>1.6143598800000001</v>
      </c>
      <c r="M81" s="163" t="s">
        <v>189</v>
      </c>
      <c r="N81" s="127">
        <v>15.794704039999999</v>
      </c>
      <c r="O81" s="127">
        <v>2.4224569699999998</v>
      </c>
      <c r="P81" s="127">
        <v>4.8666899399999997</v>
      </c>
      <c r="Q81" s="127">
        <v>1.9784320000000001E-2</v>
      </c>
      <c r="R81" s="127">
        <v>0</v>
      </c>
      <c r="S81" s="127">
        <v>0.17159337999999999</v>
      </c>
      <c r="T81" s="127">
        <v>0.56341112000000004</v>
      </c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27"/>
      <c r="IM81" s="127"/>
      <c r="IN81" s="127"/>
      <c r="IO81" s="127"/>
      <c r="IP81" s="127"/>
      <c r="IQ81" s="127"/>
      <c r="IR81" s="127"/>
      <c r="IS81" s="127"/>
      <c r="IT81" s="127"/>
      <c r="IU81" s="127"/>
      <c r="IV81" s="127"/>
      <c r="IW81" s="127"/>
      <c r="IX81" s="127"/>
      <c r="IY81" s="127"/>
      <c r="IZ81" s="127"/>
      <c r="JA81" s="127"/>
      <c r="JB81" s="127"/>
      <c r="JC81" s="127"/>
      <c r="JD81" s="127"/>
      <c r="JE81" s="127"/>
      <c r="JF81" s="127"/>
      <c r="JG81" s="127"/>
      <c r="JH81" s="127"/>
      <c r="JI81" s="127"/>
      <c r="JJ81" s="127"/>
      <c r="JK81" s="127"/>
      <c r="JL81" s="127"/>
      <c r="JM81" s="127"/>
      <c r="JN81" s="127"/>
      <c r="JO81" s="127"/>
      <c r="JP81" s="127"/>
      <c r="JQ81" s="127"/>
      <c r="JR81" s="127"/>
      <c r="JS81" s="127"/>
      <c r="JT81" s="127"/>
      <c r="JU81" s="127"/>
      <c r="JV81" s="127"/>
      <c r="JW81" s="127"/>
      <c r="JX81" s="127"/>
      <c r="JY81" s="127"/>
      <c r="JZ81" s="127"/>
      <c r="KA81" s="127"/>
      <c r="KB81" s="127"/>
      <c r="KC81" s="127"/>
      <c r="KD81" s="127"/>
      <c r="KE81" s="127"/>
      <c r="KF81" s="127"/>
      <c r="KG81" s="127"/>
      <c r="KH81" s="127"/>
      <c r="KI81" s="127"/>
      <c r="KJ81" s="127"/>
      <c r="KK81" s="127"/>
      <c r="KL81" s="127"/>
      <c r="KM81" s="127"/>
      <c r="KN81" s="127"/>
      <c r="KO81" s="127"/>
      <c r="KP81" s="127"/>
      <c r="KQ81" s="127"/>
      <c r="KR81" s="127"/>
      <c r="KS81" s="127"/>
      <c r="KT81" s="127"/>
      <c r="KU81" s="127"/>
      <c r="KV81" s="127"/>
      <c r="KW81" s="127"/>
      <c r="KX81" s="127"/>
      <c r="KY81" s="127"/>
      <c r="KZ81" s="127"/>
      <c r="LA81" s="127"/>
      <c r="LB81" s="127"/>
      <c r="LC81" s="127"/>
      <c r="LD81" s="127"/>
      <c r="LE81" s="127"/>
      <c r="LF81" s="127"/>
      <c r="LG81" s="127"/>
      <c r="LH81" s="127"/>
      <c r="LI81" s="127"/>
      <c r="LJ81" s="127"/>
      <c r="LK81" s="127"/>
      <c r="LL81" s="127"/>
      <c r="LM81" s="127"/>
      <c r="LN81" s="127"/>
      <c r="LO81" s="127"/>
      <c r="LP81" s="127"/>
      <c r="LQ81" s="127"/>
      <c r="LR81" s="127"/>
      <c r="LS81" s="127"/>
      <c r="LT81" s="127"/>
      <c r="LU81" s="127"/>
      <c r="LV81" s="127"/>
      <c r="LW81" s="127"/>
      <c r="LX81" s="127"/>
      <c r="LY81" s="127"/>
      <c r="LZ81" s="127"/>
      <c r="MA81" s="127"/>
      <c r="MB81" s="127"/>
      <c r="MC81" s="127"/>
      <c r="MD81" s="127"/>
      <c r="ME81" s="127"/>
      <c r="MF81" s="127"/>
      <c r="MG81" s="127"/>
      <c r="MH81" s="127"/>
      <c r="MI81" s="127"/>
      <c r="MJ81" s="127"/>
      <c r="MK81" s="127"/>
      <c r="ML81" s="127"/>
      <c r="MM81" s="127"/>
      <c r="MN81" s="127"/>
      <c r="MO81" s="127"/>
      <c r="MP81" s="127"/>
      <c r="MQ81" s="127"/>
      <c r="MR81" s="127"/>
      <c r="MS81" s="127"/>
      <c r="MT81" s="127"/>
      <c r="MU81" s="127"/>
      <c r="MV81" s="127"/>
      <c r="MW81" s="127"/>
      <c r="MX81" s="127"/>
      <c r="MY81" s="127"/>
      <c r="MZ81" s="127"/>
      <c r="NA81" s="127"/>
      <c r="NB81" s="127"/>
      <c r="NC81" s="127"/>
      <c r="ND81" s="127"/>
      <c r="NE81" s="127"/>
      <c r="NF81" s="127"/>
      <c r="NG81" s="127"/>
      <c r="NH81" s="127"/>
      <c r="NI81" s="127"/>
      <c r="NJ81" s="127"/>
      <c r="NK81" s="127"/>
      <c r="NL81" s="127"/>
      <c r="NM81" s="127"/>
      <c r="NN81" s="127"/>
      <c r="NO81" s="127"/>
      <c r="NP81" s="127"/>
      <c r="NQ81" s="127"/>
      <c r="NR81" s="127"/>
      <c r="NS81" s="127"/>
      <c r="NT81" s="127"/>
      <c r="NU81" s="127"/>
      <c r="NV81" s="127"/>
      <c r="NW81" s="127"/>
      <c r="NX81" s="127"/>
      <c r="NY81" s="127"/>
      <c r="NZ81" s="127"/>
      <c r="OA81" s="127"/>
      <c r="OB81" s="127"/>
      <c r="OC81" s="127"/>
      <c r="OD81" s="127"/>
      <c r="OE81" s="127"/>
      <c r="OF81" s="127"/>
      <c r="OG81" s="127"/>
      <c r="OH81" s="127"/>
      <c r="OI81" s="127"/>
      <c r="OJ81" s="127"/>
      <c r="OK81" s="127"/>
      <c r="OL81" s="127"/>
      <c r="OM81" s="127"/>
      <c r="ON81" s="127"/>
      <c r="OO81" s="127"/>
      <c r="OP81" s="127"/>
      <c r="OQ81" s="127"/>
      <c r="OR81" s="127"/>
      <c r="OS81" s="127"/>
      <c r="OT81" s="127"/>
      <c r="OU81" s="127"/>
      <c r="OV81" s="127"/>
      <c r="OW81" s="127"/>
      <c r="OX81" s="127"/>
      <c r="OY81" s="127"/>
      <c r="OZ81" s="127"/>
      <c r="PA81" s="127"/>
      <c r="PB81" s="127"/>
      <c r="PC81" s="127"/>
      <c r="PD81" s="127"/>
      <c r="PE81" s="127"/>
      <c r="PF81" s="127"/>
      <c r="PG81" s="127"/>
      <c r="PH81" s="127"/>
      <c r="PI81" s="127"/>
      <c r="PJ81" s="127"/>
      <c r="PK81" s="127"/>
      <c r="PL81" s="127"/>
      <c r="PM81" s="127"/>
      <c r="PN81" s="127"/>
      <c r="PO81" s="127"/>
      <c r="PP81" s="127"/>
      <c r="PQ81" s="127"/>
      <c r="PR81" s="127"/>
      <c r="PS81" s="127"/>
      <c r="PT81" s="127"/>
      <c r="PU81" s="127"/>
      <c r="PV81" s="127"/>
      <c r="PW81" s="127"/>
      <c r="PX81" s="127"/>
      <c r="PY81" s="127"/>
      <c r="PZ81" s="127"/>
      <c r="QA81" s="127"/>
      <c r="QB81" s="127"/>
      <c r="QC81" s="127"/>
      <c r="QD81" s="127"/>
      <c r="QE81" s="127"/>
      <c r="QF81" s="127"/>
      <c r="QG81" s="127"/>
      <c r="QH81" s="127"/>
      <c r="QI81" s="127"/>
      <c r="QJ81" s="127"/>
      <c r="QK81" s="127"/>
      <c r="QL81" s="127"/>
      <c r="QM81" s="127"/>
      <c r="QN81" s="127"/>
      <c r="QO81" s="127"/>
      <c r="QP81" s="127"/>
      <c r="QQ81" s="127"/>
      <c r="QR81" s="127"/>
      <c r="QS81" s="127"/>
      <c r="QT81" s="127"/>
      <c r="QU81" s="127"/>
      <c r="QV81" s="127"/>
      <c r="QW81" s="127"/>
      <c r="QX81" s="127"/>
      <c r="QY81" s="127"/>
      <c r="QZ81" s="127"/>
      <c r="RA81" s="127"/>
      <c r="RB81" s="127"/>
      <c r="RC81" s="127"/>
      <c r="RD81" s="127"/>
      <c r="RE81" s="127"/>
      <c r="RF81" s="127"/>
      <c r="RG81" s="127"/>
      <c r="RH81" s="127"/>
      <c r="RI81" s="127"/>
      <c r="RJ81" s="127"/>
      <c r="RK81" s="127"/>
      <c r="RL81" s="127"/>
      <c r="RM81" s="127"/>
      <c r="RN81" s="127"/>
      <c r="RO81" s="127"/>
      <c r="RP81" s="127"/>
      <c r="RQ81" s="127"/>
      <c r="RR81" s="127"/>
      <c r="RS81" s="127"/>
      <c r="RT81" s="127"/>
      <c r="RU81" s="127"/>
      <c r="RV81" s="127"/>
      <c r="RW81" s="127"/>
      <c r="RX81" s="127"/>
      <c r="RY81" s="127"/>
      <c r="RZ81" s="127"/>
      <c r="SA81" s="127"/>
      <c r="SB81" s="127"/>
      <c r="SC81" s="127"/>
      <c r="SD81" s="127"/>
      <c r="SE81" s="127"/>
      <c r="SF81" s="127"/>
      <c r="SG81" s="127"/>
      <c r="SH81" s="127"/>
      <c r="SI81" s="127"/>
      <c r="SJ81" s="127"/>
      <c r="SK81" s="127"/>
      <c r="SL81" s="127"/>
      <c r="SM81" s="127"/>
      <c r="SN81" s="127"/>
      <c r="SO81" s="127"/>
      <c r="SP81" s="127"/>
      <c r="SQ81" s="127"/>
      <c r="SR81" s="127"/>
      <c r="SS81" s="127"/>
      <c r="ST81" s="127"/>
      <c r="SU81" s="127"/>
      <c r="SV81" s="127"/>
      <c r="SW81" s="127"/>
      <c r="SX81" s="127"/>
      <c r="SY81" s="127"/>
      <c r="SZ81" s="127"/>
      <c r="TA81" s="127"/>
      <c r="TB81" s="127"/>
      <c r="TC81" s="127"/>
      <c r="TD81" s="127"/>
      <c r="TE81" s="127"/>
      <c r="TF81" s="127"/>
      <c r="TG81" s="127"/>
      <c r="TH81" s="127"/>
      <c r="TI81" s="127"/>
      <c r="TJ81" s="127"/>
      <c r="TK81" s="127"/>
      <c r="TL81" s="127"/>
      <c r="TM81" s="127"/>
      <c r="TN81" s="127"/>
      <c r="TO81" s="127"/>
      <c r="TP81" s="127"/>
      <c r="TQ81" s="127"/>
      <c r="TR81" s="127"/>
      <c r="TS81" s="127"/>
      <c r="TT81" s="127"/>
      <c r="TU81" s="127"/>
      <c r="TV81" s="127"/>
      <c r="TW81" s="127"/>
      <c r="TX81" s="127"/>
      <c r="TY81" s="127"/>
      <c r="TZ81" s="127"/>
      <c r="UA81" s="127"/>
      <c r="UB81" s="127"/>
      <c r="UC81" s="127"/>
      <c r="UD81" s="127"/>
      <c r="UE81" s="127"/>
      <c r="UF81" s="127"/>
      <c r="UG81" s="127"/>
      <c r="UH81" s="127"/>
      <c r="UI81" s="127"/>
      <c r="UJ81" s="127"/>
      <c r="UK81" s="127"/>
      <c r="UL81" s="127"/>
      <c r="UM81" s="127"/>
      <c r="UN81" s="127"/>
      <c r="UO81" s="127"/>
      <c r="UP81" s="127"/>
      <c r="UQ81" s="127"/>
      <c r="UR81" s="127"/>
      <c r="US81" s="127"/>
      <c r="UT81" s="127"/>
      <c r="UU81" s="127"/>
      <c r="UV81" s="127"/>
      <c r="UW81" s="127"/>
      <c r="UX81" s="127"/>
      <c r="UY81" s="127"/>
      <c r="UZ81" s="127"/>
      <c r="VA81" s="127"/>
      <c r="VB81" s="127"/>
      <c r="VC81" s="127"/>
      <c r="VD81" s="127"/>
      <c r="VE81" s="127"/>
      <c r="VF81" s="127"/>
      <c r="VG81" s="127"/>
      <c r="VH81" s="127"/>
      <c r="VI81" s="127"/>
      <c r="VJ81" s="127"/>
      <c r="VK81" s="127"/>
      <c r="VL81" s="127"/>
      <c r="VM81" s="127"/>
      <c r="VN81" s="127"/>
      <c r="VO81" s="127"/>
      <c r="VP81" s="127"/>
      <c r="VQ81" s="127"/>
      <c r="VR81" s="127"/>
      <c r="VS81" s="127"/>
      <c r="VT81" s="127"/>
      <c r="VU81" s="127"/>
      <c r="VV81" s="127"/>
      <c r="VW81" s="127"/>
      <c r="VX81" s="127"/>
      <c r="VY81" s="127"/>
      <c r="VZ81" s="127"/>
      <c r="WA81" s="127"/>
      <c r="WB81" s="127"/>
      <c r="WC81" s="127"/>
      <c r="WD81" s="127"/>
      <c r="WE81" s="127"/>
      <c r="WF81" s="127"/>
      <c r="WG81" s="127"/>
      <c r="WH81" s="127"/>
      <c r="WI81" s="127"/>
      <c r="WJ81" s="127"/>
      <c r="WK81" s="127"/>
      <c r="WL81" s="127"/>
      <c r="WM81" s="127"/>
      <c r="WN81" s="127"/>
      <c r="WO81" s="127"/>
      <c r="WP81" s="127"/>
      <c r="WQ81" s="127"/>
      <c r="WR81" s="127"/>
      <c r="WS81" s="127"/>
      <c r="WT81" s="127"/>
      <c r="WU81" s="127"/>
      <c r="WV81" s="127"/>
      <c r="WW81" s="127"/>
      <c r="WX81" s="127"/>
      <c r="WY81" s="127"/>
      <c r="WZ81" s="127"/>
      <c r="XA81" s="127"/>
      <c r="XB81" s="127"/>
      <c r="XC81" s="127"/>
      <c r="XD81" s="127"/>
      <c r="XE81" s="127"/>
      <c r="XF81" s="127"/>
      <c r="XG81" s="127"/>
      <c r="XH81" s="127"/>
      <c r="XI81" s="127"/>
      <c r="XJ81" s="127"/>
      <c r="XK81" s="127"/>
      <c r="XL81" s="127"/>
      <c r="XM81" s="127"/>
      <c r="XN81" s="127"/>
      <c r="XO81" s="127"/>
      <c r="XP81" s="127"/>
      <c r="XQ81" s="127"/>
      <c r="XR81" s="127"/>
      <c r="XS81" s="127"/>
      <c r="XT81" s="127"/>
      <c r="XU81" s="127"/>
      <c r="XV81" s="127"/>
      <c r="XW81" s="127"/>
      <c r="XX81" s="127"/>
      <c r="XY81" s="127"/>
      <c r="XZ81" s="127"/>
      <c r="YA81" s="127"/>
      <c r="YB81" s="127"/>
      <c r="YC81" s="127"/>
      <c r="YD81" s="127"/>
      <c r="YE81" s="127"/>
      <c r="YF81" s="127"/>
      <c r="YG81" s="127"/>
      <c r="YH81" s="127"/>
      <c r="YI81" s="127"/>
      <c r="YJ81" s="127"/>
      <c r="YK81" s="127"/>
      <c r="YL81" s="127"/>
      <c r="YM81" s="127"/>
      <c r="YN81" s="127"/>
      <c r="YO81" s="127"/>
      <c r="YP81" s="127"/>
      <c r="YQ81" s="127"/>
      <c r="YR81" s="127"/>
      <c r="YS81" s="127"/>
      <c r="YT81" s="127"/>
      <c r="YU81" s="127"/>
      <c r="YV81" s="127"/>
      <c r="YW81" s="127"/>
      <c r="YX81" s="127"/>
      <c r="YY81" s="127"/>
      <c r="YZ81" s="127"/>
      <c r="ZA81" s="127"/>
      <c r="ZB81" s="127"/>
      <c r="ZC81" s="127"/>
      <c r="ZD81" s="127"/>
      <c r="ZE81" s="127"/>
      <c r="ZF81" s="127"/>
      <c r="ZG81" s="127"/>
      <c r="ZH81" s="127"/>
      <c r="ZI81" s="127"/>
      <c r="ZJ81" s="127"/>
      <c r="ZK81" s="127"/>
      <c r="ZL81" s="127"/>
      <c r="ZM81" s="127"/>
      <c r="ZN81" s="127"/>
      <c r="ZO81" s="127"/>
      <c r="ZP81" s="127"/>
      <c r="ZQ81" s="127"/>
      <c r="ZR81" s="127"/>
      <c r="ZS81" s="127"/>
      <c r="ZT81" s="127"/>
      <c r="ZU81" s="127"/>
      <c r="ZV81" s="127"/>
      <c r="ZW81" s="127"/>
      <c r="ZX81" s="127"/>
      <c r="ZY81" s="127"/>
      <c r="ZZ81" s="127"/>
    </row>
    <row r="82" spans="1:702" hidden="1" outlineLevel="1">
      <c r="A82" s="8">
        <v>42705</v>
      </c>
      <c r="B82" s="127">
        <v>4303.8966225599997</v>
      </c>
      <c r="C82" s="127">
        <v>1783.05770992</v>
      </c>
      <c r="D82" s="127">
        <v>52.057121870000003</v>
      </c>
      <c r="E82" s="127">
        <v>969.71866593000004</v>
      </c>
      <c r="F82" s="127">
        <v>44.126879039999999</v>
      </c>
      <c r="G82" s="127">
        <v>0.39572457999999999</v>
      </c>
      <c r="H82" s="127">
        <v>124.19442622</v>
      </c>
      <c r="I82" s="127">
        <v>1122.27982795</v>
      </c>
      <c r="J82" s="127">
        <v>175.07263927</v>
      </c>
      <c r="K82" s="127">
        <v>1.10542535</v>
      </c>
      <c r="L82" s="127">
        <v>1.4230618900000001</v>
      </c>
      <c r="M82" s="163" t="s">
        <v>189</v>
      </c>
      <c r="N82" s="127">
        <v>16.071381689999999</v>
      </c>
      <c r="O82" s="127">
        <v>8.6519982800000008</v>
      </c>
      <c r="P82" s="127">
        <v>5.0500954900000004</v>
      </c>
      <c r="Q82" s="127">
        <v>2.0613469999999998E-2</v>
      </c>
      <c r="R82" s="127">
        <v>7.1999999999999999E-7</v>
      </c>
      <c r="S82" s="127">
        <v>0.17160285</v>
      </c>
      <c r="T82" s="127">
        <v>0.49944803999999998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127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/>
      <c r="GQ82" s="127"/>
      <c r="GR82" s="127"/>
      <c r="GS82" s="127"/>
      <c r="GT82" s="127"/>
      <c r="GU82" s="127"/>
      <c r="GV82" s="127"/>
      <c r="GW82" s="127"/>
      <c r="GX82" s="127"/>
      <c r="GY82" s="127"/>
      <c r="GZ82" s="127"/>
      <c r="HA82" s="127"/>
      <c r="HB82" s="127"/>
      <c r="HC82" s="127"/>
      <c r="HD82" s="127"/>
      <c r="HE82" s="127"/>
      <c r="HF82" s="127"/>
      <c r="HG82" s="127"/>
      <c r="HH82" s="127"/>
      <c r="HI82" s="127"/>
      <c r="HJ82" s="127"/>
      <c r="HK82" s="127"/>
      <c r="HL82" s="127"/>
      <c r="HM82" s="127"/>
      <c r="HN82" s="127"/>
      <c r="HO82" s="127"/>
      <c r="HP82" s="127"/>
      <c r="HQ82" s="127"/>
      <c r="HR82" s="127"/>
      <c r="HS82" s="127"/>
      <c r="HT82" s="127"/>
      <c r="HU82" s="127"/>
      <c r="HV82" s="127"/>
      <c r="HW82" s="127"/>
      <c r="HX82" s="127"/>
      <c r="HY82" s="127"/>
      <c r="HZ82" s="127"/>
      <c r="IA82" s="127"/>
      <c r="IB82" s="127"/>
      <c r="IC82" s="127"/>
      <c r="ID82" s="127"/>
      <c r="IE82" s="127"/>
      <c r="IF82" s="127"/>
      <c r="IG82" s="127"/>
      <c r="IH82" s="127"/>
      <c r="II82" s="127"/>
      <c r="IJ82" s="127"/>
      <c r="IK82" s="127"/>
      <c r="IL82" s="127"/>
      <c r="IM82" s="127"/>
      <c r="IN82" s="127"/>
      <c r="IO82" s="127"/>
      <c r="IP82" s="127"/>
      <c r="IQ82" s="127"/>
      <c r="IR82" s="127"/>
      <c r="IS82" s="127"/>
      <c r="IT82" s="127"/>
      <c r="IU82" s="127"/>
      <c r="IV82" s="127"/>
      <c r="IW82" s="127"/>
      <c r="IX82" s="127"/>
      <c r="IY82" s="127"/>
      <c r="IZ82" s="127"/>
      <c r="JA82" s="127"/>
      <c r="JB82" s="127"/>
      <c r="JC82" s="127"/>
      <c r="JD82" s="127"/>
      <c r="JE82" s="127"/>
      <c r="JF82" s="127"/>
      <c r="JG82" s="127"/>
      <c r="JH82" s="127"/>
      <c r="JI82" s="127"/>
      <c r="JJ82" s="127"/>
      <c r="JK82" s="127"/>
      <c r="JL82" s="127"/>
      <c r="JM82" s="127"/>
      <c r="JN82" s="127"/>
      <c r="JO82" s="127"/>
      <c r="JP82" s="127"/>
      <c r="JQ82" s="127"/>
      <c r="JR82" s="127"/>
      <c r="JS82" s="127"/>
      <c r="JT82" s="127"/>
      <c r="JU82" s="127"/>
      <c r="JV82" s="127"/>
      <c r="JW82" s="127"/>
      <c r="JX82" s="127"/>
      <c r="JY82" s="127"/>
      <c r="JZ82" s="127"/>
      <c r="KA82" s="127"/>
      <c r="KB82" s="127"/>
      <c r="KC82" s="127"/>
      <c r="KD82" s="127"/>
      <c r="KE82" s="127"/>
      <c r="KF82" s="127"/>
      <c r="KG82" s="127"/>
      <c r="KH82" s="127"/>
      <c r="KI82" s="127"/>
      <c r="KJ82" s="127"/>
      <c r="KK82" s="127"/>
      <c r="KL82" s="127"/>
      <c r="KM82" s="127"/>
      <c r="KN82" s="127"/>
      <c r="KO82" s="127"/>
      <c r="KP82" s="127"/>
      <c r="KQ82" s="127"/>
      <c r="KR82" s="127"/>
      <c r="KS82" s="127"/>
      <c r="KT82" s="127"/>
      <c r="KU82" s="127"/>
      <c r="KV82" s="127"/>
      <c r="KW82" s="127"/>
      <c r="KX82" s="127"/>
      <c r="KY82" s="127"/>
      <c r="KZ82" s="127"/>
      <c r="LA82" s="127"/>
      <c r="LB82" s="127"/>
      <c r="LC82" s="127"/>
      <c r="LD82" s="127"/>
      <c r="LE82" s="127"/>
      <c r="LF82" s="127"/>
      <c r="LG82" s="127"/>
      <c r="LH82" s="127"/>
      <c r="LI82" s="127"/>
      <c r="LJ82" s="127"/>
      <c r="LK82" s="127"/>
      <c r="LL82" s="127"/>
      <c r="LM82" s="127"/>
      <c r="LN82" s="127"/>
      <c r="LO82" s="127"/>
      <c r="LP82" s="127"/>
      <c r="LQ82" s="127"/>
      <c r="LR82" s="127"/>
      <c r="LS82" s="127"/>
      <c r="LT82" s="127"/>
      <c r="LU82" s="127"/>
      <c r="LV82" s="127"/>
      <c r="LW82" s="127"/>
      <c r="LX82" s="127"/>
      <c r="LY82" s="127"/>
      <c r="LZ82" s="127"/>
      <c r="MA82" s="127"/>
      <c r="MB82" s="127"/>
      <c r="MC82" s="127"/>
      <c r="MD82" s="127"/>
      <c r="ME82" s="127"/>
      <c r="MF82" s="127"/>
      <c r="MG82" s="127"/>
      <c r="MH82" s="127"/>
      <c r="MI82" s="127"/>
      <c r="MJ82" s="127"/>
      <c r="MK82" s="127"/>
      <c r="ML82" s="127"/>
      <c r="MM82" s="127"/>
      <c r="MN82" s="127"/>
      <c r="MO82" s="127"/>
      <c r="MP82" s="127"/>
      <c r="MQ82" s="127"/>
      <c r="MR82" s="127"/>
      <c r="MS82" s="127"/>
      <c r="MT82" s="127"/>
      <c r="MU82" s="127"/>
      <c r="MV82" s="127"/>
      <c r="MW82" s="127"/>
      <c r="MX82" s="127"/>
      <c r="MY82" s="127"/>
      <c r="MZ82" s="127"/>
      <c r="NA82" s="127"/>
      <c r="NB82" s="127"/>
      <c r="NC82" s="127"/>
      <c r="ND82" s="127"/>
      <c r="NE82" s="127"/>
      <c r="NF82" s="127"/>
      <c r="NG82" s="127"/>
      <c r="NH82" s="127"/>
      <c r="NI82" s="127"/>
      <c r="NJ82" s="127"/>
      <c r="NK82" s="127"/>
      <c r="NL82" s="127"/>
      <c r="NM82" s="127"/>
      <c r="NN82" s="127"/>
      <c r="NO82" s="127"/>
      <c r="NP82" s="127"/>
      <c r="NQ82" s="127"/>
      <c r="NR82" s="127"/>
      <c r="NS82" s="127"/>
      <c r="NT82" s="127"/>
      <c r="NU82" s="127"/>
      <c r="NV82" s="127"/>
      <c r="NW82" s="127"/>
      <c r="NX82" s="127"/>
      <c r="NY82" s="127"/>
      <c r="NZ82" s="127"/>
      <c r="OA82" s="127"/>
      <c r="OB82" s="127"/>
      <c r="OC82" s="127"/>
      <c r="OD82" s="127"/>
      <c r="OE82" s="127"/>
      <c r="OF82" s="127"/>
      <c r="OG82" s="127"/>
      <c r="OH82" s="127"/>
      <c r="OI82" s="127"/>
      <c r="OJ82" s="127"/>
      <c r="OK82" s="127"/>
      <c r="OL82" s="127"/>
      <c r="OM82" s="127"/>
      <c r="ON82" s="127"/>
      <c r="OO82" s="127"/>
      <c r="OP82" s="127"/>
      <c r="OQ82" s="127"/>
      <c r="OR82" s="127"/>
      <c r="OS82" s="127"/>
      <c r="OT82" s="127"/>
      <c r="OU82" s="127"/>
      <c r="OV82" s="127"/>
      <c r="OW82" s="127"/>
      <c r="OX82" s="127"/>
      <c r="OY82" s="127"/>
      <c r="OZ82" s="127"/>
      <c r="PA82" s="127"/>
      <c r="PB82" s="127"/>
      <c r="PC82" s="127"/>
      <c r="PD82" s="127"/>
      <c r="PE82" s="127"/>
      <c r="PF82" s="127"/>
      <c r="PG82" s="127"/>
      <c r="PH82" s="127"/>
      <c r="PI82" s="127"/>
      <c r="PJ82" s="127"/>
      <c r="PK82" s="127"/>
      <c r="PL82" s="127"/>
      <c r="PM82" s="127"/>
      <c r="PN82" s="127"/>
      <c r="PO82" s="127"/>
      <c r="PP82" s="127"/>
      <c r="PQ82" s="127"/>
      <c r="PR82" s="127"/>
      <c r="PS82" s="127"/>
      <c r="PT82" s="127"/>
      <c r="PU82" s="127"/>
      <c r="PV82" s="127"/>
      <c r="PW82" s="127"/>
      <c r="PX82" s="127"/>
      <c r="PY82" s="127"/>
      <c r="PZ82" s="127"/>
      <c r="QA82" s="127"/>
      <c r="QB82" s="127"/>
      <c r="QC82" s="127"/>
      <c r="QD82" s="127"/>
      <c r="QE82" s="127"/>
      <c r="QF82" s="127"/>
      <c r="QG82" s="127"/>
      <c r="QH82" s="127"/>
      <c r="QI82" s="127"/>
      <c r="QJ82" s="127"/>
      <c r="QK82" s="127"/>
      <c r="QL82" s="127"/>
      <c r="QM82" s="127"/>
      <c r="QN82" s="127"/>
      <c r="QO82" s="127"/>
      <c r="QP82" s="127"/>
      <c r="QQ82" s="127"/>
      <c r="QR82" s="127"/>
      <c r="QS82" s="127"/>
      <c r="QT82" s="127"/>
      <c r="QU82" s="127"/>
      <c r="QV82" s="127"/>
      <c r="QW82" s="127"/>
      <c r="QX82" s="127"/>
      <c r="QY82" s="127"/>
      <c r="QZ82" s="127"/>
      <c r="RA82" s="127"/>
      <c r="RB82" s="127"/>
      <c r="RC82" s="127"/>
      <c r="RD82" s="127"/>
      <c r="RE82" s="127"/>
      <c r="RF82" s="127"/>
      <c r="RG82" s="127"/>
      <c r="RH82" s="127"/>
      <c r="RI82" s="127"/>
      <c r="RJ82" s="127"/>
      <c r="RK82" s="127"/>
      <c r="RL82" s="127"/>
      <c r="RM82" s="127"/>
      <c r="RN82" s="127"/>
      <c r="RO82" s="127"/>
      <c r="RP82" s="127"/>
      <c r="RQ82" s="127"/>
      <c r="RR82" s="127"/>
      <c r="RS82" s="127"/>
      <c r="RT82" s="127"/>
      <c r="RU82" s="127"/>
      <c r="RV82" s="127"/>
      <c r="RW82" s="127"/>
      <c r="RX82" s="127"/>
      <c r="RY82" s="127"/>
      <c r="RZ82" s="127"/>
      <c r="SA82" s="127"/>
      <c r="SB82" s="127"/>
      <c r="SC82" s="127"/>
      <c r="SD82" s="127"/>
      <c r="SE82" s="127"/>
      <c r="SF82" s="127"/>
      <c r="SG82" s="127"/>
      <c r="SH82" s="127"/>
      <c r="SI82" s="127"/>
      <c r="SJ82" s="127"/>
      <c r="SK82" s="127"/>
      <c r="SL82" s="127"/>
      <c r="SM82" s="127"/>
      <c r="SN82" s="127"/>
      <c r="SO82" s="127"/>
      <c r="SP82" s="127"/>
      <c r="SQ82" s="127"/>
      <c r="SR82" s="127"/>
      <c r="SS82" s="127"/>
      <c r="ST82" s="127"/>
      <c r="SU82" s="127"/>
      <c r="SV82" s="127"/>
      <c r="SW82" s="127"/>
      <c r="SX82" s="127"/>
      <c r="SY82" s="127"/>
      <c r="SZ82" s="127"/>
      <c r="TA82" s="127"/>
      <c r="TB82" s="127"/>
      <c r="TC82" s="127"/>
      <c r="TD82" s="127"/>
      <c r="TE82" s="127"/>
      <c r="TF82" s="127"/>
      <c r="TG82" s="127"/>
      <c r="TH82" s="127"/>
      <c r="TI82" s="127"/>
      <c r="TJ82" s="127"/>
      <c r="TK82" s="127"/>
      <c r="TL82" s="127"/>
      <c r="TM82" s="127"/>
      <c r="TN82" s="127"/>
      <c r="TO82" s="127"/>
      <c r="TP82" s="127"/>
      <c r="TQ82" s="127"/>
      <c r="TR82" s="127"/>
      <c r="TS82" s="127"/>
      <c r="TT82" s="127"/>
      <c r="TU82" s="127"/>
      <c r="TV82" s="127"/>
      <c r="TW82" s="127"/>
      <c r="TX82" s="127"/>
      <c r="TY82" s="127"/>
      <c r="TZ82" s="127"/>
      <c r="UA82" s="127"/>
      <c r="UB82" s="127"/>
      <c r="UC82" s="127"/>
      <c r="UD82" s="127"/>
      <c r="UE82" s="127"/>
      <c r="UF82" s="127"/>
      <c r="UG82" s="127"/>
      <c r="UH82" s="127"/>
      <c r="UI82" s="127"/>
      <c r="UJ82" s="127"/>
      <c r="UK82" s="127"/>
      <c r="UL82" s="127"/>
      <c r="UM82" s="127"/>
      <c r="UN82" s="127"/>
      <c r="UO82" s="127"/>
      <c r="UP82" s="127"/>
      <c r="UQ82" s="127"/>
      <c r="UR82" s="127"/>
      <c r="US82" s="127"/>
      <c r="UT82" s="127"/>
      <c r="UU82" s="127"/>
      <c r="UV82" s="127"/>
      <c r="UW82" s="127"/>
      <c r="UX82" s="127"/>
      <c r="UY82" s="127"/>
      <c r="UZ82" s="127"/>
      <c r="VA82" s="127"/>
      <c r="VB82" s="127"/>
      <c r="VC82" s="127"/>
      <c r="VD82" s="127"/>
      <c r="VE82" s="127"/>
      <c r="VF82" s="127"/>
      <c r="VG82" s="127"/>
      <c r="VH82" s="127"/>
      <c r="VI82" s="127"/>
      <c r="VJ82" s="127"/>
      <c r="VK82" s="127"/>
      <c r="VL82" s="127"/>
      <c r="VM82" s="127"/>
      <c r="VN82" s="127"/>
      <c r="VO82" s="127"/>
      <c r="VP82" s="127"/>
      <c r="VQ82" s="127"/>
      <c r="VR82" s="127"/>
      <c r="VS82" s="127"/>
      <c r="VT82" s="127"/>
      <c r="VU82" s="127"/>
      <c r="VV82" s="127"/>
      <c r="VW82" s="127"/>
      <c r="VX82" s="127"/>
      <c r="VY82" s="127"/>
      <c r="VZ82" s="127"/>
      <c r="WA82" s="127"/>
      <c r="WB82" s="127"/>
      <c r="WC82" s="127"/>
      <c r="WD82" s="127"/>
      <c r="WE82" s="127"/>
      <c r="WF82" s="127"/>
      <c r="WG82" s="127"/>
      <c r="WH82" s="127"/>
      <c r="WI82" s="127"/>
      <c r="WJ82" s="127"/>
      <c r="WK82" s="127"/>
      <c r="WL82" s="127"/>
      <c r="WM82" s="127"/>
      <c r="WN82" s="127"/>
      <c r="WO82" s="127"/>
      <c r="WP82" s="127"/>
      <c r="WQ82" s="127"/>
      <c r="WR82" s="127"/>
      <c r="WS82" s="127"/>
      <c r="WT82" s="127"/>
      <c r="WU82" s="127"/>
      <c r="WV82" s="127"/>
      <c r="WW82" s="127"/>
      <c r="WX82" s="127"/>
      <c r="WY82" s="127"/>
      <c r="WZ82" s="127"/>
      <c r="XA82" s="127"/>
      <c r="XB82" s="127"/>
      <c r="XC82" s="127"/>
      <c r="XD82" s="127"/>
      <c r="XE82" s="127"/>
      <c r="XF82" s="127"/>
      <c r="XG82" s="127"/>
      <c r="XH82" s="127"/>
      <c r="XI82" s="127"/>
      <c r="XJ82" s="127"/>
      <c r="XK82" s="127"/>
      <c r="XL82" s="127"/>
      <c r="XM82" s="127"/>
      <c r="XN82" s="127"/>
      <c r="XO82" s="127"/>
      <c r="XP82" s="127"/>
      <c r="XQ82" s="127"/>
      <c r="XR82" s="127"/>
      <c r="XS82" s="127"/>
      <c r="XT82" s="127"/>
      <c r="XU82" s="127"/>
      <c r="XV82" s="127"/>
      <c r="XW82" s="127"/>
      <c r="XX82" s="127"/>
      <c r="XY82" s="127"/>
      <c r="XZ82" s="127"/>
      <c r="YA82" s="127"/>
      <c r="YB82" s="127"/>
      <c r="YC82" s="127"/>
      <c r="YD82" s="127"/>
      <c r="YE82" s="127"/>
      <c r="YF82" s="127"/>
      <c r="YG82" s="127"/>
      <c r="YH82" s="127"/>
      <c r="YI82" s="127"/>
      <c r="YJ82" s="127"/>
      <c r="YK82" s="127"/>
      <c r="YL82" s="127"/>
      <c r="YM82" s="127"/>
      <c r="YN82" s="127"/>
      <c r="YO82" s="127"/>
      <c r="YP82" s="127"/>
      <c r="YQ82" s="127"/>
      <c r="YR82" s="127"/>
      <c r="YS82" s="127"/>
      <c r="YT82" s="127"/>
      <c r="YU82" s="127"/>
      <c r="YV82" s="127"/>
      <c r="YW82" s="127"/>
      <c r="YX82" s="127"/>
      <c r="YY82" s="127"/>
      <c r="YZ82" s="127"/>
      <c r="ZA82" s="127"/>
      <c r="ZB82" s="127"/>
      <c r="ZC82" s="127"/>
      <c r="ZD82" s="127"/>
      <c r="ZE82" s="127"/>
      <c r="ZF82" s="127"/>
      <c r="ZG82" s="127"/>
      <c r="ZH82" s="127"/>
      <c r="ZI82" s="127"/>
      <c r="ZJ82" s="127"/>
      <c r="ZK82" s="127"/>
      <c r="ZL82" s="127"/>
      <c r="ZM82" s="127"/>
      <c r="ZN82" s="127"/>
      <c r="ZO82" s="127"/>
      <c r="ZP82" s="127"/>
      <c r="ZQ82" s="127"/>
      <c r="ZR82" s="127"/>
      <c r="ZS82" s="127"/>
      <c r="ZT82" s="127"/>
      <c r="ZU82" s="127"/>
      <c r="ZV82" s="127"/>
      <c r="ZW82" s="127"/>
      <c r="ZX82" s="127"/>
      <c r="ZY82" s="127"/>
      <c r="ZZ82" s="127"/>
    </row>
    <row r="83" spans="1:702" hidden="1" outlineLevel="1">
      <c r="A83" s="8">
        <v>42736</v>
      </c>
      <c r="B83" s="127">
        <v>4008.2346014599998</v>
      </c>
      <c r="C83" s="127">
        <v>1486.14730465</v>
      </c>
      <c r="D83" s="127">
        <v>54.587671069999999</v>
      </c>
      <c r="E83" s="127">
        <v>937.36191507000001</v>
      </c>
      <c r="F83" s="127">
        <v>84.381220709999994</v>
      </c>
      <c r="G83" s="127">
        <v>0.59041171999999997</v>
      </c>
      <c r="H83" s="127">
        <v>125.28309647</v>
      </c>
      <c r="I83" s="127">
        <v>1127.6860071999999</v>
      </c>
      <c r="J83" s="127">
        <v>159.29299304</v>
      </c>
      <c r="K83" s="127">
        <v>1.0869835800000001</v>
      </c>
      <c r="L83" s="127">
        <v>1.4772811800000001</v>
      </c>
      <c r="M83" s="163" t="s">
        <v>189</v>
      </c>
      <c r="N83" s="127">
        <v>15.97660658</v>
      </c>
      <c r="O83" s="127">
        <v>8.8230705999999994</v>
      </c>
      <c r="P83" s="127">
        <v>4.8714362299999996</v>
      </c>
      <c r="Q83" s="127">
        <v>1.9157150000000001E-2</v>
      </c>
      <c r="R83" s="127">
        <v>0</v>
      </c>
      <c r="S83" s="127">
        <v>0.18115336000000001</v>
      </c>
      <c r="T83" s="127">
        <v>0.46829284999999998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</row>
    <row r="84" spans="1:702" hidden="1" outlineLevel="1">
      <c r="A84" s="8">
        <v>42767</v>
      </c>
      <c r="B84" s="127">
        <v>3396.96676867</v>
      </c>
      <c r="C84" s="127">
        <v>1113.0391792</v>
      </c>
      <c r="D84" s="127">
        <v>72.009837390000001</v>
      </c>
      <c r="E84" s="127">
        <v>839.69230807999998</v>
      </c>
      <c r="F84" s="127">
        <v>11.86724354</v>
      </c>
      <c r="G84" s="127">
        <v>0.52056062999999997</v>
      </c>
      <c r="H84" s="127">
        <v>131.85947419999999</v>
      </c>
      <c r="I84" s="127">
        <v>1020.25441941</v>
      </c>
      <c r="J84" s="127">
        <v>174.0137714</v>
      </c>
      <c r="K84" s="127">
        <v>1.08556911</v>
      </c>
      <c r="L84" s="127">
        <v>1.21365883</v>
      </c>
      <c r="M84" s="163" t="s">
        <v>189</v>
      </c>
      <c r="N84" s="127">
        <v>16.99992988</v>
      </c>
      <c r="O84" s="127">
        <v>8.0635453500000001</v>
      </c>
      <c r="P84" s="127">
        <v>5.6902173500000002</v>
      </c>
      <c r="Q84" s="127">
        <v>1.4153600000000001E-2</v>
      </c>
      <c r="R84" s="127">
        <v>1.9199999999999998E-6</v>
      </c>
      <c r="S84" s="127">
        <v>0.1771452</v>
      </c>
      <c r="T84" s="127">
        <v>0.46575358</v>
      </c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</row>
    <row r="85" spans="1:702" hidden="1" outlineLevel="1">
      <c r="A85" s="8">
        <v>42795</v>
      </c>
      <c r="B85" s="127">
        <v>3601.8169162200002</v>
      </c>
      <c r="C85" s="127">
        <v>1191.19843913</v>
      </c>
      <c r="D85" s="127">
        <v>69.948264910000006</v>
      </c>
      <c r="E85" s="127">
        <v>750.96535242000004</v>
      </c>
      <c r="F85" s="127">
        <v>88.467269639999998</v>
      </c>
      <c r="G85" s="127">
        <v>0.60237722999999999</v>
      </c>
      <c r="H85" s="127">
        <v>135.55246632000001</v>
      </c>
      <c r="I85" s="127">
        <v>1141.7568794199999</v>
      </c>
      <c r="J85" s="127">
        <v>184.27824386</v>
      </c>
      <c r="K85" s="127">
        <v>1.05637213</v>
      </c>
      <c r="L85" s="127">
        <v>1.18881156</v>
      </c>
      <c r="M85" s="163" t="s">
        <v>189</v>
      </c>
      <c r="N85" s="127">
        <v>19.756070950000002</v>
      </c>
      <c r="O85" s="127">
        <v>7.7818672199999996</v>
      </c>
      <c r="P85" s="127">
        <v>6.96698445</v>
      </c>
      <c r="Q85" s="127">
        <v>1.9153590000000002E-2</v>
      </c>
      <c r="R85" s="127">
        <v>0</v>
      </c>
      <c r="S85" s="127">
        <v>1.66793631</v>
      </c>
      <c r="T85" s="127">
        <v>0.61042708000000001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</row>
    <row r="86" spans="1:702" hidden="1" outlineLevel="1">
      <c r="A86" s="8">
        <v>42826</v>
      </c>
      <c r="B86" s="127">
        <v>3729.8231720399999</v>
      </c>
      <c r="C86" s="127">
        <v>1281.8436246399999</v>
      </c>
      <c r="D86" s="127">
        <v>69.336388880000001</v>
      </c>
      <c r="E86" s="127">
        <v>781.16694608</v>
      </c>
      <c r="F86" s="127">
        <v>37.10362112</v>
      </c>
      <c r="G86" s="127">
        <v>0.64506682999999998</v>
      </c>
      <c r="H86" s="127">
        <v>128.31256651000001</v>
      </c>
      <c r="I86" s="127">
        <v>1210.17474318</v>
      </c>
      <c r="J86" s="127">
        <v>185.68153620999999</v>
      </c>
      <c r="K86" s="127">
        <v>1.0885404599999999</v>
      </c>
      <c r="L86" s="127">
        <v>0.99550229000000001</v>
      </c>
      <c r="M86" s="163" t="s">
        <v>189</v>
      </c>
      <c r="N86" s="127">
        <v>17.04187765</v>
      </c>
      <c r="O86" s="127">
        <v>7.7538605399999998</v>
      </c>
      <c r="P86" s="127">
        <v>6.8507406299999998</v>
      </c>
      <c r="Q86" s="127">
        <v>3.424108E-2</v>
      </c>
      <c r="R86" s="127">
        <v>1.15241931</v>
      </c>
      <c r="S86" s="127">
        <v>0.16060963</v>
      </c>
      <c r="T86" s="127">
        <v>0.48088700000000001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</row>
    <row r="87" spans="1:702" hidden="1" outlineLevel="1">
      <c r="A87" s="8">
        <v>42856</v>
      </c>
      <c r="B87" s="127">
        <v>3793.43620143</v>
      </c>
      <c r="C87" s="127">
        <v>1257.2667403299999</v>
      </c>
      <c r="D87" s="127">
        <v>67.794689180000006</v>
      </c>
      <c r="E87" s="127">
        <v>822.97165504999998</v>
      </c>
      <c r="F87" s="127">
        <v>27.592486279999999</v>
      </c>
      <c r="G87" s="127">
        <v>0.39683333999999998</v>
      </c>
      <c r="H87" s="127">
        <v>133.98120241999999</v>
      </c>
      <c r="I87" s="127">
        <v>1257.2300030900001</v>
      </c>
      <c r="J87" s="127">
        <v>191.52069238999999</v>
      </c>
      <c r="K87" s="127">
        <v>0.96298656999999999</v>
      </c>
      <c r="L87" s="127">
        <v>0.96140435000000002</v>
      </c>
      <c r="M87" s="163" t="s">
        <v>189</v>
      </c>
      <c r="N87" s="127">
        <v>17.017011149999998</v>
      </c>
      <c r="O87" s="127">
        <v>8.5152597300000004</v>
      </c>
      <c r="P87" s="127">
        <v>5.06502857</v>
      </c>
      <c r="Q87" s="127">
        <v>3.1022049999999999E-2</v>
      </c>
      <c r="R87" s="127">
        <v>1.1244071099999999</v>
      </c>
      <c r="S87" s="127">
        <v>0.15785915</v>
      </c>
      <c r="T87" s="127">
        <v>0.84692067000000004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</row>
    <row r="88" spans="1:702" hidden="1" outlineLevel="1">
      <c r="A88" s="8">
        <v>42887</v>
      </c>
      <c r="B88" s="127">
        <v>3828.9374610700002</v>
      </c>
      <c r="C88" s="127">
        <v>1296.61565167</v>
      </c>
      <c r="D88" s="127">
        <v>78.512391230000006</v>
      </c>
      <c r="E88" s="127">
        <v>819.78737042</v>
      </c>
      <c r="F88" s="127">
        <v>29.33642206</v>
      </c>
      <c r="G88" s="127">
        <v>0.19597433</v>
      </c>
      <c r="H88" s="127">
        <v>132.87466386</v>
      </c>
      <c r="I88" s="127">
        <v>1245.5896112</v>
      </c>
      <c r="J88" s="127">
        <v>194.26852418999999</v>
      </c>
      <c r="K88" s="127">
        <v>1.0139361200000001</v>
      </c>
      <c r="L88" s="127">
        <v>0.87797219999999998</v>
      </c>
      <c r="M88" s="163" t="s">
        <v>189</v>
      </c>
      <c r="N88" s="127">
        <v>14.499525240000001</v>
      </c>
      <c r="O88" s="127">
        <v>8.4874823799999994</v>
      </c>
      <c r="P88" s="127">
        <v>4.7602226200000004</v>
      </c>
      <c r="Q88" s="127">
        <v>2.9484059999999999E-2</v>
      </c>
      <c r="R88" s="127">
        <v>1.0923279800000001</v>
      </c>
      <c r="S88" s="127">
        <v>0.15724966000000001</v>
      </c>
      <c r="T88" s="127">
        <v>0.83865184999999998</v>
      </c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</row>
    <row r="89" spans="1:702" hidden="1" outlineLevel="1">
      <c r="A89" s="8">
        <v>42917</v>
      </c>
      <c r="B89" s="127">
        <v>4596.6630894299997</v>
      </c>
      <c r="C89" s="127">
        <v>1375.7881157899999</v>
      </c>
      <c r="D89" s="127">
        <v>80.111382800000001</v>
      </c>
      <c r="E89" s="127">
        <v>981.43467455999996</v>
      </c>
      <c r="F89" s="127">
        <v>130.94504348000001</v>
      </c>
      <c r="G89" s="127">
        <v>0.25149629000000001</v>
      </c>
      <c r="H89" s="127">
        <v>163.12460424</v>
      </c>
      <c r="I89" s="127">
        <v>1651.9937150999999</v>
      </c>
      <c r="J89" s="127">
        <v>179.75487709000001</v>
      </c>
      <c r="K89" s="127">
        <v>0.93197962999999995</v>
      </c>
      <c r="L89" s="127">
        <v>0.87502729999999995</v>
      </c>
      <c r="M89" s="163" t="s">
        <v>189</v>
      </c>
      <c r="N89" s="127">
        <v>14.27799551</v>
      </c>
      <c r="O89" s="127">
        <v>10.593903859999999</v>
      </c>
      <c r="P89" s="127">
        <v>4.7378814</v>
      </c>
      <c r="Q89" s="127">
        <v>8.3954119999999993E-2</v>
      </c>
      <c r="R89" s="127">
        <v>1.06117032</v>
      </c>
      <c r="S89" s="127">
        <v>0.15589634999999999</v>
      </c>
      <c r="T89" s="127">
        <v>0.54137159000000001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</row>
    <row r="90" spans="1:702" hidden="1" outlineLevel="1">
      <c r="A90" s="8">
        <v>42948</v>
      </c>
      <c r="B90" s="127">
        <v>4960.1466247500002</v>
      </c>
      <c r="C90" s="127">
        <v>1648.9420496099999</v>
      </c>
      <c r="D90" s="127">
        <v>86.261119960000002</v>
      </c>
      <c r="E90" s="127">
        <v>960.15345696999998</v>
      </c>
      <c r="F90" s="127">
        <v>229.05692424</v>
      </c>
      <c r="G90" s="127">
        <v>0.42002074</v>
      </c>
      <c r="H90" s="127">
        <v>174.22981003000001</v>
      </c>
      <c r="I90" s="127">
        <v>1651.94145185</v>
      </c>
      <c r="J90" s="127">
        <v>173.89518071000001</v>
      </c>
      <c r="K90" s="127">
        <v>0.89603277000000003</v>
      </c>
      <c r="L90" s="127">
        <v>0.87695142000000004</v>
      </c>
      <c r="M90" s="163" t="s">
        <v>189</v>
      </c>
      <c r="N90" s="127">
        <v>14.27946871</v>
      </c>
      <c r="O90" s="127">
        <v>12.33153879</v>
      </c>
      <c r="P90" s="127">
        <v>4.7479884600000002</v>
      </c>
      <c r="Q90" s="127">
        <v>4.9528620000000002E-2</v>
      </c>
      <c r="R90" s="127">
        <v>1.0297540700000001</v>
      </c>
      <c r="S90" s="127">
        <v>0.16053941999999999</v>
      </c>
      <c r="T90" s="127">
        <v>0.87480838000000005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</row>
    <row r="91" spans="1:702" hidden="1" outlineLevel="1">
      <c r="A91" s="8">
        <v>42979</v>
      </c>
      <c r="B91" s="127">
        <v>5364.6365634499998</v>
      </c>
      <c r="C91" s="127">
        <v>1749.56902206</v>
      </c>
      <c r="D91" s="127">
        <v>85.964386489999995</v>
      </c>
      <c r="E91" s="127">
        <v>1174.23164634</v>
      </c>
      <c r="F91" s="127">
        <v>258.15812505999997</v>
      </c>
      <c r="G91" s="127">
        <v>0.40205385999999999</v>
      </c>
      <c r="H91" s="127">
        <v>193.86111324999999</v>
      </c>
      <c r="I91" s="127">
        <v>1703.5758382199999</v>
      </c>
      <c r="J91" s="127">
        <v>161.87328646</v>
      </c>
      <c r="K91" s="127">
        <v>0.76932316000000001</v>
      </c>
      <c r="L91" s="127">
        <v>1.0915664700000001</v>
      </c>
      <c r="M91" s="163" t="s">
        <v>189</v>
      </c>
      <c r="N91" s="127">
        <v>13.96056257</v>
      </c>
      <c r="O91" s="127">
        <v>12.098181930000001</v>
      </c>
      <c r="P91" s="127">
        <v>7.2470646800000003</v>
      </c>
      <c r="Q91" s="127">
        <v>2.4713430000000002E-2</v>
      </c>
      <c r="R91" s="127">
        <v>0.99738329999999997</v>
      </c>
      <c r="S91" s="127">
        <v>0.16563667000000001</v>
      </c>
      <c r="T91" s="127">
        <v>0.64665950000000005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</row>
    <row r="92" spans="1:702" hidden="1" outlineLevel="1">
      <c r="A92" s="8">
        <v>43009</v>
      </c>
      <c r="B92" s="127">
        <v>5410.65876364</v>
      </c>
      <c r="C92" s="127">
        <v>1658.3977190200001</v>
      </c>
      <c r="D92" s="127">
        <v>69.719271059999997</v>
      </c>
      <c r="E92" s="127">
        <v>1265.6788721800001</v>
      </c>
      <c r="F92" s="127">
        <v>252.36073612000001</v>
      </c>
      <c r="G92" s="127">
        <v>0.78583272999999998</v>
      </c>
      <c r="H92" s="127">
        <v>199.14279592</v>
      </c>
      <c r="I92" s="127">
        <v>1764.78593</v>
      </c>
      <c r="J92" s="127">
        <v>164.42313883</v>
      </c>
      <c r="K92" s="127">
        <v>0.79004200999999996</v>
      </c>
      <c r="L92" s="127">
        <v>1.2926196400000001</v>
      </c>
      <c r="M92" s="163" t="s">
        <v>189</v>
      </c>
      <c r="N92" s="127">
        <v>13.784527750000001</v>
      </c>
      <c r="O92" s="127">
        <v>10.559803540000001</v>
      </c>
      <c r="P92" s="127">
        <v>6.47507258</v>
      </c>
      <c r="Q92" s="127">
        <v>2.787071E-2</v>
      </c>
      <c r="R92" s="127">
        <v>0.96611694999999997</v>
      </c>
      <c r="S92" s="127">
        <v>0.16681302000000001</v>
      </c>
      <c r="T92" s="127">
        <v>1.30160158</v>
      </c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</row>
    <row r="93" spans="1:702" hidden="1" outlineLevel="1">
      <c r="A93" s="8">
        <v>43040</v>
      </c>
      <c r="B93" s="127">
        <v>5587.1303798899999</v>
      </c>
      <c r="C93" s="127">
        <v>1646.47531708</v>
      </c>
      <c r="D93" s="127">
        <v>68.904317280000001</v>
      </c>
      <c r="E93" s="127">
        <v>1334.08933355</v>
      </c>
      <c r="F93" s="127">
        <v>250.15873310000001</v>
      </c>
      <c r="G93" s="127">
        <v>0.54170107000000001</v>
      </c>
      <c r="H93" s="127">
        <v>212.17959705000001</v>
      </c>
      <c r="I93" s="127">
        <v>1849.93340689</v>
      </c>
      <c r="J93" s="127">
        <v>163.75812927999999</v>
      </c>
      <c r="K93" s="127">
        <v>0.74937472000000005</v>
      </c>
      <c r="L93" s="127">
        <v>0.86241334999999997</v>
      </c>
      <c r="M93" s="163" t="s">
        <v>189</v>
      </c>
      <c r="N93" s="127">
        <v>19.466223110000001</v>
      </c>
      <c r="O93" s="127">
        <v>10.921672340000001</v>
      </c>
      <c r="P93" s="127">
        <v>5.7714375699999998</v>
      </c>
      <c r="Q93" s="127">
        <v>2.1311509999999999E-2</v>
      </c>
      <c r="R93" s="127">
        <v>21.75110583</v>
      </c>
      <c r="S93" s="127">
        <v>0.16851664999999999</v>
      </c>
      <c r="T93" s="127">
        <v>1.3777895099999999</v>
      </c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</row>
    <row r="94" spans="1:702" hidden="1" outlineLevel="1">
      <c r="A94" s="8">
        <v>43070</v>
      </c>
      <c r="B94" s="127">
        <v>5395.6481623899999</v>
      </c>
      <c r="C94" s="127">
        <v>1691.8355972700001</v>
      </c>
      <c r="D94" s="127">
        <v>63.962136659999999</v>
      </c>
      <c r="E94" s="127">
        <v>1251.77257652</v>
      </c>
      <c r="F94" s="127">
        <v>195.80673934999999</v>
      </c>
      <c r="G94" s="127">
        <v>0.88639129999999999</v>
      </c>
      <c r="H94" s="127">
        <v>197.64177544</v>
      </c>
      <c r="I94" s="127">
        <v>1767.82726241</v>
      </c>
      <c r="J94" s="127">
        <v>164.45790065</v>
      </c>
      <c r="K94" s="127">
        <v>0.88964339999999997</v>
      </c>
      <c r="L94" s="127">
        <v>0.93135829000000003</v>
      </c>
      <c r="M94" s="163" t="s">
        <v>189</v>
      </c>
      <c r="N94" s="127">
        <v>13.520113889999999</v>
      </c>
      <c r="O94" s="127">
        <v>16.424845919999999</v>
      </c>
      <c r="P94" s="127">
        <v>6.57115428</v>
      </c>
      <c r="Q94" s="127">
        <v>4.7932910000000002E-2</v>
      </c>
      <c r="R94" s="127">
        <v>21.548499329999999</v>
      </c>
      <c r="S94" s="127">
        <v>1.496684E-2</v>
      </c>
      <c r="T94" s="127">
        <v>1.50926793</v>
      </c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</row>
    <row r="95" spans="1:702" hidden="1" outlineLevel="1">
      <c r="A95" s="8">
        <v>43101</v>
      </c>
      <c r="B95" s="127">
        <v>5414.9319328499996</v>
      </c>
      <c r="C95" s="127">
        <v>1839.7003293299999</v>
      </c>
      <c r="D95" s="127">
        <v>66.600724099999994</v>
      </c>
      <c r="E95" s="127">
        <v>1181.05390816</v>
      </c>
      <c r="F95" s="127">
        <v>196.58480132</v>
      </c>
      <c r="G95" s="127">
        <v>0.93537762000000002</v>
      </c>
      <c r="H95" s="127">
        <v>211.37941509999999</v>
      </c>
      <c r="I95" s="127">
        <v>1694.4087887400001</v>
      </c>
      <c r="J95" s="127">
        <v>161.72557556000001</v>
      </c>
      <c r="K95" s="127">
        <v>0.77372328000000001</v>
      </c>
      <c r="L95" s="127">
        <v>0.99817962999999998</v>
      </c>
      <c r="M95" s="163" t="s">
        <v>189</v>
      </c>
      <c r="N95" s="127">
        <v>14.08871959</v>
      </c>
      <c r="O95" s="127">
        <v>14.822633919999999</v>
      </c>
      <c r="P95" s="127">
        <v>6.9954183499999996</v>
      </c>
      <c r="Q95" s="127">
        <v>5.0664220000000003E-2</v>
      </c>
      <c r="R95" s="127">
        <v>21.121534669999999</v>
      </c>
      <c r="S95" s="127">
        <v>2.0238781700000001</v>
      </c>
      <c r="T95" s="127">
        <v>1.6682610899999999</v>
      </c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</row>
    <row r="96" spans="1:702" hidden="1" outlineLevel="1">
      <c r="A96" s="8">
        <v>43132</v>
      </c>
      <c r="B96" s="127">
        <v>5282.0724979699999</v>
      </c>
      <c r="C96" s="127">
        <v>1820.9655205399999</v>
      </c>
      <c r="D96" s="127">
        <v>61.420904290000003</v>
      </c>
      <c r="E96" s="127">
        <v>1154.36203292</v>
      </c>
      <c r="F96" s="127">
        <v>214.22489367</v>
      </c>
      <c r="G96" s="127">
        <v>0.84823428000000001</v>
      </c>
      <c r="H96" s="127">
        <v>205.74745221000001</v>
      </c>
      <c r="I96" s="127">
        <v>1601.2559263799999</v>
      </c>
      <c r="J96" s="127">
        <v>158.79244808999999</v>
      </c>
      <c r="K96" s="127">
        <v>0.65285733999999995</v>
      </c>
      <c r="L96" s="127">
        <v>1.4621374199999999</v>
      </c>
      <c r="M96" s="163" t="s">
        <v>189</v>
      </c>
      <c r="N96" s="127">
        <v>14.11153502</v>
      </c>
      <c r="O96" s="127">
        <v>14.97536749</v>
      </c>
      <c r="P96" s="127">
        <v>7.8211929099999997</v>
      </c>
      <c r="Q96" s="127">
        <v>4.5383720000000002E-2</v>
      </c>
      <c r="R96" s="127">
        <v>20.670144100000002</v>
      </c>
      <c r="S96" s="127">
        <v>3.0562957000000002</v>
      </c>
      <c r="T96" s="127">
        <v>1.66017189</v>
      </c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</row>
    <row r="97" spans="1:52" hidden="1" outlineLevel="1">
      <c r="A97" s="8">
        <v>43160</v>
      </c>
      <c r="B97" s="127">
        <v>5652.8910589400002</v>
      </c>
      <c r="C97" s="127">
        <v>1966.8035349300001</v>
      </c>
      <c r="D97" s="127">
        <v>61.87711015</v>
      </c>
      <c r="E97" s="127">
        <v>1238.3317696199999</v>
      </c>
      <c r="F97" s="127">
        <v>217.30848893000001</v>
      </c>
      <c r="G97" s="127">
        <v>1.00907156</v>
      </c>
      <c r="H97" s="127">
        <v>243.27117801</v>
      </c>
      <c r="I97" s="127">
        <v>1700.6870760899999</v>
      </c>
      <c r="J97" s="127">
        <v>160.03419914</v>
      </c>
      <c r="K97" s="127">
        <v>0.65371089000000004</v>
      </c>
      <c r="L97" s="127">
        <v>1.3443131399999999</v>
      </c>
      <c r="M97" s="163" t="s">
        <v>189</v>
      </c>
      <c r="N97" s="127">
        <v>13.88064988</v>
      </c>
      <c r="O97" s="127">
        <v>15.43325778</v>
      </c>
      <c r="P97" s="127">
        <v>7.9340930199999997</v>
      </c>
      <c r="Q97" s="127">
        <v>4.4261880000000003E-2</v>
      </c>
      <c r="R97" s="127">
        <v>20.259093190000002</v>
      </c>
      <c r="S97" s="127">
        <v>2.4846101599999999</v>
      </c>
      <c r="T97" s="127">
        <v>1.5346405700000001</v>
      </c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</row>
    <row r="98" spans="1:52" hidden="1" outlineLevel="1">
      <c r="A98" s="8">
        <v>43191</v>
      </c>
      <c r="B98" s="127">
        <v>5768.4100224800004</v>
      </c>
      <c r="C98" s="127">
        <v>2008.19399183</v>
      </c>
      <c r="D98" s="127">
        <v>74.055969180000005</v>
      </c>
      <c r="E98" s="127">
        <v>1277.51841393</v>
      </c>
      <c r="F98" s="127">
        <v>191.92053258999999</v>
      </c>
      <c r="G98" s="127">
        <v>0.53582604</v>
      </c>
      <c r="H98" s="127">
        <v>237.21007729999999</v>
      </c>
      <c r="I98" s="127">
        <v>1749.5339127100001</v>
      </c>
      <c r="J98" s="127">
        <v>165.49394672</v>
      </c>
      <c r="K98" s="127">
        <v>0.89636143000000001</v>
      </c>
      <c r="L98" s="127">
        <v>1.7796398899999999</v>
      </c>
      <c r="M98" s="163" t="s">
        <v>189</v>
      </c>
      <c r="N98" s="127">
        <v>13.627268190000001</v>
      </c>
      <c r="O98" s="127">
        <v>15.29117658</v>
      </c>
      <c r="P98" s="127">
        <v>9.0215166100000008</v>
      </c>
      <c r="Q98" s="127">
        <v>4.4784549999999999E-2</v>
      </c>
      <c r="R98" s="127">
        <v>19.818319890000001</v>
      </c>
      <c r="S98" s="127">
        <v>1.86036139</v>
      </c>
      <c r="T98" s="127">
        <v>1.60792365</v>
      </c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</row>
    <row r="99" spans="1:52" hidden="1" outlineLevel="1">
      <c r="A99" s="8">
        <v>43221</v>
      </c>
      <c r="B99" s="127">
        <v>5800.4549483399996</v>
      </c>
      <c r="C99" s="127">
        <v>2019.3189945500001</v>
      </c>
      <c r="D99" s="127">
        <v>72.439466269999997</v>
      </c>
      <c r="E99" s="127">
        <v>1161.9314715200001</v>
      </c>
      <c r="F99" s="127">
        <v>210.56610018000001</v>
      </c>
      <c r="G99" s="127">
        <v>0.65462018</v>
      </c>
      <c r="H99" s="127">
        <v>225.21368984</v>
      </c>
      <c r="I99" s="127">
        <v>1741.29777036</v>
      </c>
      <c r="J99" s="127">
        <v>167.68452287</v>
      </c>
      <c r="K99" s="127">
        <v>0.77064767000000001</v>
      </c>
      <c r="L99" s="127">
        <v>1.93337987</v>
      </c>
      <c r="M99" s="163" t="s">
        <v>189</v>
      </c>
      <c r="N99" s="127">
        <v>146.90008714000001</v>
      </c>
      <c r="O99" s="127">
        <v>15.019876440000001</v>
      </c>
      <c r="P99" s="127">
        <v>10.699656559999999</v>
      </c>
      <c r="Q99" s="127">
        <v>4.5419220000000003E-2</v>
      </c>
      <c r="R99" s="127">
        <v>19.31450032</v>
      </c>
      <c r="S99" s="127">
        <v>5.0183499200000004</v>
      </c>
      <c r="T99" s="127">
        <v>1.6463954300000001</v>
      </c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</row>
    <row r="100" spans="1:52" hidden="1" outlineLevel="1">
      <c r="A100" s="8">
        <v>43252</v>
      </c>
      <c r="B100" s="127">
        <v>5973.3627762300002</v>
      </c>
      <c r="C100" s="127">
        <v>2048.3095317500001</v>
      </c>
      <c r="D100" s="127">
        <v>70.483641789999993</v>
      </c>
      <c r="E100" s="127">
        <v>1199.2383429199999</v>
      </c>
      <c r="F100" s="127">
        <v>168.11262876000001</v>
      </c>
      <c r="G100" s="127">
        <v>0.62722146000000001</v>
      </c>
      <c r="H100" s="127">
        <v>217.85192474999999</v>
      </c>
      <c r="I100" s="127">
        <v>1897.2664340399999</v>
      </c>
      <c r="J100" s="127">
        <v>170.17263109000001</v>
      </c>
      <c r="K100" s="127">
        <v>0.72950141000000002</v>
      </c>
      <c r="L100" s="127">
        <v>1.8728936599999999</v>
      </c>
      <c r="M100" s="163" t="s">
        <v>189</v>
      </c>
      <c r="N100" s="127">
        <v>149.63660648000001</v>
      </c>
      <c r="O100" s="127">
        <v>14.805505119999999</v>
      </c>
      <c r="P100" s="127">
        <v>10.87596081</v>
      </c>
      <c r="Q100" s="127">
        <v>4.5923220000000001E-2</v>
      </c>
      <c r="R100" s="127">
        <v>19.231428480000002</v>
      </c>
      <c r="S100" s="127">
        <v>2.0527634799999999</v>
      </c>
      <c r="T100" s="127">
        <v>2.0498370100000001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</row>
    <row r="101" spans="1:52" hidden="1" outlineLevel="1">
      <c r="A101" s="8">
        <v>43282</v>
      </c>
      <c r="B101" s="127">
        <v>6001.4260658200001</v>
      </c>
      <c r="C101" s="127">
        <v>2145.32868031</v>
      </c>
      <c r="D101" s="127">
        <v>72.605034570000001</v>
      </c>
      <c r="E101" s="127">
        <v>1129.46867189</v>
      </c>
      <c r="F101" s="127">
        <v>169.93400672999999</v>
      </c>
      <c r="G101" s="127">
        <v>0.48696933999999997</v>
      </c>
      <c r="H101" s="127">
        <v>212.35244456000001</v>
      </c>
      <c r="I101" s="127">
        <v>1886.06335545</v>
      </c>
      <c r="J101" s="127">
        <v>171.10609889</v>
      </c>
      <c r="K101" s="127">
        <v>0.66667986000000001</v>
      </c>
      <c r="L101" s="127">
        <v>1.9187025499999999</v>
      </c>
      <c r="M101" s="163" t="s">
        <v>189</v>
      </c>
      <c r="N101" s="127">
        <v>147.22175063</v>
      </c>
      <c r="O101" s="127">
        <v>15.187250049999999</v>
      </c>
      <c r="P101" s="127">
        <v>10.13269743</v>
      </c>
      <c r="Q101" s="127">
        <v>4.6583090000000001E-2</v>
      </c>
      <c r="R101" s="127">
        <v>18.285014100000001</v>
      </c>
      <c r="S101" s="127">
        <v>18.350581819999999</v>
      </c>
      <c r="T101" s="127">
        <v>2.2715445500000002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</row>
    <row r="102" spans="1:52" hidden="1" outlineLevel="1">
      <c r="A102" s="8">
        <v>43313</v>
      </c>
      <c r="B102" s="127">
        <v>6483.2778822299997</v>
      </c>
      <c r="C102" s="127">
        <v>2241.1758835300002</v>
      </c>
      <c r="D102" s="127">
        <v>70.528962280000002</v>
      </c>
      <c r="E102" s="127">
        <v>1210.6439351700001</v>
      </c>
      <c r="F102" s="127">
        <v>300.91405200000003</v>
      </c>
      <c r="G102" s="127">
        <v>0.48501264999999999</v>
      </c>
      <c r="H102" s="127">
        <v>211.18605208</v>
      </c>
      <c r="I102" s="127">
        <v>2170.38830181</v>
      </c>
      <c r="J102" s="127">
        <v>191.38818603000001</v>
      </c>
      <c r="K102" s="127">
        <v>0.58173277999999995</v>
      </c>
      <c r="L102" s="127">
        <v>1.90377627</v>
      </c>
      <c r="M102" s="163" t="s">
        <v>189</v>
      </c>
      <c r="N102" s="127">
        <v>21.60840906</v>
      </c>
      <c r="O102" s="127">
        <v>15.45213693</v>
      </c>
      <c r="P102" s="127">
        <v>6.9158016900000003</v>
      </c>
      <c r="Q102" s="127">
        <v>4.7156410000000003E-2</v>
      </c>
      <c r="R102" s="127">
        <v>17.783178899999999</v>
      </c>
      <c r="S102" s="127">
        <v>20.24693774</v>
      </c>
      <c r="T102" s="127">
        <v>2.0283669</v>
      </c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</row>
    <row r="103" spans="1:52" hidden="1" outlineLevel="1">
      <c r="A103" s="8">
        <v>43344</v>
      </c>
      <c r="B103" s="127">
        <v>6507.2983852099997</v>
      </c>
      <c r="C103" s="127">
        <v>2256.09611098</v>
      </c>
      <c r="D103" s="127">
        <v>73.725635310000001</v>
      </c>
      <c r="E103" s="127">
        <v>1237.9633217999999</v>
      </c>
      <c r="F103" s="127">
        <v>273.08781612000001</v>
      </c>
      <c r="G103" s="127">
        <v>0.62160747000000005</v>
      </c>
      <c r="H103" s="127">
        <v>206.77570716</v>
      </c>
      <c r="I103" s="127">
        <v>2193.9886467900001</v>
      </c>
      <c r="J103" s="127">
        <v>193.27818790000001</v>
      </c>
      <c r="K103" s="127">
        <v>1.0179681300000001</v>
      </c>
      <c r="L103" s="127">
        <v>1.7800634799999999</v>
      </c>
      <c r="M103" s="163" t="s">
        <v>189</v>
      </c>
      <c r="N103" s="127">
        <v>25.456921879999999</v>
      </c>
      <c r="O103" s="127">
        <v>15.89843643</v>
      </c>
      <c r="P103" s="127">
        <v>6.4516956600000004</v>
      </c>
      <c r="Q103" s="127">
        <v>4.7715800000000003E-2</v>
      </c>
      <c r="R103" s="127">
        <v>17.26010909</v>
      </c>
      <c r="S103" s="127">
        <v>1.7968708200000001</v>
      </c>
      <c r="T103" s="127">
        <v>2.0515703900000002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</row>
    <row r="104" spans="1:52" hidden="1" outlineLevel="1">
      <c r="A104" s="8">
        <v>43374</v>
      </c>
      <c r="B104" s="127">
        <v>6313.0198016900003</v>
      </c>
      <c r="C104" s="127">
        <v>2185.6302218400001</v>
      </c>
      <c r="D104" s="127">
        <v>66.085663609999997</v>
      </c>
      <c r="E104" s="127">
        <v>1167.56981675</v>
      </c>
      <c r="F104" s="127">
        <v>245.32726149000001</v>
      </c>
      <c r="G104" s="127">
        <v>0.37240132999999997</v>
      </c>
      <c r="H104" s="127">
        <v>185.41131741000001</v>
      </c>
      <c r="I104" s="127">
        <v>2051.9781075199999</v>
      </c>
      <c r="J104" s="127">
        <v>186.43334376999999</v>
      </c>
      <c r="K104" s="127">
        <v>4.9595732000000003</v>
      </c>
      <c r="L104" s="127">
        <v>2.1734138500000002</v>
      </c>
      <c r="M104" s="163" t="s">
        <v>189</v>
      </c>
      <c r="N104" s="127">
        <v>172.58916359</v>
      </c>
      <c r="O104" s="127">
        <v>15.637015269999999</v>
      </c>
      <c r="P104" s="127">
        <v>6.2986483800000004</v>
      </c>
      <c r="Q104" s="127">
        <v>4.8288400000000002E-2</v>
      </c>
      <c r="R104" s="127">
        <v>16.77046747</v>
      </c>
      <c r="S104" s="127">
        <v>3.77997768</v>
      </c>
      <c r="T104" s="127">
        <v>1.9551201300000001</v>
      </c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</row>
    <row r="105" spans="1:52" hidden="1" outlineLevel="1">
      <c r="A105" s="8">
        <v>43405</v>
      </c>
      <c r="B105" s="127">
        <v>6526.7422297599996</v>
      </c>
      <c r="C105" s="127">
        <v>2236.7583271799999</v>
      </c>
      <c r="D105" s="127">
        <v>82.381224770000003</v>
      </c>
      <c r="E105" s="127">
        <v>1197.73575779</v>
      </c>
      <c r="F105" s="127">
        <v>276.86607516999999</v>
      </c>
      <c r="G105" s="127">
        <v>0.41576629999999998</v>
      </c>
      <c r="H105" s="127">
        <v>199.22418751999999</v>
      </c>
      <c r="I105" s="127">
        <v>2121.5594516900001</v>
      </c>
      <c r="J105" s="127">
        <v>188.62587966999999</v>
      </c>
      <c r="K105" s="127">
        <v>4.9308499899999996</v>
      </c>
      <c r="L105" s="127">
        <v>2.6089778099999998</v>
      </c>
      <c r="M105" s="163" t="s">
        <v>189</v>
      </c>
      <c r="N105" s="127">
        <v>173.20612449999999</v>
      </c>
      <c r="O105" s="127">
        <v>15.702843830000001</v>
      </c>
      <c r="P105" s="127">
        <v>6.0879260500000001</v>
      </c>
      <c r="Q105" s="127">
        <v>4.8963369999999999E-2</v>
      </c>
      <c r="R105" s="127">
        <v>16.26101384</v>
      </c>
      <c r="S105" s="127">
        <v>2.50558433</v>
      </c>
      <c r="T105" s="127">
        <v>1.82327595</v>
      </c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</row>
    <row r="106" spans="1:52" hidden="1" outlineLevel="1">
      <c r="A106" s="8">
        <v>43435</v>
      </c>
      <c r="B106" s="127">
        <v>5996.2522703300001</v>
      </c>
      <c r="C106" s="127">
        <v>2079.0637595799999</v>
      </c>
      <c r="D106" s="127">
        <v>168.6157924</v>
      </c>
      <c r="E106" s="127">
        <v>1214.3344243700001</v>
      </c>
      <c r="F106" s="127">
        <v>230.10611091999999</v>
      </c>
      <c r="G106" s="127">
        <v>0.77097559000000004</v>
      </c>
      <c r="H106" s="127">
        <v>115.59372223</v>
      </c>
      <c r="I106" s="127">
        <v>1836.93122687</v>
      </c>
      <c r="J106" s="127">
        <v>180.86948942000001</v>
      </c>
      <c r="K106" s="127">
        <v>4.9549357399999998</v>
      </c>
      <c r="L106" s="127">
        <v>1.5331012900000001</v>
      </c>
      <c r="M106" s="163" t="s">
        <v>189</v>
      </c>
      <c r="N106" s="127">
        <v>121.73593554999999</v>
      </c>
      <c r="O106" s="127">
        <v>15.980049620000001</v>
      </c>
      <c r="P106" s="127">
        <v>5.7548050699999997</v>
      </c>
      <c r="Q106" s="127">
        <v>4.9435760000000002E-2</v>
      </c>
      <c r="R106" s="127">
        <v>15.721574670000001</v>
      </c>
      <c r="S106" s="127">
        <v>2.5240372500000001</v>
      </c>
      <c r="T106" s="127">
        <v>1.7128939999999999</v>
      </c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</row>
    <row r="107" spans="1:52" hidden="1" outlineLevel="1">
      <c r="A107" s="8">
        <v>43466</v>
      </c>
      <c r="B107" s="127">
        <v>6029.9959754800002</v>
      </c>
      <c r="C107" s="127">
        <v>1986.6099376100001</v>
      </c>
      <c r="D107" s="127">
        <v>168.55996377</v>
      </c>
      <c r="E107" s="127">
        <v>1152.69923255</v>
      </c>
      <c r="F107" s="127">
        <v>133.42173516</v>
      </c>
      <c r="G107" s="127">
        <v>0.80166033000000003</v>
      </c>
      <c r="H107" s="127">
        <v>114.33250766</v>
      </c>
      <c r="I107" s="127">
        <v>2124.9262616000001</v>
      </c>
      <c r="J107" s="127">
        <v>177.43258800000001</v>
      </c>
      <c r="K107" s="127">
        <v>4.9646877199999997</v>
      </c>
      <c r="L107" s="127">
        <v>1.80080325</v>
      </c>
      <c r="M107" s="163" t="s">
        <v>189</v>
      </c>
      <c r="N107" s="127">
        <v>120.15851215000001</v>
      </c>
      <c r="O107" s="127">
        <v>14.255641900000001</v>
      </c>
      <c r="P107" s="127">
        <v>6.2818813100000002</v>
      </c>
      <c r="Q107" s="127">
        <v>5.0011220000000002E-2</v>
      </c>
      <c r="R107" s="127">
        <v>15.3936226</v>
      </c>
      <c r="S107" s="127">
        <v>6.3136242899999999</v>
      </c>
      <c r="T107" s="127">
        <v>1.99330436</v>
      </c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</row>
    <row r="108" spans="1:52" hidden="1" outlineLevel="1">
      <c r="A108" s="8">
        <v>43497</v>
      </c>
      <c r="B108" s="127">
        <v>6117.9913242800003</v>
      </c>
      <c r="C108" s="127">
        <v>2033.55304284</v>
      </c>
      <c r="D108" s="127">
        <v>176.47857572000001</v>
      </c>
      <c r="E108" s="127">
        <v>1226.04916355</v>
      </c>
      <c r="F108" s="127">
        <v>141.11864326</v>
      </c>
      <c r="G108" s="127">
        <v>0.80468888999999999</v>
      </c>
      <c r="H108" s="127">
        <v>112.38917763000001</v>
      </c>
      <c r="I108" s="127">
        <v>2101.6045245800001</v>
      </c>
      <c r="J108" s="127">
        <v>158.08546803999999</v>
      </c>
      <c r="K108" s="127">
        <v>4.9515100199999997</v>
      </c>
      <c r="L108" s="127">
        <v>1.7898508</v>
      </c>
      <c r="M108" s="163" t="s">
        <v>189</v>
      </c>
      <c r="N108" s="127">
        <v>120.76475553</v>
      </c>
      <c r="O108" s="127">
        <v>12.179973220000001</v>
      </c>
      <c r="P108" s="127">
        <v>7.4150928199999999</v>
      </c>
      <c r="Q108" s="127">
        <v>5.0680379999999997E-2</v>
      </c>
      <c r="R108" s="127">
        <v>14.62897983</v>
      </c>
      <c r="S108" s="127">
        <v>4.39153123</v>
      </c>
      <c r="T108" s="127">
        <v>1.7356659400000001</v>
      </c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</row>
    <row r="109" spans="1:52" hidden="1" outlineLevel="1">
      <c r="A109" s="8">
        <v>43525</v>
      </c>
      <c r="B109" s="127">
        <v>6283.0607388600001</v>
      </c>
      <c r="C109" s="127">
        <v>2077.7254227899998</v>
      </c>
      <c r="D109" s="127">
        <v>182.95033280000001</v>
      </c>
      <c r="E109" s="127">
        <v>1287.5321888399999</v>
      </c>
      <c r="F109" s="127">
        <v>106.74666805</v>
      </c>
      <c r="G109" s="127">
        <v>0.73261843000000004</v>
      </c>
      <c r="H109" s="127">
        <v>115.67810131</v>
      </c>
      <c r="I109" s="127">
        <v>2181.2615833300001</v>
      </c>
      <c r="J109" s="127">
        <v>157.79790872999999</v>
      </c>
      <c r="K109" s="127">
        <v>4.6898762600000001</v>
      </c>
      <c r="L109" s="127">
        <v>2.0783171600000001</v>
      </c>
      <c r="M109" s="163" t="s">
        <v>189</v>
      </c>
      <c r="N109" s="127">
        <v>118.15236224</v>
      </c>
      <c r="O109" s="127">
        <v>15.604857089999999</v>
      </c>
      <c r="P109" s="127">
        <v>12.36827778</v>
      </c>
      <c r="Q109" s="127">
        <v>5.1258579999999998E-2</v>
      </c>
      <c r="R109" s="127">
        <v>12.934597030000001</v>
      </c>
      <c r="S109" s="127">
        <v>5.0764572000000001</v>
      </c>
      <c r="T109" s="127">
        <v>1.67991124</v>
      </c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</row>
    <row r="110" spans="1:52" hidden="1" outlineLevel="1">
      <c r="A110" s="8">
        <v>43556</v>
      </c>
      <c r="B110" s="127">
        <v>6379.9259349499998</v>
      </c>
      <c r="C110" s="127">
        <v>2122.9697559199999</v>
      </c>
      <c r="D110" s="127">
        <v>192.79031821000001</v>
      </c>
      <c r="E110" s="127">
        <v>1221.42402167</v>
      </c>
      <c r="F110" s="127">
        <v>118.1414855</v>
      </c>
      <c r="G110" s="127">
        <v>0.71955175000000005</v>
      </c>
      <c r="H110" s="127">
        <v>122.86840458</v>
      </c>
      <c r="I110" s="127">
        <v>2233.0539607599999</v>
      </c>
      <c r="J110" s="127">
        <v>197.55475959</v>
      </c>
      <c r="K110" s="127">
        <v>0.47845079000000001</v>
      </c>
      <c r="L110" s="127">
        <v>2.9309084099999998</v>
      </c>
      <c r="M110" s="163" t="s">
        <v>189</v>
      </c>
      <c r="N110" s="127">
        <v>122.54342649</v>
      </c>
      <c r="O110" s="127">
        <v>15.23031452</v>
      </c>
      <c r="P110" s="127">
        <v>11.656812439999999</v>
      </c>
      <c r="Q110" s="127">
        <v>5.6377839999999999E-2</v>
      </c>
      <c r="R110" s="127">
        <v>11.85018642</v>
      </c>
      <c r="S110" s="127">
        <v>3.84213834</v>
      </c>
      <c r="T110" s="127">
        <v>1.8150617200000001</v>
      </c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</row>
    <row r="111" spans="1:52" hidden="1" outlineLevel="1">
      <c r="A111" s="8">
        <v>43586</v>
      </c>
      <c r="B111" s="127">
        <v>6115.1856365399999</v>
      </c>
      <c r="C111" s="127">
        <v>2037.7276434099999</v>
      </c>
      <c r="D111" s="127">
        <v>198.97178450000001</v>
      </c>
      <c r="E111" s="127">
        <v>1158.33799036</v>
      </c>
      <c r="F111" s="127">
        <v>161.11105814000001</v>
      </c>
      <c r="G111" s="127">
        <v>0.61741630999999997</v>
      </c>
      <c r="H111" s="127">
        <v>120.73187235</v>
      </c>
      <c r="I111" s="127">
        <v>2057.8315280699999</v>
      </c>
      <c r="J111" s="127">
        <v>207.59796219</v>
      </c>
      <c r="K111" s="127">
        <v>0.36878082000000001</v>
      </c>
      <c r="L111" s="127">
        <v>3.5573306599999999</v>
      </c>
      <c r="M111" s="163" t="s">
        <v>189</v>
      </c>
      <c r="N111" s="127">
        <v>122.67032496</v>
      </c>
      <c r="O111" s="127">
        <v>14.799491659999999</v>
      </c>
      <c r="P111" s="127">
        <v>11.46546236</v>
      </c>
      <c r="Q111" s="127">
        <v>3.1279999999999999E-5</v>
      </c>
      <c r="R111" s="127">
        <v>11.90569509</v>
      </c>
      <c r="S111" s="127">
        <v>5.9737794500000003</v>
      </c>
      <c r="T111" s="127">
        <v>1.51748493</v>
      </c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</row>
    <row r="112" spans="1:52" hidden="1" outlineLevel="1">
      <c r="A112" s="8">
        <v>43617</v>
      </c>
      <c r="B112" s="127">
        <v>6154.0632268500003</v>
      </c>
      <c r="C112" s="127">
        <v>2084.4489284199999</v>
      </c>
      <c r="D112" s="127">
        <v>190.48527005</v>
      </c>
      <c r="E112" s="127">
        <v>1157.3893646900001</v>
      </c>
      <c r="F112" s="127">
        <v>174.56866527</v>
      </c>
      <c r="G112" s="127">
        <v>0.93155111000000002</v>
      </c>
      <c r="H112" s="127">
        <v>112.02474384</v>
      </c>
      <c r="I112" s="127">
        <v>2064.8077457499999</v>
      </c>
      <c r="J112" s="127">
        <v>201.34058113</v>
      </c>
      <c r="K112" s="127">
        <v>0.38126400999999999</v>
      </c>
      <c r="L112" s="127">
        <v>3.88155904</v>
      </c>
      <c r="M112" s="163" t="s">
        <v>189</v>
      </c>
      <c r="N112" s="127">
        <v>121.82576960999999</v>
      </c>
      <c r="O112" s="127">
        <v>14.42691767</v>
      </c>
      <c r="P112" s="127">
        <v>10.522428359999999</v>
      </c>
      <c r="Q112" s="127">
        <v>2.05E-5</v>
      </c>
      <c r="R112" s="127">
        <v>11.518861879999999</v>
      </c>
      <c r="S112" s="127">
        <v>4.28802722</v>
      </c>
      <c r="T112" s="127">
        <v>1.2215282999999999</v>
      </c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</row>
    <row r="113" spans="1:52" hidden="1" outlineLevel="1">
      <c r="A113" s="8">
        <v>43647</v>
      </c>
      <c r="B113" s="127">
        <v>5999.4593959800004</v>
      </c>
      <c r="C113" s="127">
        <v>2171.0373855100001</v>
      </c>
      <c r="D113" s="127">
        <v>206.43414604</v>
      </c>
      <c r="E113" s="127">
        <v>1126.3482386000001</v>
      </c>
      <c r="F113" s="127">
        <v>152.52593397999999</v>
      </c>
      <c r="G113" s="127">
        <v>0.80666554999999995</v>
      </c>
      <c r="H113" s="127">
        <v>111.52733945999999</v>
      </c>
      <c r="I113" s="127">
        <v>1886.0022301399999</v>
      </c>
      <c r="J113" s="127">
        <v>176.64872154</v>
      </c>
      <c r="K113" s="127">
        <v>0.33706848</v>
      </c>
      <c r="L113" s="127">
        <v>4.4090855400000004</v>
      </c>
      <c r="M113" s="163" t="s">
        <v>189</v>
      </c>
      <c r="N113" s="127">
        <v>120.85445943000001</v>
      </c>
      <c r="O113" s="127">
        <v>14.099862720000001</v>
      </c>
      <c r="P113" s="127">
        <v>9.7276819999999997</v>
      </c>
      <c r="Q113" s="127">
        <v>6.81E-6</v>
      </c>
      <c r="R113" s="127">
        <v>11.23458128</v>
      </c>
      <c r="S113" s="127">
        <v>6.1874540900000001</v>
      </c>
      <c r="T113" s="127">
        <v>1.27853481</v>
      </c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</row>
    <row r="114" spans="1:52" hidden="1" outlineLevel="1">
      <c r="A114" s="8">
        <v>43678</v>
      </c>
      <c r="B114" s="127">
        <v>6215.7785192299998</v>
      </c>
      <c r="C114" s="127">
        <v>2278.0310196300002</v>
      </c>
      <c r="D114" s="127">
        <v>211.94121673999999</v>
      </c>
      <c r="E114" s="127">
        <v>1174.17267625</v>
      </c>
      <c r="F114" s="127">
        <v>201.27025735000001</v>
      </c>
      <c r="G114" s="127">
        <v>1.05664581</v>
      </c>
      <c r="H114" s="127">
        <v>115.02739636</v>
      </c>
      <c r="I114" s="127">
        <v>2030.70575042</v>
      </c>
      <c r="J114" s="127">
        <v>82.520085629999997</v>
      </c>
      <c r="K114" s="127">
        <v>0.40527555999999998</v>
      </c>
      <c r="L114" s="127">
        <v>3.7852492899999999</v>
      </c>
      <c r="M114" s="163" t="s">
        <v>189</v>
      </c>
      <c r="N114" s="127">
        <v>76.819027599999998</v>
      </c>
      <c r="O114" s="127">
        <v>13.875629480000001</v>
      </c>
      <c r="P114" s="127">
        <v>9.1114973500000005</v>
      </c>
      <c r="Q114" s="127">
        <v>2.7599999999999998E-6</v>
      </c>
      <c r="R114" s="127">
        <v>10.06343588</v>
      </c>
      <c r="S114" s="127">
        <v>5.6533735399999996</v>
      </c>
      <c r="T114" s="127">
        <v>1.3399795800000001</v>
      </c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</row>
    <row r="115" spans="1:52" hidden="1" outlineLevel="1">
      <c r="A115" s="8">
        <v>43709</v>
      </c>
      <c r="B115" s="127">
        <v>6075.1969910400003</v>
      </c>
      <c r="C115" s="127">
        <v>2136.83458737</v>
      </c>
      <c r="D115" s="127">
        <v>211.5783299</v>
      </c>
      <c r="E115" s="127">
        <v>1289.7933454199999</v>
      </c>
      <c r="F115" s="127">
        <v>245.48316654000001</v>
      </c>
      <c r="G115" s="127">
        <v>0.72235921000000003</v>
      </c>
      <c r="H115" s="127">
        <v>117.70246575</v>
      </c>
      <c r="I115" s="127">
        <v>1930.67601117</v>
      </c>
      <c r="J115" s="127">
        <v>54.071548810000003</v>
      </c>
      <c r="K115" s="127">
        <v>0.38844284000000001</v>
      </c>
      <c r="L115" s="127">
        <v>3.9803877700000001</v>
      </c>
      <c r="M115" s="163" t="s">
        <v>189</v>
      </c>
      <c r="N115" s="127">
        <v>40.065089479999997</v>
      </c>
      <c r="O115" s="127">
        <v>13.75410179</v>
      </c>
      <c r="P115" s="127">
        <v>12.74766782</v>
      </c>
      <c r="Q115" s="127">
        <v>1.1998E-4</v>
      </c>
      <c r="R115" s="127">
        <v>10.01652921</v>
      </c>
      <c r="S115" s="127">
        <v>6.2716935300000003</v>
      </c>
      <c r="T115" s="127">
        <v>1.1111444500000001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</row>
    <row r="116" spans="1:52" hidden="1" outlineLevel="1">
      <c r="A116" s="8">
        <v>43739</v>
      </c>
      <c r="B116" s="127">
        <v>5910.7416816000004</v>
      </c>
      <c r="C116" s="127">
        <v>2223.8408205000001</v>
      </c>
      <c r="D116" s="127">
        <v>208.02581108000001</v>
      </c>
      <c r="E116" s="127">
        <v>1295.3648398</v>
      </c>
      <c r="F116" s="127">
        <v>252.9926011</v>
      </c>
      <c r="G116" s="127">
        <v>12.49472452</v>
      </c>
      <c r="H116" s="127">
        <v>120.32059605000001</v>
      </c>
      <c r="I116" s="127">
        <v>1671.1285597900001</v>
      </c>
      <c r="J116" s="127">
        <v>38.640922400000001</v>
      </c>
      <c r="K116" s="127">
        <v>0.40669947000000001</v>
      </c>
      <c r="L116" s="127">
        <v>3.91431679</v>
      </c>
      <c r="M116" s="163" t="s">
        <v>189</v>
      </c>
      <c r="N116" s="127">
        <v>43.453109120000001</v>
      </c>
      <c r="O116" s="127">
        <v>14.59743527</v>
      </c>
      <c r="P116" s="127">
        <v>8.0926845699999994</v>
      </c>
      <c r="Q116" s="127">
        <v>0.24713803000000001</v>
      </c>
      <c r="R116" s="127">
        <v>9.9795191200000009</v>
      </c>
      <c r="S116" s="127">
        <v>6.1625120300000003</v>
      </c>
      <c r="T116" s="127">
        <v>1.0793919599999999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</row>
    <row r="117" spans="1:52" hidden="1" outlineLevel="1">
      <c r="A117" s="8">
        <v>43770</v>
      </c>
      <c r="B117" s="127">
        <v>5964.4314006499999</v>
      </c>
      <c r="C117" s="127">
        <v>2280.7075280200002</v>
      </c>
      <c r="D117" s="127">
        <v>208.13345580000001</v>
      </c>
      <c r="E117" s="127">
        <v>1281.7800268599999</v>
      </c>
      <c r="F117" s="127">
        <v>235.70691782</v>
      </c>
      <c r="G117" s="127">
        <v>12.15945673</v>
      </c>
      <c r="H117" s="127">
        <v>114.26349008</v>
      </c>
      <c r="I117" s="127">
        <v>1705.8074352499998</v>
      </c>
      <c r="J117" s="127">
        <v>40.172173260000001</v>
      </c>
      <c r="K117" s="127">
        <v>0.21236754999999999</v>
      </c>
      <c r="L117" s="127">
        <v>3.1000442100000001</v>
      </c>
      <c r="M117" s="163" t="s">
        <v>189</v>
      </c>
      <c r="N117" s="127">
        <v>43.089373979999998</v>
      </c>
      <c r="O117" s="127">
        <v>14.272929619999999</v>
      </c>
      <c r="P117" s="127">
        <v>7.5170874200000002</v>
      </c>
      <c r="Q117" s="127">
        <v>0.23661230999999999</v>
      </c>
      <c r="R117" s="127">
        <v>9.9421072800000001</v>
      </c>
      <c r="S117" s="127">
        <v>6.2993704900000003</v>
      </c>
      <c r="T117" s="127">
        <v>1.0310239699999999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</row>
    <row r="118" spans="1:52" hidden="1" outlineLevel="1">
      <c r="A118" s="8">
        <v>43800</v>
      </c>
      <c r="B118" s="127">
        <v>6152.0748255500002</v>
      </c>
      <c r="C118" s="127">
        <v>2321.01794617</v>
      </c>
      <c r="D118" s="127">
        <v>192.66825248000001</v>
      </c>
      <c r="E118" s="127">
        <v>1351.7896370599999</v>
      </c>
      <c r="F118" s="127">
        <v>226.14127694000001</v>
      </c>
      <c r="G118" s="127">
        <v>49.24714006</v>
      </c>
      <c r="H118" s="127">
        <v>88.686852759999994</v>
      </c>
      <c r="I118" s="127">
        <v>1795.8336122399999</v>
      </c>
      <c r="J118" s="127">
        <v>41.976463299999999</v>
      </c>
      <c r="K118" s="127">
        <v>0.10035769</v>
      </c>
      <c r="L118" s="127">
        <v>2.0073088600000002</v>
      </c>
      <c r="M118" s="163" t="s">
        <v>189</v>
      </c>
      <c r="N118" s="127">
        <v>44.099586539999997</v>
      </c>
      <c r="O118" s="127">
        <v>14.116260840000001</v>
      </c>
      <c r="P118" s="127">
        <v>7.04953173</v>
      </c>
      <c r="Q118" s="127">
        <v>0.20866977</v>
      </c>
      <c r="R118" s="127">
        <v>9.9266409000000007</v>
      </c>
      <c r="S118" s="127">
        <v>6.3354388999999998</v>
      </c>
      <c r="T118" s="127">
        <v>0.86984930999999999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</row>
    <row r="119" spans="1:52" hidden="1" outlineLevel="1">
      <c r="A119" s="8">
        <v>43831</v>
      </c>
      <c r="B119" s="127">
        <v>5749.66973977</v>
      </c>
      <c r="C119" s="127">
        <v>1699.36910433</v>
      </c>
      <c r="D119" s="127">
        <v>158.31026972999999</v>
      </c>
      <c r="E119" s="127">
        <v>1668.28253036</v>
      </c>
      <c r="F119" s="127">
        <v>256.22247600999998</v>
      </c>
      <c r="G119" s="127">
        <v>50.794489349999999</v>
      </c>
      <c r="H119" s="127">
        <v>99.487571869999996</v>
      </c>
      <c r="I119" s="127">
        <v>1686.15442917</v>
      </c>
      <c r="J119" s="127">
        <v>47.39385068</v>
      </c>
      <c r="K119" s="127">
        <v>0.17748074999999999</v>
      </c>
      <c r="L119" s="127">
        <v>2.9031799299999999</v>
      </c>
      <c r="M119" s="163">
        <v>0</v>
      </c>
      <c r="N119" s="127">
        <v>41.478842489999998</v>
      </c>
      <c r="O119" s="127">
        <v>17.046631659999999</v>
      </c>
      <c r="P119" s="127">
        <v>8.1901835500000004</v>
      </c>
      <c r="Q119" s="127">
        <v>0.22750528</v>
      </c>
      <c r="R119" s="127">
        <v>9.5793158300000005</v>
      </c>
      <c r="S119" s="127">
        <v>2.7540114099999999</v>
      </c>
      <c r="T119" s="127">
        <v>1.2978673700000001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</row>
    <row r="120" spans="1:52" hidden="1" outlineLevel="1">
      <c r="A120" s="8">
        <v>43862</v>
      </c>
      <c r="B120" s="127">
        <v>5492.1302777999999</v>
      </c>
      <c r="C120" s="127">
        <v>1656.63879129</v>
      </c>
      <c r="D120" s="127">
        <v>174.11529075999999</v>
      </c>
      <c r="E120" s="127">
        <v>1448.29465347</v>
      </c>
      <c r="F120" s="127">
        <v>234.50938521</v>
      </c>
      <c r="G120" s="127">
        <v>50.757005290000002</v>
      </c>
      <c r="H120" s="127">
        <v>104.49219366</v>
      </c>
      <c r="I120" s="127">
        <v>1674.40340197</v>
      </c>
      <c r="J120" s="127">
        <v>57.593563150000001</v>
      </c>
      <c r="K120" s="127">
        <v>0.42472501000000001</v>
      </c>
      <c r="L120" s="127">
        <v>3.9674550900000001</v>
      </c>
      <c r="M120" s="164">
        <v>0</v>
      </c>
      <c r="N120" s="127">
        <v>42.938247330000003</v>
      </c>
      <c r="O120" s="127">
        <v>19.162847119999999</v>
      </c>
      <c r="P120" s="127">
        <v>11.30732718</v>
      </c>
      <c r="Q120" s="127">
        <v>0.24666526999999999</v>
      </c>
      <c r="R120" s="127">
        <v>9.29011079</v>
      </c>
      <c r="S120" s="127">
        <v>2.79700376</v>
      </c>
      <c r="T120" s="127">
        <v>1.1916114499999999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</row>
    <row r="121" spans="1:52" hidden="1" outlineLevel="1">
      <c r="A121" s="8">
        <v>43891</v>
      </c>
      <c r="B121" s="127">
        <v>6012.83115103</v>
      </c>
      <c r="C121" s="127">
        <v>1756.5393892899999</v>
      </c>
      <c r="D121" s="127">
        <v>229.67533610999999</v>
      </c>
      <c r="E121" s="127">
        <v>1851.39115698</v>
      </c>
      <c r="F121" s="127">
        <v>255.36679480000001</v>
      </c>
      <c r="G121" s="127">
        <v>49.769792469999999</v>
      </c>
      <c r="H121" s="127">
        <v>102.17054284</v>
      </c>
      <c r="I121" s="127">
        <v>1622.8768551200001</v>
      </c>
      <c r="J121" s="127">
        <v>65.073190109999999</v>
      </c>
      <c r="K121" s="127">
        <v>0.57393497000000004</v>
      </c>
      <c r="L121" s="127">
        <v>5.1792841599999999</v>
      </c>
      <c r="M121" s="127">
        <v>0</v>
      </c>
      <c r="N121" s="127">
        <v>28.438554509999999</v>
      </c>
      <c r="O121" s="127">
        <v>20.71161541</v>
      </c>
      <c r="P121" s="127">
        <v>11.91726074</v>
      </c>
      <c r="Q121" s="127">
        <v>0.24777235</v>
      </c>
      <c r="R121" s="127">
        <v>8.6395389300000005</v>
      </c>
      <c r="S121" s="127">
        <v>2.8385262500000001</v>
      </c>
      <c r="T121" s="127">
        <v>1.42160599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</row>
    <row r="122" spans="1:52" hidden="1" outlineLevel="1">
      <c r="A122" s="8">
        <v>43922</v>
      </c>
      <c r="B122" s="127">
        <v>5408.9610120899997</v>
      </c>
      <c r="C122" s="127">
        <v>1733.2719357799999</v>
      </c>
      <c r="D122" s="127">
        <v>225.35102567000001</v>
      </c>
      <c r="E122" s="127">
        <v>1284.2355664199999</v>
      </c>
      <c r="F122" s="127">
        <v>366.40908961000002</v>
      </c>
      <c r="G122" s="127">
        <v>47.391636200000001</v>
      </c>
      <c r="H122" s="127">
        <v>94.562487410000003</v>
      </c>
      <c r="I122" s="127">
        <v>1512.2562119199999</v>
      </c>
      <c r="J122" s="127">
        <v>58.82410162</v>
      </c>
      <c r="K122" s="127">
        <v>4.8473552099999999</v>
      </c>
      <c r="L122" s="127">
        <v>3.4531196799999999</v>
      </c>
      <c r="M122" s="127">
        <v>0</v>
      </c>
      <c r="N122" s="127">
        <v>33.613123260000002</v>
      </c>
      <c r="O122" s="127">
        <v>17.755310130000002</v>
      </c>
      <c r="P122" s="127">
        <v>14.08327897</v>
      </c>
      <c r="Q122" s="127">
        <v>0.28415382</v>
      </c>
      <c r="R122" s="127">
        <v>8.5008029999999994</v>
      </c>
      <c r="S122" s="127">
        <v>2.8823571800000001</v>
      </c>
      <c r="T122" s="127">
        <v>1.2394562099999999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</row>
    <row r="123" spans="1:52" hidden="1" outlineLevel="1">
      <c r="A123" s="8">
        <v>43952</v>
      </c>
      <c r="B123" s="127">
        <v>5466.26433705</v>
      </c>
      <c r="C123" s="127">
        <v>1751.0265498000001</v>
      </c>
      <c r="D123" s="127">
        <v>236.10577703999999</v>
      </c>
      <c r="E123" s="127">
        <v>1194.47254565</v>
      </c>
      <c r="F123" s="127">
        <v>495.79421659000002</v>
      </c>
      <c r="G123" s="127">
        <v>45.737725099999999</v>
      </c>
      <c r="H123" s="127">
        <v>93.156613579999998</v>
      </c>
      <c r="I123" s="127">
        <v>1505.0123142800001</v>
      </c>
      <c r="J123" s="127">
        <v>56.343166940000003</v>
      </c>
      <c r="K123" s="127">
        <v>3.6395332900000001</v>
      </c>
      <c r="L123" s="127">
        <v>3.2312213500000002</v>
      </c>
      <c r="M123" s="127">
        <v>0</v>
      </c>
      <c r="N123" s="127">
        <v>30.032921590000001</v>
      </c>
      <c r="O123" s="127">
        <v>23.85293953</v>
      </c>
      <c r="P123" s="127">
        <v>15.405005790000001</v>
      </c>
      <c r="Q123" s="127">
        <v>0.17049495000000001</v>
      </c>
      <c r="R123" s="127">
        <v>8.1878806700000002</v>
      </c>
      <c r="S123" s="127">
        <v>2.9247480299999999</v>
      </c>
      <c r="T123" s="127">
        <v>1.17068287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</row>
    <row r="124" spans="1:52" hidden="1" outlineLevel="1">
      <c r="A124" s="8">
        <v>43983</v>
      </c>
      <c r="B124" s="127">
        <v>5738.8061167100004</v>
      </c>
      <c r="C124" s="127">
        <v>1671.2561737200001</v>
      </c>
      <c r="D124" s="127">
        <v>239.30725459000001</v>
      </c>
      <c r="E124" s="127">
        <v>1463.9632690999999</v>
      </c>
      <c r="F124" s="127">
        <v>469.25369947000002</v>
      </c>
      <c r="G124" s="127">
        <v>47.316557709999998</v>
      </c>
      <c r="H124" s="127">
        <v>79.53861981</v>
      </c>
      <c r="I124" s="127">
        <v>1627.4848302600001</v>
      </c>
      <c r="J124" s="127">
        <v>53.435515080000002</v>
      </c>
      <c r="K124" s="127">
        <v>4.3685433900000001</v>
      </c>
      <c r="L124" s="127">
        <v>3.6662617399999999</v>
      </c>
      <c r="M124" s="127">
        <v>0</v>
      </c>
      <c r="N124" s="127">
        <v>27.526871060000001</v>
      </c>
      <c r="O124" s="127">
        <v>31.157412180000001</v>
      </c>
      <c r="P124" s="127">
        <v>9.1733960200000002</v>
      </c>
      <c r="Q124" s="127">
        <v>0.18284664</v>
      </c>
      <c r="R124" s="127">
        <v>7.16465409</v>
      </c>
      <c r="S124" s="127">
        <v>2.96887641</v>
      </c>
      <c r="T124" s="127">
        <v>1.0413354400000001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</row>
    <row r="125" spans="1:52" hidden="1" outlineLevel="1">
      <c r="A125" s="8">
        <v>44013</v>
      </c>
      <c r="B125" s="127">
        <v>5839.3187713899997</v>
      </c>
      <c r="C125" s="127">
        <v>1733.79956728</v>
      </c>
      <c r="D125" s="127">
        <v>255.15029235</v>
      </c>
      <c r="E125" s="127">
        <v>1448.5305511900001</v>
      </c>
      <c r="F125" s="127">
        <v>500.23013120000002</v>
      </c>
      <c r="G125" s="127">
        <v>47.109929940000001</v>
      </c>
      <c r="H125" s="127">
        <v>78.199600509999996</v>
      </c>
      <c r="I125" s="127">
        <v>1631.53111423</v>
      </c>
      <c r="J125" s="127">
        <v>58.560132590000002</v>
      </c>
      <c r="K125" s="127">
        <v>4.9543508200000002</v>
      </c>
      <c r="L125" s="127">
        <v>4.5835966700000004</v>
      </c>
      <c r="M125" s="127">
        <v>0</v>
      </c>
      <c r="N125" s="127">
        <v>30.416770230000001</v>
      </c>
      <c r="O125" s="127">
        <v>27.411857000000001</v>
      </c>
      <c r="P125" s="127">
        <v>8.18321349</v>
      </c>
      <c r="Q125" s="127">
        <v>0.16457281000000001</v>
      </c>
      <c r="R125" s="127">
        <v>6.4571177999999998</v>
      </c>
      <c r="S125" s="127">
        <v>3.0116133500000002</v>
      </c>
      <c r="T125" s="127">
        <v>1.0243599299999999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</row>
    <row r="126" spans="1:52" hidden="1" outlineLevel="1">
      <c r="A126" s="8">
        <v>44044</v>
      </c>
      <c r="B126" s="127">
        <v>5735.8624859499996</v>
      </c>
      <c r="C126" s="127">
        <v>1790.59111742</v>
      </c>
      <c r="D126" s="127">
        <v>259.69558142</v>
      </c>
      <c r="E126" s="127">
        <v>1166.0350522799999</v>
      </c>
      <c r="F126" s="127">
        <v>520.67339442000002</v>
      </c>
      <c r="G126" s="127">
        <v>44.794914640000002</v>
      </c>
      <c r="H126" s="127">
        <v>74.992034259999997</v>
      </c>
      <c r="I126" s="127">
        <v>1715.9426887499999</v>
      </c>
      <c r="J126" s="127">
        <v>60.36284414</v>
      </c>
      <c r="K126" s="127">
        <v>5.3026882899999999</v>
      </c>
      <c r="L126" s="127">
        <v>4.9561790999999999</v>
      </c>
      <c r="M126" s="127">
        <v>0</v>
      </c>
      <c r="N126" s="127">
        <v>39.465797459999997</v>
      </c>
      <c r="O126" s="127">
        <v>30.480650839999999</v>
      </c>
      <c r="P126" s="127">
        <v>12.860354770000001</v>
      </c>
      <c r="Q126" s="127">
        <v>0.14393296999999999</v>
      </c>
      <c r="R126" s="127">
        <v>5.5271141300000002</v>
      </c>
      <c r="S126" s="127">
        <v>3.0555925400000001</v>
      </c>
      <c r="T126" s="127">
        <v>0.98254852000000004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</row>
    <row r="127" spans="1:52" hidden="1" outlineLevel="1">
      <c r="A127" s="8">
        <v>44075</v>
      </c>
      <c r="B127" s="127">
        <v>5970.8019945699998</v>
      </c>
      <c r="C127" s="127">
        <v>1704.51678429</v>
      </c>
      <c r="D127" s="127">
        <v>256.02774414999999</v>
      </c>
      <c r="E127" s="127">
        <v>1110.8778934699999</v>
      </c>
      <c r="F127" s="127">
        <v>700.76644428999998</v>
      </c>
      <c r="G127" s="127">
        <v>48.663647159999996</v>
      </c>
      <c r="H127" s="127">
        <v>63.51678184</v>
      </c>
      <c r="I127" s="127">
        <v>1911.9121929600001</v>
      </c>
      <c r="J127" s="127">
        <v>58.178176710000002</v>
      </c>
      <c r="K127" s="127">
        <v>8.0512979199999997</v>
      </c>
      <c r="L127" s="127">
        <v>5.0995674700000002</v>
      </c>
      <c r="M127" s="127">
        <v>6.8952832600000002</v>
      </c>
      <c r="N127" s="127">
        <v>42.159501630000001</v>
      </c>
      <c r="O127" s="127">
        <v>31.962601809999999</v>
      </c>
      <c r="P127" s="127">
        <v>13.359584959999999</v>
      </c>
      <c r="Q127" s="127">
        <v>0.21784881</v>
      </c>
      <c r="R127" s="127">
        <v>4.5142855800000001</v>
      </c>
      <c r="S127" s="127">
        <v>3.09936568</v>
      </c>
      <c r="T127" s="127">
        <v>0.98299258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</row>
    <row r="128" spans="1:52" hidden="1" outlineLevel="1">
      <c r="A128" s="8">
        <v>44105</v>
      </c>
      <c r="B128" s="127">
        <v>5711.7543881800002</v>
      </c>
      <c r="C128" s="127">
        <v>1614.6978074599999</v>
      </c>
      <c r="D128" s="127">
        <v>253.54166734</v>
      </c>
      <c r="E128" s="127">
        <v>1153.8656278200001</v>
      </c>
      <c r="F128" s="127">
        <v>557.15298276999999</v>
      </c>
      <c r="G128" s="127">
        <v>47.162169220000003</v>
      </c>
      <c r="H128" s="127">
        <v>49.758396589999997</v>
      </c>
      <c r="I128" s="127">
        <v>1876.9797078199999</v>
      </c>
      <c r="J128" s="127">
        <v>48.855027419999999</v>
      </c>
      <c r="K128" s="127">
        <v>8.2065027700000002</v>
      </c>
      <c r="L128" s="127">
        <v>4.4945522000000002</v>
      </c>
      <c r="M128" s="127">
        <v>0</v>
      </c>
      <c r="N128" s="127">
        <v>42.226047289999997</v>
      </c>
      <c r="O128" s="127">
        <v>34.46313559</v>
      </c>
      <c r="P128" s="127">
        <v>12.75606249</v>
      </c>
      <c r="Q128" s="127">
        <v>0.22265077999999999</v>
      </c>
      <c r="R128" s="127">
        <v>3.22353902</v>
      </c>
      <c r="S128" s="127">
        <v>3.1059177999999998</v>
      </c>
      <c r="T128" s="127">
        <v>1.0425938000000001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</row>
    <row r="129" spans="1:52" hidden="1" outlineLevel="1">
      <c r="A129" s="8">
        <v>44136</v>
      </c>
      <c r="B129" s="127">
        <v>5760.6338164700001</v>
      </c>
      <c r="C129" s="127">
        <v>1569.12591544</v>
      </c>
      <c r="D129" s="127">
        <v>264.71366431000001</v>
      </c>
      <c r="E129" s="127">
        <v>1204.8133666199999</v>
      </c>
      <c r="F129" s="127">
        <v>559.64318632000004</v>
      </c>
      <c r="G129" s="127">
        <v>47.429727219999997</v>
      </c>
      <c r="H129" s="127">
        <v>51.098830849999999</v>
      </c>
      <c r="I129" s="127">
        <v>1865.4532773799999</v>
      </c>
      <c r="J129" s="127">
        <v>52.626121070000003</v>
      </c>
      <c r="K129" s="127">
        <v>8.8099353399999991</v>
      </c>
      <c r="L129" s="127">
        <v>5.22247767</v>
      </c>
      <c r="M129" s="127">
        <v>0</v>
      </c>
      <c r="N129" s="127">
        <v>80.306907269999996</v>
      </c>
      <c r="O129" s="127">
        <v>31.783052770000001</v>
      </c>
      <c r="P129" s="127">
        <v>12.37561779</v>
      </c>
      <c r="Q129" s="127">
        <v>0.20629489000000001</v>
      </c>
      <c r="R129" s="127">
        <v>2.8353581299999999</v>
      </c>
      <c r="S129" s="127">
        <v>3.1507112199999998</v>
      </c>
      <c r="T129" s="127">
        <v>1.03937218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</row>
    <row r="130" spans="1:52" hidden="1" outlineLevel="1">
      <c r="A130" s="8">
        <v>44166</v>
      </c>
      <c r="B130" s="127">
        <v>5746.4426064500003</v>
      </c>
      <c r="C130" s="127">
        <v>1775.83692662</v>
      </c>
      <c r="D130" s="127">
        <v>261.74049235000001</v>
      </c>
      <c r="E130" s="127">
        <v>1097.24457117</v>
      </c>
      <c r="F130" s="127">
        <v>502.63910766999999</v>
      </c>
      <c r="G130" s="127">
        <v>43.03946157</v>
      </c>
      <c r="H130" s="127">
        <v>35.196179540000003</v>
      </c>
      <c r="I130" s="127">
        <v>1793.7683544700001</v>
      </c>
      <c r="J130" s="127">
        <v>77.796433480000005</v>
      </c>
      <c r="K130" s="127">
        <v>10.056181430000001</v>
      </c>
      <c r="L130" s="127">
        <v>5.5129082299999999</v>
      </c>
      <c r="M130" s="127">
        <v>13.629223850000001</v>
      </c>
      <c r="N130" s="127">
        <v>77.522314530000003</v>
      </c>
      <c r="O130" s="127">
        <v>30.087848650000002</v>
      </c>
      <c r="P130" s="127">
        <v>14.525479750000001</v>
      </c>
      <c r="Q130" s="127">
        <v>0.10735359</v>
      </c>
      <c r="R130" s="127">
        <v>4.17612351</v>
      </c>
      <c r="S130" s="127">
        <v>3.1988058599999998</v>
      </c>
      <c r="T130" s="127">
        <v>0.36484018000000001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</row>
    <row r="131" spans="1:52" hidden="1" outlineLevel="1">
      <c r="A131" s="8">
        <v>44197</v>
      </c>
      <c r="B131" s="127">
        <v>5697.36997909</v>
      </c>
      <c r="C131" s="127">
        <v>1724.49155956</v>
      </c>
      <c r="D131" s="127">
        <v>267.89421926</v>
      </c>
      <c r="E131" s="127">
        <v>1253.70609629</v>
      </c>
      <c r="F131" s="127">
        <v>334.74499293000002</v>
      </c>
      <c r="G131" s="127">
        <v>44.215323939999998</v>
      </c>
      <c r="H131" s="127">
        <v>42.430786019999999</v>
      </c>
      <c r="I131" s="127">
        <v>1799.4512493899999</v>
      </c>
      <c r="J131" s="127">
        <v>72.375394279999995</v>
      </c>
      <c r="K131" s="127">
        <v>10.735619270000001</v>
      </c>
      <c r="L131" s="127">
        <v>4.85349641</v>
      </c>
      <c r="M131" s="127">
        <v>9.93221037</v>
      </c>
      <c r="N131" s="127">
        <v>78.846720329999997</v>
      </c>
      <c r="O131" s="127">
        <v>30.5622723</v>
      </c>
      <c r="P131" s="127">
        <v>14.91732088</v>
      </c>
      <c r="Q131" s="127">
        <v>0.42147944999999998</v>
      </c>
      <c r="R131" s="127">
        <v>4.1556809699999997</v>
      </c>
      <c r="S131" s="127">
        <v>3.2385578599999998</v>
      </c>
      <c r="T131" s="127">
        <v>0.39699958000000002</v>
      </c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</row>
    <row r="132" spans="1:52" hidden="1" outlineLevel="1">
      <c r="A132" s="8">
        <v>44228</v>
      </c>
      <c r="B132" s="127">
        <v>5801.5694102999996</v>
      </c>
      <c r="C132" s="127">
        <v>1713.43718085</v>
      </c>
      <c r="D132" s="127">
        <v>254.66703874999999</v>
      </c>
      <c r="E132" s="127">
        <v>1146.3444771699999</v>
      </c>
      <c r="F132" s="127">
        <v>338.33927383000002</v>
      </c>
      <c r="G132" s="127">
        <v>40.94389546</v>
      </c>
      <c r="H132" s="127">
        <v>60.174186290000002</v>
      </c>
      <c r="I132" s="127">
        <v>2013.20740426</v>
      </c>
      <c r="J132" s="127">
        <v>74.965556059999997</v>
      </c>
      <c r="K132" s="127">
        <v>10.81912524</v>
      </c>
      <c r="L132" s="127">
        <v>5.6790519000000002</v>
      </c>
      <c r="M132" s="127">
        <v>9.9571653999999992</v>
      </c>
      <c r="N132" s="127">
        <v>77.560344790000002</v>
      </c>
      <c r="O132" s="127">
        <v>30.622038369999999</v>
      </c>
      <c r="P132" s="127">
        <v>15.80170699</v>
      </c>
      <c r="Q132" s="127">
        <v>0.43422038000000002</v>
      </c>
      <c r="R132" s="127">
        <v>4.1127162500000001</v>
      </c>
      <c r="S132" s="127">
        <v>3.2329988799999998</v>
      </c>
      <c r="T132" s="127">
        <v>1.27102943</v>
      </c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</row>
    <row r="133" spans="1:52" hidden="1" outlineLevel="1">
      <c r="A133" s="8">
        <v>44256</v>
      </c>
      <c r="B133" s="127">
        <v>5977.9122640200003</v>
      </c>
      <c r="C133" s="127">
        <v>1630.6017661599999</v>
      </c>
      <c r="D133" s="127">
        <v>256.24600164999998</v>
      </c>
      <c r="E133" s="127">
        <v>1499.2771437700001</v>
      </c>
      <c r="F133" s="127">
        <v>290.15087281000001</v>
      </c>
      <c r="G133" s="127">
        <v>40.970494279999997</v>
      </c>
      <c r="H133" s="127">
        <v>51.352495570000002</v>
      </c>
      <c r="I133" s="127">
        <v>2026.93736334</v>
      </c>
      <c r="J133" s="127">
        <v>48.439556500000002</v>
      </c>
      <c r="K133" s="127">
        <v>10.75237087</v>
      </c>
      <c r="L133" s="127">
        <v>5.8070776200000003</v>
      </c>
      <c r="M133" s="127">
        <v>9.9893314100000001</v>
      </c>
      <c r="N133" s="127">
        <v>44.005767970000001</v>
      </c>
      <c r="O133" s="127">
        <v>22.226162030000001</v>
      </c>
      <c r="P133" s="127">
        <v>26.511249450000001</v>
      </c>
      <c r="Q133" s="127">
        <v>0.40989712</v>
      </c>
      <c r="R133" s="127">
        <v>9.19878851</v>
      </c>
      <c r="S133" s="127">
        <v>3.1429988799999999</v>
      </c>
      <c r="T133" s="127">
        <v>1.8929260800000001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</row>
    <row r="134" spans="1:52" hidden="1" outlineLevel="1">
      <c r="A134" s="8">
        <v>44287</v>
      </c>
      <c r="B134" s="127">
        <v>6487.9434369099999</v>
      </c>
      <c r="C134" s="127">
        <v>1927.8279631800001</v>
      </c>
      <c r="D134" s="127">
        <v>258.52558579999999</v>
      </c>
      <c r="E134" s="127">
        <v>1481.8464403099999</v>
      </c>
      <c r="F134" s="127">
        <v>375.58894944000002</v>
      </c>
      <c r="G134" s="127">
        <v>39.259132530000002</v>
      </c>
      <c r="H134" s="127">
        <v>52.438861590000002</v>
      </c>
      <c r="I134" s="127">
        <v>2160.02947933</v>
      </c>
      <c r="J134" s="127">
        <v>53.138135689999999</v>
      </c>
      <c r="K134" s="127">
        <v>11.57410563</v>
      </c>
      <c r="L134" s="127">
        <v>8.1838255600000007</v>
      </c>
      <c r="M134" s="127">
        <v>0</v>
      </c>
      <c r="N134" s="127">
        <v>43.796029070000003</v>
      </c>
      <c r="O134" s="127">
        <v>25.0423519</v>
      </c>
      <c r="P134" s="127">
        <v>27.22594398</v>
      </c>
      <c r="Q134" s="127">
        <v>0.30674361999999999</v>
      </c>
      <c r="R134" s="127">
        <v>19.32501998</v>
      </c>
      <c r="S134" s="127">
        <v>3.1429988799999999</v>
      </c>
      <c r="T134" s="127">
        <v>0.69187041999999999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</row>
    <row r="135" spans="1:52" hidden="1" outlineLevel="1">
      <c r="A135" s="8">
        <v>44317</v>
      </c>
      <c r="B135" s="127">
        <v>7325.8839285900003</v>
      </c>
      <c r="C135" s="127">
        <v>1985.0471872600001</v>
      </c>
      <c r="D135" s="127">
        <v>251.48261263000001</v>
      </c>
      <c r="E135" s="127">
        <v>2194.57687227</v>
      </c>
      <c r="F135" s="127">
        <v>267.32777786000003</v>
      </c>
      <c r="G135" s="127">
        <v>38.911880320000002</v>
      </c>
      <c r="H135" s="127">
        <v>65.991224130000006</v>
      </c>
      <c r="I135" s="127">
        <v>2343.7999581700001</v>
      </c>
      <c r="J135" s="127">
        <v>53.032516899999997</v>
      </c>
      <c r="K135" s="127">
        <v>11.58984995</v>
      </c>
      <c r="L135" s="127">
        <v>7.2759980500000001</v>
      </c>
      <c r="M135" s="127">
        <v>0</v>
      </c>
      <c r="N135" s="127">
        <v>33.819813799999999</v>
      </c>
      <c r="O135" s="127">
        <v>26.40556346</v>
      </c>
      <c r="P135" s="127">
        <v>22.885449550000001</v>
      </c>
      <c r="Q135" s="127">
        <v>0.4080973</v>
      </c>
      <c r="R135" s="127">
        <v>19.347624410000002</v>
      </c>
      <c r="S135" s="127">
        <v>3.1429988799999999</v>
      </c>
      <c r="T135" s="127">
        <v>0.83850365000000004</v>
      </c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</row>
    <row r="136" spans="1:52" hidden="1" outlineLevel="1">
      <c r="A136" s="8">
        <v>44348</v>
      </c>
      <c r="B136" s="127">
        <v>7941.1253200800002</v>
      </c>
      <c r="C136" s="127">
        <v>2152.43350031</v>
      </c>
      <c r="D136" s="127">
        <v>250.33534086</v>
      </c>
      <c r="E136" s="127">
        <v>2389.42849707</v>
      </c>
      <c r="F136" s="127">
        <v>332.65892503999999</v>
      </c>
      <c r="G136" s="127">
        <v>39.062554849999998</v>
      </c>
      <c r="H136" s="127">
        <v>80.430873039999994</v>
      </c>
      <c r="I136" s="127">
        <v>2504.35596704</v>
      </c>
      <c r="J136" s="127">
        <v>58.310052659999997</v>
      </c>
      <c r="K136" s="127">
        <v>11.95682781</v>
      </c>
      <c r="L136" s="127">
        <v>7.0775352299999996</v>
      </c>
      <c r="M136" s="127">
        <v>0</v>
      </c>
      <c r="N136" s="127">
        <v>32.419321799999999</v>
      </c>
      <c r="O136" s="127">
        <v>27.73365703</v>
      </c>
      <c r="P136" s="127">
        <v>31.707508050000001</v>
      </c>
      <c r="Q136" s="127">
        <v>0.34434905999999998</v>
      </c>
      <c r="R136" s="127">
        <v>18.847079489999999</v>
      </c>
      <c r="S136" s="127">
        <v>3.4420039099999999</v>
      </c>
      <c r="T136" s="127">
        <v>0.58132682999999996</v>
      </c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</row>
    <row r="137" spans="1:52" hidden="1" outlineLevel="1">
      <c r="A137" s="8">
        <v>44378</v>
      </c>
      <c r="B137" s="127">
        <v>7899.3159845099999</v>
      </c>
      <c r="C137" s="127">
        <v>2422.9970271900002</v>
      </c>
      <c r="D137" s="127">
        <v>246.40180584999999</v>
      </c>
      <c r="E137" s="127">
        <v>2053.5614725099999</v>
      </c>
      <c r="F137" s="127">
        <v>411.21488677000002</v>
      </c>
      <c r="G137" s="127">
        <v>39.56863044</v>
      </c>
      <c r="H137" s="127">
        <v>85.84172676</v>
      </c>
      <c r="I137" s="127">
        <v>2438.89720119</v>
      </c>
      <c r="J137" s="127">
        <v>57.105417899999999</v>
      </c>
      <c r="K137" s="127">
        <v>12.73938794</v>
      </c>
      <c r="L137" s="127">
        <v>7.4180679300000003</v>
      </c>
      <c r="M137" s="127">
        <v>0</v>
      </c>
      <c r="N137" s="127">
        <v>33.788006789999997</v>
      </c>
      <c r="O137" s="127">
        <v>27.177029999999998</v>
      </c>
      <c r="P137" s="127">
        <v>28.339253190000001</v>
      </c>
      <c r="Q137" s="127">
        <v>0.61462331000000003</v>
      </c>
      <c r="R137" s="127">
        <v>29.58146867</v>
      </c>
      <c r="S137" s="127">
        <v>3.4203549400000002</v>
      </c>
      <c r="T137" s="127">
        <v>0.64962313000000005</v>
      </c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</row>
    <row r="138" spans="1:52" hidden="1" outlineLevel="1">
      <c r="A138" s="8">
        <v>44409</v>
      </c>
      <c r="B138" s="127">
        <v>7840.5350952700001</v>
      </c>
      <c r="C138" s="127">
        <v>2473.5914964100002</v>
      </c>
      <c r="D138" s="127">
        <v>252.89647782</v>
      </c>
      <c r="E138" s="127">
        <v>1923.79043331</v>
      </c>
      <c r="F138" s="127">
        <v>364.29788157000002</v>
      </c>
      <c r="G138" s="127">
        <v>37.8324268</v>
      </c>
      <c r="H138" s="127">
        <v>98.470340160000006</v>
      </c>
      <c r="I138" s="127">
        <v>2459.3092558600001</v>
      </c>
      <c r="J138" s="127">
        <v>62.26904708</v>
      </c>
      <c r="K138" s="127">
        <v>13.324173930000001</v>
      </c>
      <c r="L138" s="127">
        <v>7.5374808099999999</v>
      </c>
      <c r="M138" s="127">
        <v>0</v>
      </c>
      <c r="N138" s="127">
        <v>36.714531340000001</v>
      </c>
      <c r="O138" s="127">
        <v>29.154106840000001</v>
      </c>
      <c r="P138" s="127">
        <v>29.916417299999999</v>
      </c>
      <c r="Q138" s="127">
        <v>0.50018253999999995</v>
      </c>
      <c r="R138" s="127">
        <v>28.652685380000001</v>
      </c>
      <c r="S138" s="127">
        <v>1.8677566999999999</v>
      </c>
      <c r="T138" s="127">
        <v>20.410401419999999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</row>
    <row r="139" spans="1:52" hidden="1" outlineLevel="1">
      <c r="A139" s="8">
        <v>44440</v>
      </c>
      <c r="B139" s="127">
        <v>7457.1736134000002</v>
      </c>
      <c r="C139" s="127">
        <v>2623.3401109500001</v>
      </c>
      <c r="D139" s="127">
        <v>250.55187373999999</v>
      </c>
      <c r="E139" s="127">
        <v>1587.04851179</v>
      </c>
      <c r="F139" s="127">
        <v>286.53916999</v>
      </c>
      <c r="G139" s="127">
        <v>37.503172970000001</v>
      </c>
      <c r="H139" s="127">
        <v>105.91191965</v>
      </c>
      <c r="I139" s="127">
        <v>2352.0970894100001</v>
      </c>
      <c r="J139" s="127">
        <v>59.194231610000003</v>
      </c>
      <c r="K139" s="127">
        <v>15.148856719999999</v>
      </c>
      <c r="L139" s="127">
        <v>7.3334477500000004</v>
      </c>
      <c r="M139" s="127">
        <v>0</v>
      </c>
      <c r="N139" s="127">
        <v>34.958547109999998</v>
      </c>
      <c r="O139" s="127">
        <v>26.707996319999999</v>
      </c>
      <c r="P139" s="127">
        <v>27.872271829999999</v>
      </c>
      <c r="Q139" s="127">
        <v>0.60736995000000005</v>
      </c>
      <c r="R139" s="127">
        <v>27.349960469999999</v>
      </c>
      <c r="S139" s="127">
        <v>14.346100359999999</v>
      </c>
      <c r="T139" s="127">
        <v>0.66298277999999999</v>
      </c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</row>
    <row r="140" spans="1:52" hidden="1" outlineLevel="1">
      <c r="A140" s="8">
        <v>44470</v>
      </c>
      <c r="B140" s="127">
        <v>7958.1706585399997</v>
      </c>
      <c r="C140" s="127">
        <v>2646.5623827700001</v>
      </c>
      <c r="D140" s="127">
        <v>215.51549964</v>
      </c>
      <c r="E140" s="127">
        <v>2025.10648042</v>
      </c>
      <c r="F140" s="127">
        <v>312.59534215999997</v>
      </c>
      <c r="G140" s="127">
        <v>37.333980539999999</v>
      </c>
      <c r="H140" s="127">
        <v>106.05389006</v>
      </c>
      <c r="I140" s="127">
        <v>2409.6900903800001</v>
      </c>
      <c r="J140" s="127">
        <v>57.733478210000001</v>
      </c>
      <c r="K140" s="127">
        <v>13.454063870000001</v>
      </c>
      <c r="L140" s="127">
        <v>7.4592491000000001</v>
      </c>
      <c r="M140" s="127">
        <v>0</v>
      </c>
      <c r="N140" s="127">
        <v>31.457981589999999</v>
      </c>
      <c r="O140" s="127">
        <v>27.77515399</v>
      </c>
      <c r="P140" s="127">
        <v>25.71310686</v>
      </c>
      <c r="Q140" s="127">
        <v>0.73692301000000004</v>
      </c>
      <c r="R140" s="127">
        <v>26.235001149999999</v>
      </c>
      <c r="S140" s="127">
        <v>14.34615567</v>
      </c>
      <c r="T140" s="127">
        <v>0.40187911999999998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</row>
    <row r="141" spans="1:52" hidden="1" outlineLevel="1">
      <c r="A141" s="8">
        <v>44501</v>
      </c>
      <c r="B141" s="127">
        <v>8360.7612090999992</v>
      </c>
      <c r="C141" s="127">
        <v>2580.4891746500002</v>
      </c>
      <c r="D141" s="127">
        <v>234.30025581999999</v>
      </c>
      <c r="E141" s="127">
        <v>2525.38971094</v>
      </c>
      <c r="F141" s="127">
        <v>284.81422535000002</v>
      </c>
      <c r="G141" s="127">
        <v>36.940448410000002</v>
      </c>
      <c r="H141" s="127">
        <v>111.98584934</v>
      </c>
      <c r="I141" s="127">
        <v>2354.1153188799999</v>
      </c>
      <c r="J141" s="127">
        <v>61.227552250000002</v>
      </c>
      <c r="K141" s="127">
        <v>15.017056630000001</v>
      </c>
      <c r="L141" s="127">
        <v>7.3689261200000002</v>
      </c>
      <c r="M141" s="127">
        <v>0</v>
      </c>
      <c r="N141" s="127">
        <v>31.17127722</v>
      </c>
      <c r="O141" s="127">
        <v>33.00366322</v>
      </c>
      <c r="P141" s="127">
        <v>31.5481573</v>
      </c>
      <c r="Q141" s="127">
        <v>0.70772314000000003</v>
      </c>
      <c r="R141" s="127">
        <v>35.370065400000001</v>
      </c>
      <c r="S141" s="127">
        <v>16.919003329999999</v>
      </c>
      <c r="T141" s="127">
        <v>0.39280110000000001</v>
      </c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</row>
    <row r="142" spans="1:52" hidden="1" outlineLevel="1">
      <c r="A142" s="8">
        <v>44531</v>
      </c>
      <c r="B142" s="127">
        <v>8009.7415559299998</v>
      </c>
      <c r="C142" s="127">
        <v>2650.6972164099998</v>
      </c>
      <c r="D142" s="127">
        <v>261.05488883999999</v>
      </c>
      <c r="E142" s="127">
        <v>2355.4080552099999</v>
      </c>
      <c r="F142" s="127">
        <v>302.98470656000001</v>
      </c>
      <c r="G142" s="127">
        <v>37.2920631</v>
      </c>
      <c r="H142" s="127">
        <v>101.14769549</v>
      </c>
      <c r="I142" s="127">
        <v>2069.3526761500002</v>
      </c>
      <c r="J142" s="127">
        <v>63.954091890000001</v>
      </c>
      <c r="K142" s="127">
        <v>14.761254510000001</v>
      </c>
      <c r="L142" s="127">
        <v>7.2115604299999996</v>
      </c>
      <c r="M142" s="127">
        <v>0</v>
      </c>
      <c r="N142" s="127">
        <v>23.20675932</v>
      </c>
      <c r="O142" s="127">
        <v>28.39445778</v>
      </c>
      <c r="P142" s="127">
        <v>33.145583569999999</v>
      </c>
      <c r="Q142" s="127">
        <v>0.70183028000000003</v>
      </c>
      <c r="R142" s="127">
        <v>43.223572990000001</v>
      </c>
      <c r="S142" s="127">
        <v>16.916314159999999</v>
      </c>
      <c r="T142" s="127">
        <v>0.28882923999999999</v>
      </c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</row>
    <row r="143" spans="1:52" hidden="1" outlineLevel="1">
      <c r="A143" s="8">
        <v>44562</v>
      </c>
      <c r="B143" s="127">
        <v>8061.4758252000001</v>
      </c>
      <c r="C143" s="127">
        <v>2547.5721016900002</v>
      </c>
      <c r="D143" s="127">
        <v>259.18193430999997</v>
      </c>
      <c r="E143" s="127">
        <v>2294.0152766000001</v>
      </c>
      <c r="F143" s="127">
        <v>233.93375026999999</v>
      </c>
      <c r="G143" s="127">
        <v>35.885364170000003</v>
      </c>
      <c r="H143" s="127">
        <v>100.21839060000001</v>
      </c>
      <c r="I143" s="127">
        <v>2333.3289263199999</v>
      </c>
      <c r="J143" s="127">
        <v>75.899587310000001</v>
      </c>
      <c r="K143" s="127">
        <v>14.58443475</v>
      </c>
      <c r="L143" s="127">
        <v>7.0035688399999998</v>
      </c>
      <c r="M143" s="127">
        <v>3.6464806099999998</v>
      </c>
      <c r="N143" s="127">
        <v>22.565845020000001</v>
      </c>
      <c r="O143" s="127">
        <v>31.218032869999998</v>
      </c>
      <c r="P143" s="127">
        <v>41.259336670000003</v>
      </c>
      <c r="Q143" s="127">
        <v>0.65254568999999996</v>
      </c>
      <c r="R143" s="127">
        <v>43.445223689999999</v>
      </c>
      <c r="S143" s="127">
        <v>16.890614589999998</v>
      </c>
      <c r="T143" s="127">
        <v>0.17441119999999999</v>
      </c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</row>
    <row r="144" spans="1:52" hidden="1" outlineLevel="1">
      <c r="A144" s="8">
        <v>44593</v>
      </c>
      <c r="B144" s="127">
        <v>8381.2535661900001</v>
      </c>
      <c r="C144" s="127">
        <v>2609.7896125799998</v>
      </c>
      <c r="D144" s="127">
        <v>270.47010010000002</v>
      </c>
      <c r="E144" s="127">
        <v>2404.18118697</v>
      </c>
      <c r="F144" s="127">
        <v>237.05705878000001</v>
      </c>
      <c r="G144" s="127">
        <v>34.58545316</v>
      </c>
      <c r="H144" s="127">
        <v>138.14816264000001</v>
      </c>
      <c r="I144" s="127">
        <v>2426.3410520100001</v>
      </c>
      <c r="J144" s="127">
        <v>83.383081959999998</v>
      </c>
      <c r="K144" s="127">
        <v>15.50992503</v>
      </c>
      <c r="L144" s="127">
        <v>6.2774944100000001</v>
      </c>
      <c r="M144" s="127">
        <v>10.07635528</v>
      </c>
      <c r="N144" s="127">
        <v>22.433905790000001</v>
      </c>
      <c r="O144" s="127">
        <v>25.501533420000001</v>
      </c>
      <c r="P144" s="127">
        <v>36.45683434</v>
      </c>
      <c r="Q144" s="127">
        <v>0.5286904</v>
      </c>
      <c r="R144" s="127">
        <v>43.849198520000002</v>
      </c>
      <c r="S144" s="127">
        <v>16.471032139999998</v>
      </c>
      <c r="T144" s="127">
        <v>0.19288865999999999</v>
      </c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</row>
    <row r="145" spans="1:52" hidden="1" outlineLevel="1">
      <c r="A145" s="8">
        <v>44621</v>
      </c>
      <c r="B145" s="127">
        <v>8676.4850010400005</v>
      </c>
      <c r="C145" s="127">
        <v>2791.2972608499999</v>
      </c>
      <c r="D145" s="127">
        <v>270.25420301999998</v>
      </c>
      <c r="E145" s="127">
        <v>2633.5010486199999</v>
      </c>
      <c r="F145" s="127">
        <v>235.47533745999999</v>
      </c>
      <c r="G145" s="127">
        <v>34.845956229999999</v>
      </c>
      <c r="H145" s="127">
        <v>127.99030294000001</v>
      </c>
      <c r="I145" s="127">
        <v>2324.42886258</v>
      </c>
      <c r="J145" s="127">
        <v>80.807122440000001</v>
      </c>
      <c r="K145" s="127">
        <v>14.61091347</v>
      </c>
      <c r="L145" s="127">
        <v>6.4541495800000002</v>
      </c>
      <c r="M145" s="127">
        <v>10.006895439999999</v>
      </c>
      <c r="N145" s="127">
        <v>22.21023447</v>
      </c>
      <c r="O145" s="127">
        <v>23.99092164</v>
      </c>
      <c r="P145" s="127">
        <v>38.957044420000003</v>
      </c>
      <c r="Q145" s="127">
        <v>0.52948271000000002</v>
      </c>
      <c r="R145" s="127">
        <v>44.44948634</v>
      </c>
      <c r="S145" s="127">
        <v>16.487714499999999</v>
      </c>
      <c r="T145" s="127">
        <v>0.18806433</v>
      </c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</row>
    <row r="146" spans="1:52" hidden="1" outlineLevel="1">
      <c r="A146" s="8">
        <v>44652</v>
      </c>
      <c r="B146" s="127">
        <v>9569.2053109499993</v>
      </c>
      <c r="C146" s="127">
        <v>3818.36519714</v>
      </c>
      <c r="D146" s="127">
        <v>276.06459960000001</v>
      </c>
      <c r="E146" s="127">
        <v>2707.5788298900002</v>
      </c>
      <c r="F146" s="127">
        <v>182.08715025999999</v>
      </c>
      <c r="G146" s="127">
        <v>36.07611807</v>
      </c>
      <c r="H146" s="127">
        <v>136.39786941</v>
      </c>
      <c r="I146" s="127">
        <v>2166.2289970400002</v>
      </c>
      <c r="J146" s="127">
        <v>77.904798220000004</v>
      </c>
      <c r="K146" s="127">
        <v>13.60124027</v>
      </c>
      <c r="L146" s="127">
        <v>6.1414298499999997</v>
      </c>
      <c r="M146" s="127">
        <v>9.8203664600000007</v>
      </c>
      <c r="N146" s="127">
        <v>8.0209607599999995</v>
      </c>
      <c r="O146" s="127">
        <v>31.6068675</v>
      </c>
      <c r="P146" s="127">
        <v>37.31714977</v>
      </c>
      <c r="Q146" s="127">
        <v>0.51461829999999997</v>
      </c>
      <c r="R146" s="127">
        <v>44.714646960000003</v>
      </c>
      <c r="S146" s="127">
        <v>16.592611519999998</v>
      </c>
      <c r="T146" s="127">
        <v>0.17185992999999999</v>
      </c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</row>
    <row r="147" spans="1:52" hidden="1" outlineLevel="1">
      <c r="A147" s="8">
        <v>44682</v>
      </c>
      <c r="B147" s="127">
        <v>10284.67162832</v>
      </c>
      <c r="C147" s="127">
        <v>4548.36578517</v>
      </c>
      <c r="D147" s="127">
        <v>277.49021427999998</v>
      </c>
      <c r="E147" s="127">
        <v>2661.5114505299998</v>
      </c>
      <c r="F147" s="127">
        <v>156.66364267</v>
      </c>
      <c r="G147" s="127">
        <v>37.781198959999998</v>
      </c>
      <c r="H147" s="127">
        <v>155.24565852000001</v>
      </c>
      <c r="I147" s="127">
        <v>2212.5766276499999</v>
      </c>
      <c r="J147" s="127">
        <v>69.538576070000005</v>
      </c>
      <c r="K147" s="127">
        <v>12.53242988</v>
      </c>
      <c r="L147" s="127">
        <v>6.1309812399999997</v>
      </c>
      <c r="M147" s="127">
        <v>9.93388268</v>
      </c>
      <c r="N147" s="127">
        <v>8.3866526599999993</v>
      </c>
      <c r="O147" s="127">
        <v>30.188044090000002</v>
      </c>
      <c r="P147" s="127">
        <v>36.470092639999997</v>
      </c>
      <c r="Q147" s="127">
        <v>0.49278140999999998</v>
      </c>
      <c r="R147" s="127">
        <v>44.506488169999997</v>
      </c>
      <c r="S147" s="127">
        <v>16.703026489999999</v>
      </c>
      <c r="T147" s="127">
        <v>0.15409521000000001</v>
      </c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</row>
    <row r="148" spans="1:52" hidden="1" outlineLevel="1">
      <c r="A148" s="8">
        <v>44713</v>
      </c>
      <c r="B148" s="127">
        <v>10179.93454385</v>
      </c>
      <c r="C148" s="127">
        <v>4602.5089526100001</v>
      </c>
      <c r="D148" s="127">
        <v>256.46845697999998</v>
      </c>
      <c r="E148" s="127">
        <v>2843.3562761600001</v>
      </c>
      <c r="F148" s="127">
        <v>182.13398906</v>
      </c>
      <c r="G148" s="127">
        <v>34.745081259999999</v>
      </c>
      <c r="H148" s="127">
        <v>147.37293353000001</v>
      </c>
      <c r="I148" s="127">
        <v>1881.9543799</v>
      </c>
      <c r="J148" s="127">
        <v>70.788426939999994</v>
      </c>
      <c r="K148" s="127">
        <v>12.97976858</v>
      </c>
      <c r="L148" s="127">
        <v>5.3721963300000004</v>
      </c>
      <c r="M148" s="127">
        <v>9.8613518199999994</v>
      </c>
      <c r="N148" s="127">
        <v>8.1156526400000004</v>
      </c>
      <c r="O148" s="127">
        <v>29.404036600000001</v>
      </c>
      <c r="P148" s="127">
        <v>34.425553039999997</v>
      </c>
      <c r="Q148" s="127">
        <v>0.45919832999999999</v>
      </c>
      <c r="R148" s="127">
        <v>43.374381630000002</v>
      </c>
      <c r="S148" s="127">
        <v>16.47710829</v>
      </c>
      <c r="T148" s="127">
        <v>0.13680015000000001</v>
      </c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</row>
    <row r="149" spans="1:52" hidden="1" outlineLevel="1">
      <c r="A149" s="8">
        <v>44743</v>
      </c>
      <c r="B149" s="127">
        <v>10811.88142116</v>
      </c>
      <c r="C149" s="127">
        <v>4869.7522930599998</v>
      </c>
      <c r="D149" s="127">
        <v>273.73853207000002</v>
      </c>
      <c r="E149" s="127">
        <v>3133.0023888400001</v>
      </c>
      <c r="F149" s="127">
        <v>193.02348860999999</v>
      </c>
      <c r="G149" s="127">
        <v>37.989099940000003</v>
      </c>
      <c r="H149" s="127">
        <v>155.77728117000001</v>
      </c>
      <c r="I149" s="127">
        <v>1937.51184818</v>
      </c>
      <c r="J149" s="127">
        <v>57.917454900000003</v>
      </c>
      <c r="K149" s="127">
        <v>12.06936451</v>
      </c>
      <c r="L149" s="127">
        <v>1.1413897200000001</v>
      </c>
      <c r="M149" s="127">
        <v>10.520597950000001</v>
      </c>
      <c r="N149" s="127">
        <v>7.88983641</v>
      </c>
      <c r="O149" s="127">
        <v>29.44580053</v>
      </c>
      <c r="P149" s="127">
        <v>32.425986389999998</v>
      </c>
      <c r="Q149" s="127">
        <v>0.43176098000000002</v>
      </c>
      <c r="R149" s="127">
        <v>42.610049760000003</v>
      </c>
      <c r="S149" s="127">
        <v>16.506215640000001</v>
      </c>
      <c r="T149" s="127">
        <v>0.12803249999999999</v>
      </c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</row>
    <row r="150" spans="1:52" hidden="1" outlineLevel="1">
      <c r="A150" s="8">
        <v>44774</v>
      </c>
      <c r="B150" s="127">
        <v>10608.076527679999</v>
      </c>
      <c r="C150" s="127">
        <v>4816.99823431</v>
      </c>
      <c r="D150" s="127">
        <v>269.7928756</v>
      </c>
      <c r="E150" s="127">
        <v>3025.6515215499999</v>
      </c>
      <c r="F150" s="127">
        <v>185.93127324</v>
      </c>
      <c r="G150" s="127">
        <v>38.570417200000001</v>
      </c>
      <c r="H150" s="127">
        <v>149.41286774</v>
      </c>
      <c r="I150" s="127">
        <v>1906.7702356699999</v>
      </c>
      <c r="J150" s="127">
        <v>54.734852500000002</v>
      </c>
      <c r="K150" s="127">
        <v>11.458580789999999</v>
      </c>
      <c r="L150" s="127">
        <v>1.06195956</v>
      </c>
      <c r="M150" s="127">
        <v>10.479807279999999</v>
      </c>
      <c r="N150" s="127">
        <v>7.8251809699999999</v>
      </c>
      <c r="O150" s="127">
        <v>37.869438240000001</v>
      </c>
      <c r="P150" s="127">
        <v>34.829884739999997</v>
      </c>
      <c r="Q150" s="127">
        <v>0.40390490000000001</v>
      </c>
      <c r="R150" s="127">
        <v>41.925298210000001</v>
      </c>
      <c r="S150" s="127">
        <v>14.26001447</v>
      </c>
      <c r="T150" s="127">
        <v>0.10018071000000001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</row>
    <row r="151" spans="1:52" hidden="1" outlineLevel="1">
      <c r="A151" s="8">
        <v>44805</v>
      </c>
      <c r="B151" s="127">
        <v>10640.434510409999</v>
      </c>
      <c r="C151" s="127">
        <v>4716.9621666900002</v>
      </c>
      <c r="D151" s="127">
        <v>270.54759483999999</v>
      </c>
      <c r="E151" s="127">
        <v>3223.97728431</v>
      </c>
      <c r="F151" s="127">
        <v>190.25169396999999</v>
      </c>
      <c r="G151" s="127">
        <v>37.901323089999998</v>
      </c>
      <c r="H151" s="127">
        <v>152.02560313000001</v>
      </c>
      <c r="I151" s="127">
        <v>1837.33655251</v>
      </c>
      <c r="J151" s="127">
        <v>56.52326643</v>
      </c>
      <c r="K151" s="127">
        <v>11.11316753</v>
      </c>
      <c r="L151" s="127">
        <v>0.96634125000000004</v>
      </c>
      <c r="M151" s="127">
        <v>10.47523539</v>
      </c>
      <c r="N151" s="127">
        <v>7.4512636600000004</v>
      </c>
      <c r="O151" s="127">
        <v>36.843500919999997</v>
      </c>
      <c r="P151" s="127">
        <v>30.381644829999999</v>
      </c>
      <c r="Q151" s="127">
        <v>0.37549740999999998</v>
      </c>
      <c r="R151" s="127">
        <v>42.994237050000002</v>
      </c>
      <c r="S151" s="127">
        <v>14.235752</v>
      </c>
      <c r="T151" s="127">
        <v>7.2385400000000003E-2</v>
      </c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</row>
    <row r="152" spans="1:52" hidden="1" outlineLevel="1">
      <c r="A152" s="8">
        <v>44835</v>
      </c>
      <c r="B152" s="127">
        <v>9985.23315129</v>
      </c>
      <c r="C152" s="127">
        <v>4616.8925361199999</v>
      </c>
      <c r="D152" s="127">
        <v>288.44427882000002</v>
      </c>
      <c r="E152" s="127">
        <v>2813.3227356399998</v>
      </c>
      <c r="F152" s="127">
        <v>189.06053001000001</v>
      </c>
      <c r="G152" s="127">
        <v>35.423059590000001</v>
      </c>
      <c r="H152" s="127">
        <v>142.21919287</v>
      </c>
      <c r="I152" s="127">
        <v>1658.7680500399999</v>
      </c>
      <c r="J152" s="127">
        <v>67.536196459999999</v>
      </c>
      <c r="K152" s="127">
        <v>10.668783149999999</v>
      </c>
      <c r="L152" s="127">
        <v>0.92829828000000003</v>
      </c>
      <c r="M152" s="127">
        <v>10.50544891</v>
      </c>
      <c r="N152" s="127">
        <v>6.5600073600000002</v>
      </c>
      <c r="O152" s="127">
        <v>61.416156010000002</v>
      </c>
      <c r="P152" s="127">
        <v>26.94728924</v>
      </c>
      <c r="Q152" s="127">
        <v>0.34691403999999998</v>
      </c>
      <c r="R152" s="127">
        <v>42.015135479999998</v>
      </c>
      <c r="S152" s="127">
        <v>14.1132183</v>
      </c>
      <c r="T152" s="127">
        <v>6.5320970000000006E-2</v>
      </c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</row>
    <row r="153" spans="1:52" hidden="1" outlineLevel="1">
      <c r="A153" s="8">
        <v>44866</v>
      </c>
      <c r="B153" s="127">
        <v>9686.8709562599997</v>
      </c>
      <c r="C153" s="127">
        <v>4543.8386294399997</v>
      </c>
      <c r="D153" s="127">
        <v>269.55272343000001</v>
      </c>
      <c r="E153" s="127">
        <v>2668.3330725999999</v>
      </c>
      <c r="F153" s="127">
        <v>177.44076744</v>
      </c>
      <c r="G153" s="127">
        <v>39.748131909999998</v>
      </c>
      <c r="H153" s="127">
        <v>131.45913474</v>
      </c>
      <c r="I153" s="127">
        <v>1646.5102724200001</v>
      </c>
      <c r="J153" s="127">
        <v>65.473087370000002</v>
      </c>
      <c r="K153" s="127">
        <v>10.56058258</v>
      </c>
      <c r="L153" s="127">
        <v>1.00698741</v>
      </c>
      <c r="M153" s="127">
        <v>10.658788919999999</v>
      </c>
      <c r="N153" s="127">
        <v>7.7797817900000004</v>
      </c>
      <c r="O153" s="127">
        <v>30.35492004</v>
      </c>
      <c r="P153" s="127">
        <v>27.857585</v>
      </c>
      <c r="Q153" s="127">
        <v>0.31776122000000001</v>
      </c>
      <c r="R153" s="127">
        <v>41.719867229999998</v>
      </c>
      <c r="S153" s="127">
        <v>14.200739199999999</v>
      </c>
      <c r="T153" s="127">
        <v>5.8123519999999998E-2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</row>
    <row r="154" spans="1:52" hidden="1" outlineLevel="1">
      <c r="A154" s="8">
        <v>44896</v>
      </c>
      <c r="B154" s="127">
        <v>8856.3380255699994</v>
      </c>
      <c r="C154" s="127">
        <v>4595.4526155800004</v>
      </c>
      <c r="D154" s="127">
        <v>279.78058365999999</v>
      </c>
      <c r="E154" s="127">
        <v>1869.11635602</v>
      </c>
      <c r="F154" s="127">
        <v>125.20080236</v>
      </c>
      <c r="G154" s="127">
        <v>38.399066079999997</v>
      </c>
      <c r="H154" s="127">
        <v>119.69663663999999</v>
      </c>
      <c r="I154" s="127">
        <v>1636.8793189600001</v>
      </c>
      <c r="J154" s="127">
        <v>56.941463579999997</v>
      </c>
      <c r="K154" s="127">
        <v>10.966321539999999</v>
      </c>
      <c r="L154" s="127">
        <v>0.83131140000000003</v>
      </c>
      <c r="M154" s="127">
        <v>10.74865739</v>
      </c>
      <c r="N154" s="127">
        <v>7.9496479799999999</v>
      </c>
      <c r="O154" s="127">
        <v>24.198366060000001</v>
      </c>
      <c r="P154" s="127">
        <v>24.344494610000002</v>
      </c>
      <c r="Q154" s="127">
        <v>0.28838521</v>
      </c>
      <c r="R154" s="127">
        <v>41.200207910000003</v>
      </c>
      <c r="S154" s="127">
        <v>14.292948989999999</v>
      </c>
      <c r="T154" s="127">
        <v>5.0841600000000001E-2</v>
      </c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</row>
    <row r="155" spans="1:52" hidden="1" outlineLevel="1">
      <c r="A155" s="8">
        <v>44927</v>
      </c>
      <c r="B155" s="127">
        <v>8749.3739622400008</v>
      </c>
      <c r="C155" s="127">
        <v>4525.6251318799996</v>
      </c>
      <c r="D155" s="127">
        <v>298.48844881000002</v>
      </c>
      <c r="E155" s="127">
        <v>1746.09727858</v>
      </c>
      <c r="F155" s="127">
        <v>75.627171160000003</v>
      </c>
      <c r="G155" s="127">
        <v>41.479007920000001</v>
      </c>
      <c r="H155" s="127">
        <v>105.44644293</v>
      </c>
      <c r="I155" s="127">
        <v>1750.8027983500001</v>
      </c>
      <c r="J155" s="127">
        <v>70.776453050000001</v>
      </c>
      <c r="K155" s="127">
        <v>12.02283596</v>
      </c>
      <c r="L155" s="127">
        <v>0.87650083999999995</v>
      </c>
      <c r="M155" s="127">
        <v>11.04642913</v>
      </c>
      <c r="N155" s="127">
        <v>5.0371197399999996</v>
      </c>
      <c r="O155" s="127">
        <v>30.454164410000001</v>
      </c>
      <c r="P155" s="127">
        <v>20.128904460000001</v>
      </c>
      <c r="Q155" s="127">
        <v>0.25856116000000001</v>
      </c>
      <c r="R155" s="127">
        <v>40.778656689999998</v>
      </c>
      <c r="S155" s="127">
        <v>14.38440623</v>
      </c>
      <c r="T155" s="127">
        <v>4.3650939999999999E-2</v>
      </c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</row>
    <row r="156" spans="1:52" hidden="1" outlineLevel="1">
      <c r="A156" s="8">
        <v>44958</v>
      </c>
      <c r="B156" s="127">
        <v>8601.0270414000006</v>
      </c>
      <c r="C156" s="127">
        <v>4298.11450169</v>
      </c>
      <c r="D156" s="127">
        <v>288.65477536999998</v>
      </c>
      <c r="E156" s="127">
        <v>1699.4520558900001</v>
      </c>
      <c r="F156" s="127">
        <v>179.94412394</v>
      </c>
      <c r="G156" s="127">
        <v>39.630236369999999</v>
      </c>
      <c r="H156" s="127">
        <v>103.70076563000001</v>
      </c>
      <c r="I156" s="127">
        <v>1772.2678960600001</v>
      </c>
      <c r="J156" s="127">
        <v>78.715600629999997</v>
      </c>
      <c r="K156" s="127">
        <v>10.08067582</v>
      </c>
      <c r="L156" s="127">
        <v>0.84097721999999997</v>
      </c>
      <c r="M156" s="127">
        <v>10.89681002</v>
      </c>
      <c r="N156" s="127">
        <v>6.2477486100000004</v>
      </c>
      <c r="O156" s="127">
        <v>37.412025630000002</v>
      </c>
      <c r="P156" s="127">
        <v>20.43288106</v>
      </c>
      <c r="Q156" s="127">
        <v>0.22804975</v>
      </c>
      <c r="R156" s="127">
        <v>39.996652159999996</v>
      </c>
      <c r="S156" s="127">
        <v>14.37491966</v>
      </c>
      <c r="T156" s="127">
        <v>3.6345889999999999E-2</v>
      </c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</row>
    <row r="157" spans="1:52" hidden="1" outlineLevel="1">
      <c r="A157" s="8">
        <v>44986</v>
      </c>
      <c r="B157" s="127">
        <v>8311.1318215800002</v>
      </c>
      <c r="C157" s="127">
        <v>4033.7247760199998</v>
      </c>
      <c r="D157" s="127">
        <v>285.59533467</v>
      </c>
      <c r="E157" s="127">
        <v>1643.1792425799999</v>
      </c>
      <c r="F157" s="127">
        <v>116.09933932</v>
      </c>
      <c r="G157" s="127">
        <v>41.156553010000003</v>
      </c>
      <c r="H157" s="127">
        <v>88.499807000000004</v>
      </c>
      <c r="I157" s="127">
        <v>1892.36946051</v>
      </c>
      <c r="J157" s="127">
        <v>86.423498780000003</v>
      </c>
      <c r="K157" s="127">
        <v>9.6432263500000008</v>
      </c>
      <c r="L157" s="127">
        <v>0.8021452</v>
      </c>
      <c r="M157" s="127">
        <v>10.99588866</v>
      </c>
      <c r="N157" s="127">
        <v>6.1862433000000001</v>
      </c>
      <c r="O157" s="127">
        <v>33.304984689999998</v>
      </c>
      <c r="P157" s="127">
        <v>9.9034536200000005</v>
      </c>
      <c r="Q157" s="127">
        <v>0.19742683</v>
      </c>
      <c r="R157" s="127">
        <v>38.823237679999998</v>
      </c>
      <c r="S157" s="127">
        <v>14.19799549</v>
      </c>
      <c r="T157" s="127">
        <v>2.920787E-2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</row>
    <row r="158" spans="1:52" hidden="1" outlineLevel="1">
      <c r="A158" s="8">
        <v>45017</v>
      </c>
      <c r="B158" s="127">
        <v>8343.4699269499997</v>
      </c>
      <c r="C158" s="127">
        <v>3927.1529749900001</v>
      </c>
      <c r="D158" s="127">
        <v>278.97165175999999</v>
      </c>
      <c r="E158" s="127">
        <v>1783.12344581</v>
      </c>
      <c r="F158" s="127">
        <v>116.43033642</v>
      </c>
      <c r="G158" s="127">
        <v>40.688042410000001</v>
      </c>
      <c r="H158" s="127">
        <v>89.974640370000003</v>
      </c>
      <c r="I158" s="127">
        <v>1894.05989522</v>
      </c>
      <c r="J158" s="127">
        <v>86.183593909999999</v>
      </c>
      <c r="K158" s="127">
        <v>9.8699218900000005</v>
      </c>
      <c r="L158" s="127">
        <v>0.71401205000000001</v>
      </c>
      <c r="M158" s="127">
        <v>11.02917515</v>
      </c>
      <c r="N158" s="127">
        <v>5.8728969800000002</v>
      </c>
      <c r="O158" s="127">
        <v>37.688386229999999</v>
      </c>
      <c r="P158" s="127">
        <v>9.4164337600000003</v>
      </c>
      <c r="Q158" s="127">
        <v>0.17868971</v>
      </c>
      <c r="R158" s="127">
        <v>37.529940340000003</v>
      </c>
      <c r="S158" s="127">
        <v>14.285461290000001</v>
      </c>
      <c r="T158" s="127">
        <v>0.30042866000000001</v>
      </c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</row>
    <row r="159" spans="1:52" hidden="1" outlineLevel="1">
      <c r="A159" s="8">
        <v>45047</v>
      </c>
      <c r="B159" s="127">
        <v>8420.9649007600001</v>
      </c>
      <c r="C159" s="127">
        <v>4343.3893922799998</v>
      </c>
      <c r="D159" s="127">
        <v>262.06921983000001</v>
      </c>
      <c r="E159" s="127">
        <v>1524.47164301</v>
      </c>
      <c r="F159" s="127">
        <v>72.274457459999994</v>
      </c>
      <c r="G159" s="127">
        <v>40.435186549999997</v>
      </c>
      <c r="H159" s="127">
        <v>82.157044010000007</v>
      </c>
      <c r="I159" s="127">
        <v>1878.93508836</v>
      </c>
      <c r="J159" s="127">
        <v>87.594670100000002</v>
      </c>
      <c r="K159" s="127">
        <v>9.6517240900000001</v>
      </c>
      <c r="L159" s="127">
        <v>0.66830535999999996</v>
      </c>
      <c r="M159" s="127">
        <v>10.887639950000001</v>
      </c>
      <c r="N159" s="127">
        <v>5.6865531999999996</v>
      </c>
      <c r="O159" s="127">
        <v>42.830043779999997</v>
      </c>
      <c r="P159" s="127">
        <v>9.6090905000000006</v>
      </c>
      <c r="Q159" s="127">
        <v>0.15985298000000001</v>
      </c>
      <c r="R159" s="127">
        <v>35.523401839999998</v>
      </c>
      <c r="S159" s="127">
        <v>14.112333850000001</v>
      </c>
      <c r="T159" s="127">
        <v>0.50925361000000002</v>
      </c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</row>
    <row r="160" spans="1:52" hidden="1" outlineLevel="1">
      <c r="A160" s="8">
        <v>45078</v>
      </c>
      <c r="B160" s="127">
        <v>8614.1153277400008</v>
      </c>
      <c r="C160" s="127">
        <v>4481.89173243</v>
      </c>
      <c r="D160" s="127">
        <v>265.04753958999999</v>
      </c>
      <c r="E160" s="127">
        <v>1537.8207112800001</v>
      </c>
      <c r="F160" s="127">
        <v>96.59528933</v>
      </c>
      <c r="G160" s="127">
        <v>41.071690760000003</v>
      </c>
      <c r="H160" s="127">
        <v>77.434951380000001</v>
      </c>
      <c r="I160" s="127">
        <v>1885.76996755</v>
      </c>
      <c r="J160" s="127">
        <v>92.919742569999997</v>
      </c>
      <c r="K160" s="127">
        <v>9.3427871699999994</v>
      </c>
      <c r="L160" s="127">
        <v>1.78335048</v>
      </c>
      <c r="M160" s="127">
        <v>0</v>
      </c>
      <c r="N160" s="127">
        <v>5.0179064100000002</v>
      </c>
      <c r="O160" s="127">
        <v>48.330056669999998</v>
      </c>
      <c r="P160" s="127">
        <v>21.723640039999999</v>
      </c>
      <c r="Q160" s="127">
        <v>0.14072106000000001</v>
      </c>
      <c r="R160" s="127">
        <v>35.214079169999998</v>
      </c>
      <c r="S160" s="127">
        <v>13.509373800000001</v>
      </c>
      <c r="T160" s="127">
        <v>0.50178805000000004</v>
      </c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</row>
    <row r="161" spans="1:52" hidden="1" outlineLevel="1">
      <c r="A161" s="8">
        <v>45108</v>
      </c>
      <c r="B161" s="127">
        <v>8850.8436527400008</v>
      </c>
      <c r="C161" s="127">
        <v>4514.33368126</v>
      </c>
      <c r="D161" s="127">
        <v>238.03940125</v>
      </c>
      <c r="E161" s="127">
        <v>1569.7491728499999</v>
      </c>
      <c r="F161" s="127">
        <v>106.0786511</v>
      </c>
      <c r="G161" s="127">
        <v>40.73738213</v>
      </c>
      <c r="H161" s="127">
        <v>80.869013210000006</v>
      </c>
      <c r="I161" s="127">
        <v>2071.49882686</v>
      </c>
      <c r="J161" s="127">
        <v>94.33884922</v>
      </c>
      <c r="K161" s="127">
        <v>10.701036670000001</v>
      </c>
      <c r="L161" s="127">
        <v>3.96825473</v>
      </c>
      <c r="M161" s="127">
        <v>0</v>
      </c>
      <c r="N161" s="127">
        <v>5.3702335400000001</v>
      </c>
      <c r="O161" s="127">
        <v>45.281623639999999</v>
      </c>
      <c r="P161" s="127">
        <v>23.724370860000001</v>
      </c>
      <c r="Q161" s="127">
        <v>0.12145712</v>
      </c>
      <c r="R161" s="127">
        <v>34.24374366</v>
      </c>
      <c r="S161" s="127">
        <v>11.78369749</v>
      </c>
      <c r="T161" s="127">
        <v>4.2571500000000003E-3</v>
      </c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</row>
    <row r="162" spans="1:52" hidden="1" outlineLevel="1">
      <c r="A162" s="8">
        <v>45139</v>
      </c>
      <c r="B162" s="127">
        <v>9293.5535771300001</v>
      </c>
      <c r="C162" s="127">
        <v>4876.6519990899997</v>
      </c>
      <c r="D162" s="127">
        <v>235.88665766</v>
      </c>
      <c r="E162" s="127">
        <v>1579.8747459900001</v>
      </c>
      <c r="F162" s="127">
        <v>117.32085807999999</v>
      </c>
      <c r="G162" s="127">
        <v>34.448197110000002</v>
      </c>
      <c r="H162" s="127">
        <v>88.688018490000005</v>
      </c>
      <c r="I162" s="127">
        <v>2131.50544339</v>
      </c>
      <c r="J162" s="127">
        <v>94.427920420000007</v>
      </c>
      <c r="K162" s="127">
        <v>12.5651323</v>
      </c>
      <c r="L162" s="127">
        <v>3.9836197000000002</v>
      </c>
      <c r="M162" s="127">
        <v>0</v>
      </c>
      <c r="N162" s="127">
        <v>4.8854495800000004</v>
      </c>
      <c r="O162" s="127">
        <v>45.670350900000003</v>
      </c>
      <c r="P162" s="127">
        <v>27.831383760000001</v>
      </c>
      <c r="Q162" s="127">
        <v>0.10194335</v>
      </c>
      <c r="R162" s="127">
        <v>28.202722829999999</v>
      </c>
      <c r="S162" s="127">
        <v>10.79693301</v>
      </c>
      <c r="T162" s="127">
        <v>0.71220147</v>
      </c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</row>
    <row r="163" spans="1:52" hidden="1" outlineLevel="1">
      <c r="A163" s="8">
        <v>45170</v>
      </c>
      <c r="B163" s="127">
        <v>9545.8329679199996</v>
      </c>
      <c r="C163" s="127">
        <v>5081.43840826</v>
      </c>
      <c r="D163" s="127">
        <v>228.69100936999999</v>
      </c>
      <c r="E163" s="127">
        <v>1656.2593761799999</v>
      </c>
      <c r="F163" s="127">
        <v>82.752002390000001</v>
      </c>
      <c r="G163" s="127">
        <v>33.707872360000003</v>
      </c>
      <c r="H163" s="127">
        <v>80.42766546</v>
      </c>
      <c r="I163" s="127">
        <v>2152.5705073399999</v>
      </c>
      <c r="J163" s="127">
        <v>94.580784899999998</v>
      </c>
      <c r="K163" s="127">
        <v>12.629030609999999</v>
      </c>
      <c r="L163" s="127">
        <v>3.73409587</v>
      </c>
      <c r="M163" s="127">
        <v>0</v>
      </c>
      <c r="N163" s="127">
        <v>5.1725435500000003</v>
      </c>
      <c r="O163" s="127">
        <v>45.83455678</v>
      </c>
      <c r="P163" s="127">
        <v>27.687736059999999</v>
      </c>
      <c r="Q163" s="127">
        <v>8.2185859999999999E-2</v>
      </c>
      <c r="R163" s="127">
        <v>28.51891569</v>
      </c>
      <c r="S163" s="127">
        <v>10.844582389999999</v>
      </c>
      <c r="T163" s="127">
        <v>0.90169485000000005</v>
      </c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</row>
    <row r="164" spans="1:52" hidden="1" outlineLevel="1">
      <c r="A164" s="8">
        <v>45200</v>
      </c>
      <c r="B164" s="127">
        <v>9996.9605599299994</v>
      </c>
      <c r="C164" s="127">
        <v>5469.4399352099999</v>
      </c>
      <c r="D164" s="127">
        <v>210.59663452999999</v>
      </c>
      <c r="E164" s="127">
        <v>1660.0231490799999</v>
      </c>
      <c r="F164" s="127">
        <v>143.60562453</v>
      </c>
      <c r="G164" s="127">
        <v>34.912223240000003</v>
      </c>
      <c r="H164" s="127">
        <v>88.674413479999998</v>
      </c>
      <c r="I164" s="127">
        <v>2165.2303106600002</v>
      </c>
      <c r="J164" s="127">
        <v>97.633780150000007</v>
      </c>
      <c r="K164" s="127">
        <v>12.676226959999999</v>
      </c>
      <c r="L164" s="127">
        <v>3.76239239</v>
      </c>
      <c r="M164" s="127">
        <v>0</v>
      </c>
      <c r="N164" s="127">
        <v>4.66712667</v>
      </c>
      <c r="O164" s="127">
        <v>44.572537689999997</v>
      </c>
      <c r="P164" s="127">
        <v>22.987137130000001</v>
      </c>
      <c r="Q164" s="127">
        <v>6.2197879999999997E-2</v>
      </c>
      <c r="R164" s="127">
        <v>27.442239199999999</v>
      </c>
      <c r="S164" s="127">
        <v>10.674319479999999</v>
      </c>
      <c r="T164" s="127">
        <v>3.1165000000000001E-4</v>
      </c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</row>
    <row r="165" spans="1:52" hidden="1" outlineLevel="1">
      <c r="A165" s="8">
        <v>45231</v>
      </c>
      <c r="B165" s="127">
        <v>10056.25216598</v>
      </c>
      <c r="C165" s="127">
        <v>5425.6379996599999</v>
      </c>
      <c r="D165" s="127">
        <v>233.89155296000001</v>
      </c>
      <c r="E165" s="127">
        <v>1757.34569304</v>
      </c>
      <c r="F165" s="127">
        <v>97.473353090000003</v>
      </c>
      <c r="G165" s="127">
        <v>32.787709300000003</v>
      </c>
      <c r="H165" s="127">
        <v>89.065773230000005</v>
      </c>
      <c r="I165" s="127">
        <v>2188.0935282700002</v>
      </c>
      <c r="J165" s="127">
        <v>108.06595286</v>
      </c>
      <c r="K165" s="127">
        <v>8.7048858599999992</v>
      </c>
      <c r="L165" s="127">
        <v>3.5428370500000002</v>
      </c>
      <c r="M165" s="127">
        <v>0</v>
      </c>
      <c r="N165" s="127">
        <v>4.6168673199999999</v>
      </c>
      <c r="O165" s="127">
        <v>42.73104171</v>
      </c>
      <c r="P165" s="127">
        <v>21.456521179999999</v>
      </c>
      <c r="Q165" s="127">
        <v>5.1862619999999998E-2</v>
      </c>
      <c r="R165" s="127">
        <v>31.97446613</v>
      </c>
      <c r="S165" s="127">
        <v>10.811809739999999</v>
      </c>
      <c r="T165" s="127">
        <v>3.1196000000000002E-4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</row>
    <row r="166" spans="1:52" hidden="1" outlineLevel="1">
      <c r="A166" s="8">
        <v>45261</v>
      </c>
      <c r="B166" s="127">
        <v>8841.2315512700006</v>
      </c>
      <c r="C166" s="127">
        <v>4712.8009337800004</v>
      </c>
      <c r="D166" s="127">
        <v>225.37721841999999</v>
      </c>
      <c r="E166" s="127">
        <v>1787.7794087299999</v>
      </c>
      <c r="F166" s="127">
        <v>81.598320490000006</v>
      </c>
      <c r="G166" s="127">
        <v>31.60768869</v>
      </c>
      <c r="H166" s="127">
        <v>71.732958139999994</v>
      </c>
      <c r="I166" s="127">
        <v>1695.6616256100001</v>
      </c>
      <c r="J166" s="127">
        <v>106.31750271999999</v>
      </c>
      <c r="K166" s="127">
        <v>7.8099909800000002</v>
      </c>
      <c r="L166" s="127">
        <v>11.332034780000001</v>
      </c>
      <c r="M166" s="127">
        <v>0</v>
      </c>
      <c r="N166" s="127">
        <v>4.44383471</v>
      </c>
      <c r="O166" s="127">
        <v>43.526013800000001</v>
      </c>
      <c r="P166" s="127">
        <v>21.87823543</v>
      </c>
      <c r="Q166" s="127">
        <v>5.1709999999999999E-2</v>
      </c>
      <c r="R166" s="127">
        <v>28.358435490000002</v>
      </c>
      <c r="S166" s="127">
        <v>10.95532723</v>
      </c>
      <c r="T166" s="127">
        <v>3.1227000000000002E-4</v>
      </c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</row>
    <row r="167" spans="1:52" hidden="1" outlineLevel="1">
      <c r="A167" s="8">
        <v>45292</v>
      </c>
      <c r="B167" s="127">
        <v>8694.9776740199995</v>
      </c>
      <c r="C167" s="127">
        <v>4455.4596178299998</v>
      </c>
      <c r="D167" s="127">
        <v>227.40391163000001</v>
      </c>
      <c r="E167" s="127">
        <v>1886.3405540399999</v>
      </c>
      <c r="F167" s="127">
        <v>73.957370949999998</v>
      </c>
      <c r="G167" s="127">
        <v>27.806314650000001</v>
      </c>
      <c r="H167" s="127">
        <v>67.439833120000003</v>
      </c>
      <c r="I167" s="127">
        <v>1717.7878667800001</v>
      </c>
      <c r="J167" s="127">
        <v>106.03791579</v>
      </c>
      <c r="K167" s="127">
        <v>11.306877679999999</v>
      </c>
      <c r="L167" s="127">
        <v>11.092262160000001</v>
      </c>
      <c r="M167" s="127">
        <v>0</v>
      </c>
      <c r="N167" s="127">
        <v>3.9012541500000002</v>
      </c>
      <c r="O167" s="127">
        <v>43.244901200000001</v>
      </c>
      <c r="P167" s="127">
        <v>21.107498490000001</v>
      </c>
      <c r="Q167" s="127">
        <v>4.6484669999999999E-2</v>
      </c>
      <c r="R167" s="127">
        <v>30.952771439999999</v>
      </c>
      <c r="S167" s="127">
        <v>11.091926859999999</v>
      </c>
      <c r="T167" s="127">
        <v>3.1258000000000002E-4</v>
      </c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</row>
    <row r="168" spans="1:52" hidden="1" outlineLevel="1">
      <c r="A168" s="8">
        <v>45323</v>
      </c>
      <c r="B168" s="127">
        <v>8167.6338567100001</v>
      </c>
      <c r="C168" s="127">
        <v>3976.3639483400002</v>
      </c>
      <c r="D168" s="127">
        <v>242.33740208</v>
      </c>
      <c r="E168" s="127">
        <v>1901.5811343</v>
      </c>
      <c r="F168" s="127">
        <v>43.611761049999998</v>
      </c>
      <c r="G168" s="127">
        <v>22.045215420000002</v>
      </c>
      <c r="H168" s="127">
        <v>89.992031560000001</v>
      </c>
      <c r="I168" s="127">
        <v>1668.0403442100001</v>
      </c>
      <c r="J168" s="127">
        <v>94.723582780000001</v>
      </c>
      <c r="K168" s="127">
        <v>9.6871301600000006</v>
      </c>
      <c r="L168" s="127">
        <v>10.78913054</v>
      </c>
      <c r="M168" s="127">
        <v>0</v>
      </c>
      <c r="N168" s="127">
        <v>5.6051027800000002</v>
      </c>
      <c r="O168" s="127">
        <v>5.2394122999999997</v>
      </c>
      <c r="P168" s="127">
        <v>23.248535830000002</v>
      </c>
      <c r="Q168" s="127">
        <v>4.1255609999999998E-2</v>
      </c>
      <c r="R168" s="127">
        <v>25.404224630000002</v>
      </c>
      <c r="S168" s="127">
        <v>48.923332539999997</v>
      </c>
      <c r="T168" s="127">
        <v>3.1258000000000002E-4</v>
      </c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</row>
    <row r="169" spans="1:52">
      <c r="A169" s="8">
        <v>45352</v>
      </c>
      <c r="B169" s="127">
        <v>8254.0793148600005</v>
      </c>
      <c r="C169" s="127">
        <v>4001.2374341</v>
      </c>
      <c r="D169" s="127">
        <v>241.66064653999999</v>
      </c>
      <c r="E169" s="127">
        <v>1925.82458638</v>
      </c>
      <c r="F169" s="127">
        <v>74.422548840000005</v>
      </c>
      <c r="G169" s="127">
        <v>17.61295672</v>
      </c>
      <c r="H169" s="127">
        <v>92.490925290000007</v>
      </c>
      <c r="I169" s="127">
        <v>1673.38952604</v>
      </c>
      <c r="J169" s="127">
        <v>95.884825180000007</v>
      </c>
      <c r="K169" s="127">
        <v>9.3304616300000003</v>
      </c>
      <c r="L169" s="127">
        <v>10.603489379999999</v>
      </c>
      <c r="M169" s="127">
        <v>0</v>
      </c>
      <c r="N169" s="127">
        <v>5.7888369199999996</v>
      </c>
      <c r="O169" s="127">
        <v>4.3241325399999999</v>
      </c>
      <c r="P169" s="127">
        <v>26.096400129999999</v>
      </c>
      <c r="Q169" s="127">
        <v>3.6076570000000002E-2</v>
      </c>
      <c r="R169" s="127">
        <v>27.70403636</v>
      </c>
      <c r="S169" s="127">
        <v>47.672063860000002</v>
      </c>
      <c r="T169" s="127">
        <v>3.6838000000000002E-4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</row>
    <row r="170" spans="1:52">
      <c r="A170" s="8">
        <v>45383</v>
      </c>
      <c r="B170" s="127">
        <v>8411.2200516899993</v>
      </c>
      <c r="C170" s="127">
        <v>4170.6684799300001</v>
      </c>
      <c r="D170" s="127">
        <v>258.70685101999999</v>
      </c>
      <c r="E170" s="127">
        <v>1993.10252259</v>
      </c>
      <c r="F170" s="127">
        <v>52.616284299999997</v>
      </c>
      <c r="G170" s="127">
        <v>14.92618521</v>
      </c>
      <c r="H170" s="127">
        <v>99.176800540000002</v>
      </c>
      <c r="I170" s="127">
        <v>1589.2309512700001</v>
      </c>
      <c r="J170" s="127">
        <v>93.460355370000002</v>
      </c>
      <c r="K170" s="127">
        <v>18.244082030000001</v>
      </c>
      <c r="L170" s="127">
        <v>10.36473909</v>
      </c>
      <c r="M170" s="127">
        <v>0</v>
      </c>
      <c r="N170" s="127">
        <v>5.5053370099999999</v>
      </c>
      <c r="O170" s="127">
        <v>5.0646882599999996</v>
      </c>
      <c r="P170" s="127">
        <v>24.571097219999999</v>
      </c>
      <c r="Q170" s="127">
        <v>3.0877180000000001E-2</v>
      </c>
      <c r="R170" s="127">
        <v>29.665415589999999</v>
      </c>
      <c r="S170" s="127">
        <v>45.42171948</v>
      </c>
      <c r="T170" s="127">
        <v>0.46366560000000001</v>
      </c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</row>
    <row r="171" spans="1:52">
      <c r="A171" s="8">
        <v>45413</v>
      </c>
      <c r="B171" s="127">
        <v>8426.1514775699998</v>
      </c>
      <c r="C171" s="127">
        <v>4180.45732718</v>
      </c>
      <c r="D171" s="127">
        <v>268.68487257999999</v>
      </c>
      <c r="E171" s="127">
        <v>2001.75722664</v>
      </c>
      <c r="F171" s="127">
        <v>54.044437080000002</v>
      </c>
      <c r="G171" s="127">
        <v>16.77327425</v>
      </c>
      <c r="H171" s="127">
        <v>80.02091557</v>
      </c>
      <c r="I171" s="127">
        <v>1573.90226039</v>
      </c>
      <c r="J171" s="127">
        <v>103.48006922</v>
      </c>
      <c r="K171" s="127">
        <v>17.36780216</v>
      </c>
      <c r="L171" s="127">
        <v>9.7093066799999992</v>
      </c>
      <c r="M171" s="127">
        <v>0</v>
      </c>
      <c r="N171" s="127">
        <v>4.6447204299999996</v>
      </c>
      <c r="O171" s="127">
        <v>4.5783774099999999</v>
      </c>
      <c r="P171" s="127">
        <v>21.607719809999999</v>
      </c>
      <c r="Q171" s="127">
        <v>0</v>
      </c>
      <c r="R171" s="127">
        <v>44.186295020000003</v>
      </c>
      <c r="S171" s="127">
        <v>44.482967189999997</v>
      </c>
      <c r="T171" s="127">
        <v>0.45390596</v>
      </c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</row>
    <row r="172" spans="1:52">
      <c r="A172" s="8">
        <v>45444</v>
      </c>
      <c r="B172" s="127">
        <v>8499.4353365999996</v>
      </c>
      <c r="C172" s="127">
        <v>4151.0478085200002</v>
      </c>
      <c r="D172" s="127">
        <v>262.64809724000003</v>
      </c>
      <c r="E172" s="127">
        <v>2034.2820208200001</v>
      </c>
      <c r="F172" s="127">
        <v>45.99012561</v>
      </c>
      <c r="G172" s="127">
        <v>9.5375943700000008</v>
      </c>
      <c r="H172" s="127">
        <v>102.46641099</v>
      </c>
      <c r="I172" s="127">
        <v>1633.0529771199999</v>
      </c>
      <c r="J172" s="127">
        <v>105.96502169999999</v>
      </c>
      <c r="K172" s="127">
        <v>17.432709899999999</v>
      </c>
      <c r="L172" s="127">
        <v>10.10287866</v>
      </c>
      <c r="M172" s="127">
        <v>0</v>
      </c>
      <c r="N172" s="127">
        <v>4.4602510799999999</v>
      </c>
      <c r="O172" s="127">
        <v>5.1522710800000002</v>
      </c>
      <c r="P172" s="127">
        <v>21.44431105</v>
      </c>
      <c r="Q172" s="127">
        <v>0</v>
      </c>
      <c r="R172" s="127">
        <v>42.55907414</v>
      </c>
      <c r="S172" s="127">
        <v>52.849843980000003</v>
      </c>
      <c r="T172" s="127">
        <v>0.44394033999999999</v>
      </c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</row>
    <row r="173" spans="1:52">
      <c r="A173" s="8">
        <v>45474</v>
      </c>
      <c r="B173" s="127">
        <v>8818.5616737300006</v>
      </c>
      <c r="C173" s="127">
        <v>4141.8651765200002</v>
      </c>
      <c r="D173" s="127">
        <v>245.89065024000001</v>
      </c>
      <c r="E173" s="127">
        <v>2171.6202645899998</v>
      </c>
      <c r="F173" s="127">
        <v>57.918271500000003</v>
      </c>
      <c r="G173" s="127">
        <v>9.7776953100000004</v>
      </c>
      <c r="H173" s="127">
        <v>82.637283319999995</v>
      </c>
      <c r="I173" s="127">
        <v>1841.98414925</v>
      </c>
      <c r="J173" s="127">
        <v>106.96588282</v>
      </c>
      <c r="K173" s="127">
        <v>19.970495440000001</v>
      </c>
      <c r="L173" s="127">
        <v>14.576164260000001</v>
      </c>
      <c r="M173" s="127">
        <v>0</v>
      </c>
      <c r="N173" s="127">
        <v>5.0565126600000001</v>
      </c>
      <c r="O173" s="127">
        <v>7.4418736399999998</v>
      </c>
      <c r="P173" s="127">
        <v>22.044702709999999</v>
      </c>
      <c r="Q173" s="127">
        <v>0</v>
      </c>
      <c r="R173" s="127">
        <v>38.285615579999998</v>
      </c>
      <c r="S173" s="127">
        <v>52.092602800000002</v>
      </c>
      <c r="T173" s="127">
        <v>0.43433308999999998</v>
      </c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</row>
    <row r="174" spans="1:52">
      <c r="A174" s="8">
        <v>45505</v>
      </c>
      <c r="B174" s="127">
        <v>9399.2739834099993</v>
      </c>
      <c r="C174" s="127">
        <v>4210.5151678000002</v>
      </c>
      <c r="D174" s="127">
        <v>253.55357674000001</v>
      </c>
      <c r="E174" s="127">
        <v>2210.7449921799998</v>
      </c>
      <c r="F174" s="127">
        <v>54.41845232</v>
      </c>
      <c r="G174" s="127">
        <v>7.7644028</v>
      </c>
      <c r="H174" s="127">
        <v>87.119811339999998</v>
      </c>
      <c r="I174" s="127">
        <v>2311.39859643</v>
      </c>
      <c r="J174" s="127">
        <v>108.95457214</v>
      </c>
      <c r="K174" s="127">
        <v>21.487961309999999</v>
      </c>
      <c r="L174" s="127">
        <v>20.190134650000001</v>
      </c>
      <c r="M174" s="127">
        <v>0</v>
      </c>
      <c r="N174" s="127">
        <v>2.10087921</v>
      </c>
      <c r="O174" s="127">
        <v>4.9706813800000003</v>
      </c>
      <c r="P174" s="127">
        <v>20.660325279999999</v>
      </c>
      <c r="Q174" s="127">
        <v>0</v>
      </c>
      <c r="R174" s="127">
        <v>33.167299100000001</v>
      </c>
      <c r="S174" s="127">
        <v>51.803158289999999</v>
      </c>
      <c r="T174" s="127">
        <v>0.42397244000000001</v>
      </c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</row>
    <row r="175" spans="1:52">
      <c r="A175" s="8">
        <v>45536</v>
      </c>
      <c r="B175" s="127">
        <v>9282.1441316399996</v>
      </c>
      <c r="C175" s="127">
        <v>4235.5534923599998</v>
      </c>
      <c r="D175" s="127">
        <v>254.80942594000001</v>
      </c>
      <c r="E175" s="127">
        <v>2223.2213182599999</v>
      </c>
      <c r="F175" s="127">
        <v>57.400567219999999</v>
      </c>
      <c r="G175" s="127">
        <v>7.2662314099999996</v>
      </c>
      <c r="H175" s="127">
        <v>85.950085439999995</v>
      </c>
      <c r="I175" s="127">
        <v>2152.4765589100002</v>
      </c>
      <c r="J175" s="127">
        <v>113.98950022</v>
      </c>
      <c r="K175" s="127">
        <v>20.493571110000001</v>
      </c>
      <c r="L175" s="127">
        <v>17.897156590000002</v>
      </c>
      <c r="M175" s="127">
        <v>0</v>
      </c>
      <c r="N175" s="127">
        <v>2.16294765</v>
      </c>
      <c r="O175" s="127">
        <v>4.2340918099999998</v>
      </c>
      <c r="P175" s="127">
        <v>21.708448270000002</v>
      </c>
      <c r="Q175" s="127">
        <v>0</v>
      </c>
      <c r="R175" s="127">
        <v>34.068891790000002</v>
      </c>
      <c r="S175" s="127">
        <v>50.498195250000002</v>
      </c>
      <c r="T175" s="127">
        <v>0.41364941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</row>
    <row r="176" spans="1:52">
      <c r="A176" s="8">
        <v>45566</v>
      </c>
      <c r="B176" s="127">
        <v>9321.6639813199999</v>
      </c>
      <c r="C176" s="127">
        <v>3975.31623739</v>
      </c>
      <c r="D176" s="127">
        <v>260.71918873999999</v>
      </c>
      <c r="E176" s="127">
        <v>2608.7558345000002</v>
      </c>
      <c r="F176" s="127">
        <v>49.061131379999999</v>
      </c>
      <c r="G176" s="127">
        <v>17.059179539999999</v>
      </c>
      <c r="H176" s="127">
        <v>97.304182650000001</v>
      </c>
      <c r="I176" s="127">
        <v>2064.6516400099999</v>
      </c>
      <c r="J176" s="127">
        <v>118.78312538</v>
      </c>
      <c r="K176" s="127">
        <v>25.982333069999999</v>
      </c>
      <c r="L176" s="127">
        <v>13.743216970000001</v>
      </c>
      <c r="M176" s="127">
        <v>0</v>
      </c>
      <c r="N176" s="127">
        <v>1.8453941300000001</v>
      </c>
      <c r="O176" s="127">
        <v>3.9744583000000002</v>
      </c>
      <c r="P176" s="127">
        <v>21.785062750000002</v>
      </c>
      <c r="Q176" s="127">
        <v>0</v>
      </c>
      <c r="R176" s="127">
        <v>29.954820009999999</v>
      </c>
      <c r="S176" s="127">
        <v>32.32450377</v>
      </c>
      <c r="T176" s="127">
        <v>0.40367272999999998</v>
      </c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</row>
    <row r="177" spans="1:52">
      <c r="A177" s="8">
        <v>45597</v>
      </c>
      <c r="B177" s="127">
        <v>9455.4508330900007</v>
      </c>
      <c r="C177" s="127">
        <v>4036.4776377399999</v>
      </c>
      <c r="D177" s="127">
        <v>265.74523284999998</v>
      </c>
      <c r="E177" s="127">
        <v>2789.3716235400002</v>
      </c>
      <c r="F177" s="127">
        <v>68.807327979999997</v>
      </c>
      <c r="G177" s="127">
        <v>18.166385179999999</v>
      </c>
      <c r="H177" s="127">
        <v>83.684226229999993</v>
      </c>
      <c r="I177" s="127">
        <v>1922.6352159800001</v>
      </c>
      <c r="J177" s="127">
        <v>122.06070908</v>
      </c>
      <c r="K177" s="127">
        <v>28.831013089999999</v>
      </c>
      <c r="L177" s="127">
        <v>22.948835320000001</v>
      </c>
      <c r="M177" s="127">
        <v>0</v>
      </c>
      <c r="N177" s="127">
        <v>1.5901151499999999</v>
      </c>
      <c r="O177" s="127">
        <v>3.2266334799999998</v>
      </c>
      <c r="P177" s="127">
        <v>20.31657628</v>
      </c>
      <c r="Q177" s="127">
        <v>0</v>
      </c>
      <c r="R177" s="127">
        <v>29.385736489999999</v>
      </c>
      <c r="S177" s="127">
        <v>41.810746530000003</v>
      </c>
      <c r="T177" s="127">
        <v>0.39281817000000002</v>
      </c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</row>
    <row r="178" spans="1:52">
      <c r="A178" s="8">
        <v>45627</v>
      </c>
      <c r="B178" s="127">
        <v>9632.3300760599996</v>
      </c>
      <c r="C178" s="127">
        <v>3963.07665202</v>
      </c>
      <c r="D178" s="127">
        <v>261.10081797999999</v>
      </c>
      <c r="E178" s="127">
        <v>3132.1675498499999</v>
      </c>
      <c r="F178" s="127">
        <v>43.356045420000001</v>
      </c>
      <c r="G178" s="127">
        <v>15.65552108</v>
      </c>
      <c r="H178" s="127">
        <v>89.356822879999996</v>
      </c>
      <c r="I178" s="127">
        <v>1851.3065455000001</v>
      </c>
      <c r="J178" s="127">
        <v>127.14067491</v>
      </c>
      <c r="K178" s="127">
        <v>28.705440790000001</v>
      </c>
      <c r="L178" s="127">
        <v>23.698265509999999</v>
      </c>
      <c r="M178" s="127">
        <v>0</v>
      </c>
      <c r="N178" s="127">
        <v>1.3009836400000001</v>
      </c>
      <c r="O178" s="127">
        <v>2.6740138500000001</v>
      </c>
      <c r="P178" s="127">
        <v>21.38100347</v>
      </c>
      <c r="Q178" s="127">
        <v>0</v>
      </c>
      <c r="R178" s="127">
        <v>29.754056250000001</v>
      </c>
      <c r="S178" s="127">
        <v>41.273399640000001</v>
      </c>
      <c r="T178" s="127">
        <v>0.38228327000000001</v>
      </c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</row>
    <row r="179" spans="1:52">
      <c r="A179" s="8">
        <v>45658</v>
      </c>
      <c r="B179" s="127">
        <v>9534.3209313700008</v>
      </c>
      <c r="C179" s="127">
        <v>4155.6085141399999</v>
      </c>
      <c r="D179" s="127">
        <v>237.51332527</v>
      </c>
      <c r="E179" s="127">
        <v>2971.2466711100001</v>
      </c>
      <c r="F179" s="127">
        <v>56.883934529999998</v>
      </c>
      <c r="G179" s="127">
        <v>17.134284269999998</v>
      </c>
      <c r="H179" s="127">
        <v>87.426232229999997</v>
      </c>
      <c r="I179" s="127">
        <v>1741.1245204500001</v>
      </c>
      <c r="J179" s="127">
        <v>133.22061578</v>
      </c>
      <c r="K179" s="127">
        <v>27.73708718</v>
      </c>
      <c r="L179" s="127">
        <v>25.696653940000001</v>
      </c>
      <c r="M179" s="127">
        <v>0</v>
      </c>
      <c r="N179" s="127">
        <v>1.30552884</v>
      </c>
      <c r="O179" s="127">
        <v>1.3522320000000001</v>
      </c>
      <c r="P179" s="127">
        <v>15.64040625</v>
      </c>
      <c r="Q179" s="127">
        <v>0</v>
      </c>
      <c r="R179" s="127">
        <v>23.681180390000002</v>
      </c>
      <c r="S179" s="127">
        <v>38.377991899999998</v>
      </c>
      <c r="T179" s="127">
        <v>0.37175309000000001</v>
      </c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</row>
    <row r="180" spans="1:52">
      <c r="A180" s="8">
        <v>45689</v>
      </c>
      <c r="B180" s="127">
        <v>9414.4296193999999</v>
      </c>
      <c r="C180" s="127">
        <v>4021.09514541</v>
      </c>
      <c r="D180" s="127">
        <v>239.67302082</v>
      </c>
      <c r="E180" s="127">
        <v>2860.1647202499998</v>
      </c>
      <c r="F180" s="127">
        <v>49.199953659999998</v>
      </c>
      <c r="G180" s="127">
        <v>15.101266600000001</v>
      </c>
      <c r="H180" s="127">
        <v>99.348660640000006</v>
      </c>
      <c r="I180" s="127">
        <v>1859.7164618899999</v>
      </c>
      <c r="J180" s="127">
        <v>133.83282051</v>
      </c>
      <c r="K180" s="127">
        <v>27.456515240000002</v>
      </c>
      <c r="L180" s="127">
        <v>24.609017649999998</v>
      </c>
      <c r="M180" s="127">
        <v>0</v>
      </c>
      <c r="N180" s="127">
        <v>0.76150656999999999</v>
      </c>
      <c r="O180" s="127">
        <v>1.3534752999999999</v>
      </c>
      <c r="P180" s="127">
        <v>15.363921510000001</v>
      </c>
      <c r="Q180" s="127">
        <v>0</v>
      </c>
      <c r="R180" s="127">
        <v>26.78460458</v>
      </c>
      <c r="S180" s="127">
        <v>39.608045189999999</v>
      </c>
      <c r="T180" s="127">
        <v>0.36048358000000003</v>
      </c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</row>
    <row r="181" spans="1:52">
      <c r="A181" s="8">
        <v>45717</v>
      </c>
      <c r="B181" s="127">
        <v>10035.6707293</v>
      </c>
      <c r="C181" s="127">
        <v>4232.0511066199997</v>
      </c>
      <c r="D181" s="127">
        <v>232.06697012999999</v>
      </c>
      <c r="E181" s="127">
        <v>3192.7818161099999</v>
      </c>
      <c r="F181" s="127">
        <v>80.886374110000006</v>
      </c>
      <c r="G181" s="127">
        <v>13.485860539999999</v>
      </c>
      <c r="H181" s="127">
        <v>116.91482236</v>
      </c>
      <c r="I181" s="127">
        <v>1829.67541136</v>
      </c>
      <c r="J181" s="127">
        <v>155.30813961000001</v>
      </c>
      <c r="K181" s="127">
        <v>38.088095819999999</v>
      </c>
      <c r="L181" s="127">
        <v>34.446828170000003</v>
      </c>
      <c r="M181" s="127">
        <v>0</v>
      </c>
      <c r="N181" s="127">
        <v>1.22801333</v>
      </c>
      <c r="O181" s="127">
        <v>1.20056429</v>
      </c>
      <c r="P181" s="127">
        <v>41.703505049999997</v>
      </c>
      <c r="Q181" s="127">
        <v>0</v>
      </c>
      <c r="R181" s="127">
        <v>26.58090928</v>
      </c>
      <c r="S181" s="127">
        <v>38.902712819999998</v>
      </c>
      <c r="T181" s="127">
        <v>0.34959970000000001</v>
      </c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10"/>
    </row>
    <row r="2" spans="1:20" ht="5.25" customHeight="1"/>
    <row r="3" spans="1:20" ht="26.25" customHeight="1">
      <c r="A3" s="212" t="s">
        <v>69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20" ht="12.75" customHeight="1">
      <c r="A4" s="12" t="s">
        <v>131</v>
      </c>
    </row>
    <row r="5" spans="1:20" ht="12.75" customHeight="1">
      <c r="A5" s="25" t="s">
        <v>229</v>
      </c>
    </row>
    <row r="6" spans="1:20" s="30" customFormat="1">
      <c r="A6" s="214" t="s">
        <v>0</v>
      </c>
      <c r="B6" s="203" t="s">
        <v>1</v>
      </c>
      <c r="C6" s="203" t="s">
        <v>57</v>
      </c>
      <c r="D6" s="192" t="s">
        <v>2</v>
      </c>
      <c r="E6" s="192"/>
      <c r="F6" s="192"/>
      <c r="G6" s="192"/>
      <c r="H6" s="192"/>
      <c r="I6" s="192"/>
      <c r="J6" s="192"/>
      <c r="K6" s="192"/>
      <c r="L6" s="203" t="s">
        <v>56</v>
      </c>
      <c r="M6" s="215" t="s">
        <v>55</v>
      </c>
    </row>
    <row r="7" spans="1:20" s="30" customFormat="1">
      <c r="A7" s="214"/>
      <c r="B7" s="203"/>
      <c r="C7" s="203"/>
      <c r="D7" s="192" t="s">
        <v>17</v>
      </c>
      <c r="E7" s="193"/>
      <c r="F7" s="193"/>
      <c r="G7" s="193"/>
      <c r="H7" s="192" t="s">
        <v>9</v>
      </c>
      <c r="I7" s="193"/>
      <c r="J7" s="193"/>
      <c r="K7" s="193"/>
      <c r="L7" s="203"/>
      <c r="M7" s="215"/>
    </row>
    <row r="8" spans="1:20" ht="27.6">
      <c r="A8" s="214"/>
      <c r="B8" s="203"/>
      <c r="C8" s="20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3"/>
      <c r="M8" s="215"/>
    </row>
    <row r="9" spans="1:20" hidden="1">
      <c r="A9" s="116"/>
      <c r="B9" s="115"/>
      <c r="C9" s="115"/>
      <c r="D9" s="114"/>
      <c r="E9" s="114"/>
      <c r="F9" s="114"/>
      <c r="G9" s="114"/>
      <c r="H9" s="114"/>
      <c r="I9" s="114"/>
      <c r="J9" s="114"/>
      <c r="K9" s="114"/>
      <c r="L9" s="115"/>
      <c r="M9" s="117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7">
        <v>4587.4011741499999</v>
      </c>
      <c r="C11" s="127"/>
      <c r="D11" s="43"/>
      <c r="E11" s="43"/>
      <c r="F11" s="43"/>
      <c r="G11" s="43"/>
      <c r="H11" s="43"/>
      <c r="I11" s="43"/>
      <c r="J11" s="43"/>
      <c r="K11" s="43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0" hidden="1" outlineLevel="1">
      <c r="A12" s="8">
        <v>40575</v>
      </c>
      <c r="B12" s="127">
        <v>4597.4689052900003</v>
      </c>
      <c r="C12" s="127"/>
      <c r="D12" s="43"/>
      <c r="E12" s="43"/>
      <c r="F12" s="43"/>
      <c r="G12" s="43"/>
      <c r="H12" s="43"/>
      <c r="I12" s="43"/>
      <c r="J12" s="43"/>
      <c r="K12" s="43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0" hidden="1" outlineLevel="1">
      <c r="A13" s="8">
        <v>40603</v>
      </c>
      <c r="B13" s="127">
        <v>4793.5010347300004</v>
      </c>
      <c r="C13" s="127"/>
      <c r="D13" s="43"/>
      <c r="E13" s="43"/>
      <c r="F13" s="43"/>
      <c r="G13" s="43"/>
      <c r="H13" s="43"/>
      <c r="I13" s="43"/>
      <c r="J13" s="43"/>
      <c r="K13" s="43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hidden="1" outlineLevel="1">
      <c r="A14" s="8">
        <v>40634</v>
      </c>
      <c r="B14" s="127">
        <v>4782.0195533300002</v>
      </c>
      <c r="C14" s="127"/>
      <c r="D14" s="43"/>
      <c r="E14" s="43"/>
      <c r="F14" s="43"/>
      <c r="G14" s="43"/>
      <c r="H14" s="43"/>
      <c r="I14" s="43"/>
      <c r="J14" s="43"/>
      <c r="K14" s="43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0" hidden="1" outlineLevel="1">
      <c r="A15" s="8">
        <v>40664</v>
      </c>
      <c r="B15" s="127">
        <v>4904.3626353199998</v>
      </c>
      <c r="C15" s="127"/>
      <c r="D15" s="43"/>
      <c r="E15" s="43"/>
      <c r="F15" s="43"/>
      <c r="G15" s="43"/>
      <c r="H15" s="43"/>
      <c r="I15" s="43"/>
      <c r="J15" s="43"/>
      <c r="K15" s="43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hidden="1" outlineLevel="1">
      <c r="A16" s="8">
        <v>40695</v>
      </c>
      <c r="B16" s="127">
        <v>4443.6170274100004</v>
      </c>
      <c r="C16" s="127"/>
      <c r="D16" s="43"/>
      <c r="E16" s="43"/>
      <c r="F16" s="43"/>
      <c r="G16" s="43"/>
      <c r="H16" s="43"/>
      <c r="I16" s="43"/>
      <c r="J16" s="43"/>
      <c r="K16" s="43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hidden="1" outlineLevel="1">
      <c r="A17" s="8">
        <v>40725</v>
      </c>
      <c r="B17" s="127">
        <v>4642.7414210699999</v>
      </c>
      <c r="C17" s="127"/>
      <c r="D17" s="43"/>
      <c r="E17" s="43"/>
      <c r="F17" s="43"/>
      <c r="G17" s="43"/>
      <c r="H17" s="43"/>
      <c r="I17" s="43"/>
      <c r="J17" s="43"/>
      <c r="K17" s="43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0" hidden="1" outlineLevel="1">
      <c r="A18" s="8">
        <v>40756</v>
      </c>
      <c r="B18" s="127">
        <v>4550.8920417299996</v>
      </c>
      <c r="C18" s="127"/>
      <c r="D18" s="43"/>
      <c r="E18" s="43"/>
      <c r="F18" s="43"/>
      <c r="G18" s="43"/>
      <c r="H18" s="43"/>
      <c r="I18" s="43"/>
      <c r="J18" s="43"/>
      <c r="K18" s="43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hidden="1" outlineLevel="1">
      <c r="A19" s="8">
        <v>40787</v>
      </c>
      <c r="B19" s="127">
        <v>4597.1254348000002</v>
      </c>
      <c r="C19" s="127"/>
      <c r="D19" s="43"/>
      <c r="E19" s="43"/>
      <c r="F19" s="43"/>
      <c r="G19" s="43"/>
      <c r="H19" s="43"/>
      <c r="I19" s="43"/>
      <c r="J19" s="43"/>
      <c r="K19" s="43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20" hidden="1" outlineLevel="1">
      <c r="A20" s="8">
        <v>40817</v>
      </c>
      <c r="B20" s="127">
        <v>4392.14970533</v>
      </c>
      <c r="C20" s="127"/>
      <c r="D20" s="43"/>
      <c r="E20" s="43"/>
      <c r="F20" s="43"/>
      <c r="G20" s="43"/>
      <c r="H20" s="43"/>
      <c r="I20" s="43"/>
      <c r="J20" s="43"/>
      <c r="K20" s="43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hidden="1" outlineLevel="1">
      <c r="A21" s="8">
        <v>40848</v>
      </c>
      <c r="B21" s="127">
        <v>4399.4799381499997</v>
      </c>
      <c r="C21" s="127"/>
      <c r="D21" s="43"/>
      <c r="E21" s="43"/>
      <c r="F21" s="43"/>
      <c r="G21" s="43"/>
      <c r="H21" s="43"/>
      <c r="I21" s="43"/>
      <c r="J21" s="43"/>
      <c r="K21" s="43"/>
      <c r="L21" s="127"/>
      <c r="M21" s="127"/>
      <c r="N21" s="127"/>
      <c r="O21" s="127"/>
      <c r="P21" s="127"/>
      <c r="Q21" s="127"/>
      <c r="R21" s="127"/>
      <c r="S21" s="127"/>
      <c r="T21" s="127"/>
    </row>
    <row r="22" spans="1:20" hidden="1" outlineLevel="1">
      <c r="A22" s="8">
        <v>40878</v>
      </c>
      <c r="B22" s="127">
        <v>4426.9265099000004</v>
      </c>
      <c r="C22" s="127"/>
      <c r="D22" s="43"/>
      <c r="E22" s="43"/>
      <c r="F22" s="43"/>
      <c r="G22" s="43"/>
      <c r="H22" s="43"/>
      <c r="I22" s="43"/>
      <c r="J22" s="43"/>
      <c r="K22" s="43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hidden="1" outlineLevel="1">
      <c r="A23" s="8">
        <v>40909</v>
      </c>
      <c r="B23" s="127">
        <v>4344.9821424299998</v>
      </c>
      <c r="C23" s="127"/>
      <c r="D23" s="43"/>
      <c r="E23" s="43"/>
      <c r="F23" s="43"/>
      <c r="G23" s="43"/>
      <c r="H23" s="43"/>
      <c r="I23" s="43"/>
      <c r="J23" s="43"/>
      <c r="K23" s="43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hidden="1" outlineLevel="1">
      <c r="A24" s="8">
        <v>40940</v>
      </c>
      <c r="B24" s="127">
        <v>4321.95161001</v>
      </c>
      <c r="C24" s="127"/>
      <c r="D24" s="43"/>
      <c r="E24" s="43"/>
      <c r="F24" s="43"/>
      <c r="G24" s="43"/>
      <c r="H24" s="43"/>
      <c r="I24" s="43"/>
      <c r="J24" s="43"/>
      <c r="K24" s="43"/>
      <c r="L24" s="127"/>
      <c r="M24" s="127"/>
      <c r="N24" s="127"/>
      <c r="O24" s="127"/>
      <c r="P24" s="127"/>
      <c r="Q24" s="127"/>
      <c r="R24" s="127"/>
      <c r="S24" s="127"/>
      <c r="T24" s="127"/>
    </row>
    <row r="25" spans="1:20" hidden="1" outlineLevel="1">
      <c r="A25" s="8">
        <v>40969</v>
      </c>
      <c r="B25" s="127">
        <v>4453.6960670999997</v>
      </c>
      <c r="C25" s="127"/>
      <c r="D25" s="43"/>
      <c r="E25" s="43"/>
      <c r="F25" s="43"/>
      <c r="G25" s="43"/>
      <c r="H25" s="43"/>
      <c r="I25" s="43"/>
      <c r="J25" s="43"/>
      <c r="K25" s="43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hidden="1" outlineLevel="1">
      <c r="A26" s="8">
        <v>41000</v>
      </c>
      <c r="B26" s="127">
        <v>4487.8225442100002</v>
      </c>
      <c r="C26" s="127"/>
      <c r="D26" s="43"/>
      <c r="E26" s="43"/>
      <c r="F26" s="43"/>
      <c r="G26" s="43"/>
      <c r="H26" s="43"/>
      <c r="I26" s="43"/>
      <c r="J26" s="43"/>
      <c r="K26" s="43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hidden="1" outlineLevel="1">
      <c r="A27" s="8">
        <v>41030</v>
      </c>
      <c r="B27" s="127">
        <v>4385.0815880199998</v>
      </c>
      <c r="C27" s="127"/>
      <c r="D27" s="43"/>
      <c r="E27" s="43"/>
      <c r="F27" s="43"/>
      <c r="G27" s="43"/>
      <c r="H27" s="43"/>
      <c r="I27" s="43"/>
      <c r="J27" s="43"/>
      <c r="K27" s="43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0" hidden="1" outlineLevel="1">
      <c r="A28" s="8">
        <v>41061</v>
      </c>
      <c r="B28" s="127">
        <v>4517.9021660400003</v>
      </c>
      <c r="C28" s="127"/>
      <c r="D28" s="43"/>
      <c r="E28" s="43"/>
      <c r="F28" s="43"/>
      <c r="G28" s="43"/>
      <c r="H28" s="43"/>
      <c r="I28" s="43"/>
      <c r="J28" s="43"/>
      <c r="K28" s="43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0" hidden="1" outlineLevel="1">
      <c r="A29" s="8">
        <v>41091</v>
      </c>
      <c r="B29" s="127">
        <v>4457.3425775100004</v>
      </c>
      <c r="C29" s="127"/>
      <c r="D29" s="43"/>
      <c r="E29" s="43"/>
      <c r="F29" s="43"/>
      <c r="G29" s="43"/>
      <c r="H29" s="43"/>
      <c r="I29" s="43"/>
      <c r="J29" s="43"/>
      <c r="K29" s="43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hidden="1" outlineLevel="1">
      <c r="A30" s="8">
        <v>41122</v>
      </c>
      <c r="B30" s="127">
        <v>4396.6781258399997</v>
      </c>
      <c r="C30" s="127"/>
      <c r="D30" s="43"/>
      <c r="E30" s="43"/>
      <c r="F30" s="43"/>
      <c r="G30" s="43"/>
      <c r="H30" s="43"/>
      <c r="I30" s="43"/>
      <c r="J30" s="43"/>
      <c r="K30" s="43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0" hidden="1" outlineLevel="1">
      <c r="A31" s="8">
        <v>41153</v>
      </c>
      <c r="B31" s="127">
        <v>4441.35832734</v>
      </c>
      <c r="C31" s="127"/>
      <c r="D31" s="43"/>
      <c r="E31" s="43"/>
      <c r="F31" s="43"/>
      <c r="G31" s="43"/>
      <c r="H31" s="43"/>
      <c r="I31" s="43"/>
      <c r="J31" s="43"/>
      <c r="K31" s="43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0" hidden="1" outlineLevel="1">
      <c r="A32" s="8">
        <v>41183</v>
      </c>
      <c r="B32" s="127">
        <v>4386.4060061399996</v>
      </c>
      <c r="C32" s="127"/>
      <c r="D32" s="43"/>
      <c r="E32" s="43"/>
      <c r="F32" s="43"/>
      <c r="G32" s="43"/>
      <c r="H32" s="43"/>
      <c r="I32" s="43"/>
      <c r="J32" s="43"/>
      <c r="K32" s="43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idden="1" outlineLevel="1">
      <c r="A33" s="8">
        <v>41214</v>
      </c>
      <c r="B33" s="127">
        <v>4528.5989961400001</v>
      </c>
      <c r="C33" s="127"/>
      <c r="D33" s="43"/>
      <c r="E33" s="43"/>
      <c r="F33" s="43"/>
      <c r="G33" s="43"/>
      <c r="H33" s="43"/>
      <c r="I33" s="43"/>
      <c r="J33" s="43"/>
      <c r="K33" s="43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idden="1" outlineLevel="1">
      <c r="A34" s="8">
        <v>41244</v>
      </c>
      <c r="B34" s="127">
        <v>4735.9834996199997</v>
      </c>
      <c r="C34" s="127"/>
      <c r="D34" s="43"/>
      <c r="E34" s="43"/>
      <c r="F34" s="43"/>
      <c r="G34" s="43"/>
      <c r="H34" s="43"/>
      <c r="I34" s="43"/>
      <c r="J34" s="43"/>
      <c r="K34" s="43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idden="1" outlineLevel="1">
      <c r="A35" s="8">
        <v>41275</v>
      </c>
      <c r="B35" s="127">
        <v>4674.5788638000004</v>
      </c>
      <c r="C35" s="127"/>
      <c r="D35" s="43"/>
      <c r="E35" s="43"/>
      <c r="F35" s="43"/>
      <c r="G35" s="43"/>
      <c r="H35" s="43"/>
      <c r="I35" s="43"/>
      <c r="J35" s="43"/>
      <c r="K35" s="43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1:20" hidden="1" outlineLevel="1">
      <c r="A36" s="8">
        <v>41306</v>
      </c>
      <c r="B36" s="127">
        <v>4553.1830723399999</v>
      </c>
      <c r="C36" s="127">
        <v>45.099163320000002</v>
      </c>
      <c r="D36" s="127">
        <v>36.689968049999997</v>
      </c>
      <c r="E36" s="127">
        <v>2.73512209</v>
      </c>
      <c r="F36" s="127">
        <v>28.872746370000002</v>
      </c>
      <c r="G36" s="127">
        <v>5.0820995900000003</v>
      </c>
      <c r="H36" s="127">
        <v>8.4091952699999997</v>
      </c>
      <c r="I36" s="127">
        <v>7.1486991700000004</v>
      </c>
      <c r="J36" s="127">
        <v>0</v>
      </c>
      <c r="K36" s="127">
        <v>1.2604960999999999</v>
      </c>
      <c r="L36" s="127">
        <v>4508.0839090199997</v>
      </c>
      <c r="M36" s="127">
        <v>584.91556510999999</v>
      </c>
      <c r="N36" s="127"/>
      <c r="O36" s="127"/>
      <c r="P36" s="127"/>
      <c r="Q36" s="127"/>
      <c r="R36" s="127"/>
      <c r="S36" s="127"/>
      <c r="T36" s="127"/>
    </row>
    <row r="37" spans="1:20" hidden="1" outlineLevel="1">
      <c r="A37" s="8">
        <v>41334</v>
      </c>
      <c r="B37" s="127">
        <v>4554.4224461900003</v>
      </c>
      <c r="C37" s="127">
        <v>45.848598600000003</v>
      </c>
      <c r="D37" s="127">
        <v>37.460468159999998</v>
      </c>
      <c r="E37" s="127">
        <v>2.6502513099999998</v>
      </c>
      <c r="F37" s="127">
        <v>29.148822039999999</v>
      </c>
      <c r="G37" s="127">
        <v>5.66139481</v>
      </c>
      <c r="H37" s="127">
        <v>8.3881304399999994</v>
      </c>
      <c r="I37" s="127">
        <v>7.1486991700000004</v>
      </c>
      <c r="J37" s="127">
        <v>0</v>
      </c>
      <c r="K37" s="127">
        <v>1.2394312700000001</v>
      </c>
      <c r="L37" s="127">
        <v>4508.5738475900007</v>
      </c>
      <c r="M37" s="127">
        <v>551.58827803999998</v>
      </c>
      <c r="N37" s="127"/>
      <c r="O37" s="127"/>
      <c r="P37" s="127"/>
      <c r="Q37" s="127"/>
      <c r="R37" s="127"/>
      <c r="S37" s="127"/>
      <c r="T37" s="127"/>
    </row>
    <row r="38" spans="1:20" hidden="1" outlineLevel="1">
      <c r="A38" s="8">
        <v>41365</v>
      </c>
      <c r="B38" s="127">
        <v>4348.4688509300004</v>
      </c>
      <c r="C38" s="127">
        <v>45.530948119999998</v>
      </c>
      <c r="D38" s="127">
        <v>37.166007049999997</v>
      </c>
      <c r="E38" s="127">
        <v>2.61040217</v>
      </c>
      <c r="F38" s="127">
        <v>28.956119770000001</v>
      </c>
      <c r="G38" s="127">
        <v>5.5994851099999998</v>
      </c>
      <c r="H38" s="127">
        <v>8.3649410700000004</v>
      </c>
      <c r="I38" s="127">
        <v>7.1486991700000004</v>
      </c>
      <c r="J38" s="127">
        <v>0</v>
      </c>
      <c r="K38" s="127">
        <v>1.2162419</v>
      </c>
      <c r="L38" s="127">
        <v>4302.9379028100002</v>
      </c>
      <c r="M38" s="127">
        <v>619.70203643000002</v>
      </c>
      <c r="N38" s="127"/>
      <c r="O38" s="127"/>
      <c r="P38" s="127"/>
      <c r="Q38" s="127"/>
      <c r="R38" s="127"/>
      <c r="S38" s="127"/>
      <c r="T38" s="127"/>
    </row>
    <row r="39" spans="1:20" hidden="1" outlineLevel="1">
      <c r="A39" s="8">
        <v>41395</v>
      </c>
      <c r="B39" s="127">
        <v>4311.4798133800005</v>
      </c>
      <c r="C39" s="127">
        <v>45.39367584</v>
      </c>
      <c r="D39" s="127">
        <v>37.050130119999999</v>
      </c>
      <c r="E39" s="127">
        <v>2.5707313900000002</v>
      </c>
      <c r="F39" s="127">
        <v>28.96454992</v>
      </c>
      <c r="G39" s="127">
        <v>5.5148488100000002</v>
      </c>
      <c r="H39" s="127">
        <v>8.3435457199999998</v>
      </c>
      <c r="I39" s="127">
        <v>7.1486991700000004</v>
      </c>
      <c r="J39" s="127">
        <v>0</v>
      </c>
      <c r="K39" s="127">
        <v>1.1948465500000001</v>
      </c>
      <c r="L39" s="127">
        <v>4266.08613754</v>
      </c>
      <c r="M39" s="127">
        <v>708.60489824000001</v>
      </c>
      <c r="N39" s="127"/>
      <c r="O39" s="127"/>
      <c r="P39" s="127"/>
      <c r="Q39" s="127"/>
      <c r="R39" s="127"/>
      <c r="S39" s="127"/>
      <c r="T39" s="127"/>
    </row>
    <row r="40" spans="1:20" hidden="1" outlineLevel="1">
      <c r="A40" s="8">
        <v>41426</v>
      </c>
      <c r="B40" s="127">
        <v>4461.2583019100002</v>
      </c>
      <c r="C40" s="127">
        <v>45.466790289999999</v>
      </c>
      <c r="D40" s="127">
        <v>37.132218309999999</v>
      </c>
      <c r="E40" s="127">
        <v>23.16610412</v>
      </c>
      <c r="F40" s="127">
        <v>8.4709892300000007</v>
      </c>
      <c r="G40" s="127">
        <v>5.4951249600000001</v>
      </c>
      <c r="H40" s="127">
        <v>8.3345719799999998</v>
      </c>
      <c r="I40" s="127">
        <v>7.1486991700000004</v>
      </c>
      <c r="J40" s="127">
        <v>0</v>
      </c>
      <c r="K40" s="127">
        <v>1.18587281</v>
      </c>
      <c r="L40" s="127">
        <v>4415.7915116200002</v>
      </c>
      <c r="M40" s="127">
        <v>765.04781878999995</v>
      </c>
      <c r="N40" s="127"/>
      <c r="O40" s="127"/>
      <c r="P40" s="127"/>
      <c r="Q40" s="127"/>
      <c r="R40" s="127"/>
      <c r="S40" s="127"/>
      <c r="T40" s="127"/>
    </row>
    <row r="41" spans="1:20" hidden="1" outlineLevel="1">
      <c r="A41" s="8">
        <v>41456</v>
      </c>
      <c r="B41" s="127">
        <v>4420.2948908300004</v>
      </c>
      <c r="C41" s="127">
        <v>46.211454400000001</v>
      </c>
      <c r="D41" s="127">
        <v>37.913203969999998</v>
      </c>
      <c r="E41" s="127">
        <v>23.06456356</v>
      </c>
      <c r="F41" s="127">
        <v>9.4002345100000007</v>
      </c>
      <c r="G41" s="127">
        <v>5.4484059</v>
      </c>
      <c r="H41" s="127">
        <v>8.2982504299999995</v>
      </c>
      <c r="I41" s="127">
        <v>7.1486991700000004</v>
      </c>
      <c r="J41" s="127">
        <v>0</v>
      </c>
      <c r="K41" s="127">
        <v>1.14955126</v>
      </c>
      <c r="L41" s="127">
        <v>4374.0834364299999</v>
      </c>
      <c r="M41" s="127">
        <v>776.97870479999995</v>
      </c>
      <c r="N41" s="127"/>
      <c r="O41" s="127"/>
      <c r="P41" s="127"/>
      <c r="Q41" s="127"/>
      <c r="R41" s="127"/>
      <c r="S41" s="127"/>
      <c r="T41" s="127"/>
    </row>
    <row r="42" spans="1:20" hidden="1" outlineLevel="1">
      <c r="A42" s="8">
        <v>41487</v>
      </c>
      <c r="B42" s="127">
        <v>4546.9751489399996</v>
      </c>
      <c r="C42" s="127">
        <v>46.046956170000001</v>
      </c>
      <c r="D42" s="127">
        <v>37.77110476</v>
      </c>
      <c r="E42" s="127">
        <v>23.41335363</v>
      </c>
      <c r="F42" s="127">
        <v>9.0037756499999997</v>
      </c>
      <c r="G42" s="127">
        <v>5.3539754799999999</v>
      </c>
      <c r="H42" s="127">
        <v>8.2758514099999996</v>
      </c>
      <c r="I42" s="127">
        <v>7.1486991700000004</v>
      </c>
      <c r="J42" s="127">
        <v>0</v>
      </c>
      <c r="K42" s="127">
        <v>1.12715224</v>
      </c>
      <c r="L42" s="127">
        <v>4500.9281927700004</v>
      </c>
      <c r="M42" s="127">
        <v>763.58608858000002</v>
      </c>
      <c r="N42" s="127"/>
      <c r="O42" s="127"/>
      <c r="P42" s="127"/>
      <c r="Q42" s="127"/>
      <c r="R42" s="127"/>
      <c r="S42" s="127"/>
      <c r="T42" s="127"/>
    </row>
    <row r="43" spans="1:20" hidden="1" outlineLevel="1">
      <c r="A43" s="8">
        <v>41518</v>
      </c>
      <c r="B43" s="127">
        <v>4066.5081699799998</v>
      </c>
      <c r="C43" s="127">
        <v>45.843376640000002</v>
      </c>
      <c r="D43" s="127">
        <v>37.590844169999997</v>
      </c>
      <c r="E43" s="127">
        <v>23.246894309999998</v>
      </c>
      <c r="F43" s="127">
        <v>9.0029163499999996</v>
      </c>
      <c r="G43" s="127">
        <v>5.3410335099999999</v>
      </c>
      <c r="H43" s="127">
        <v>8.2525324700000002</v>
      </c>
      <c r="I43" s="127">
        <v>7.1486991700000004</v>
      </c>
      <c r="J43" s="127">
        <v>0</v>
      </c>
      <c r="K43" s="127">
        <v>1.1038333</v>
      </c>
      <c r="L43" s="127">
        <v>4020.66479334</v>
      </c>
      <c r="M43" s="127">
        <v>712.48611269000003</v>
      </c>
      <c r="N43" s="127"/>
      <c r="O43" s="127"/>
      <c r="P43" s="127"/>
      <c r="Q43" s="127"/>
      <c r="R43" s="127"/>
      <c r="S43" s="127"/>
      <c r="T43" s="127"/>
    </row>
    <row r="44" spans="1:20" hidden="1" outlineLevel="1">
      <c r="A44" s="8">
        <v>41548</v>
      </c>
      <c r="B44" s="127">
        <v>4224.2617256499998</v>
      </c>
      <c r="C44" s="127">
        <v>45.727614350000003</v>
      </c>
      <c r="D44" s="127">
        <v>37.496110420000001</v>
      </c>
      <c r="E44" s="127">
        <v>22.68157901</v>
      </c>
      <c r="F44" s="127">
        <v>9.5236702399999995</v>
      </c>
      <c r="G44" s="127">
        <v>5.2908611700000003</v>
      </c>
      <c r="H44" s="127">
        <v>8.2315039300000006</v>
      </c>
      <c r="I44" s="127">
        <v>7.1486991700000004</v>
      </c>
      <c r="J44" s="127">
        <v>0</v>
      </c>
      <c r="K44" s="127">
        <v>1.0828047599999999</v>
      </c>
      <c r="L44" s="127">
        <v>4178.5341113000004</v>
      </c>
      <c r="M44" s="127">
        <v>764.94119403000002</v>
      </c>
      <c r="N44" s="127"/>
      <c r="O44" s="127"/>
      <c r="P44" s="127"/>
      <c r="Q44" s="127"/>
      <c r="R44" s="127"/>
      <c r="S44" s="127"/>
      <c r="T44" s="127"/>
    </row>
    <row r="45" spans="1:20" hidden="1" outlineLevel="1">
      <c r="A45" s="8">
        <v>41579</v>
      </c>
      <c r="B45" s="127">
        <v>4207.2141697300003</v>
      </c>
      <c r="C45" s="127">
        <v>45.615808749999999</v>
      </c>
      <c r="D45" s="127">
        <v>37.407595870000002</v>
      </c>
      <c r="E45" s="127">
        <v>22.603879450000001</v>
      </c>
      <c r="F45" s="127">
        <v>9.5476784800000001</v>
      </c>
      <c r="G45" s="127">
        <v>5.2560379399999997</v>
      </c>
      <c r="H45" s="127">
        <v>8.2082128799999996</v>
      </c>
      <c r="I45" s="127">
        <v>7.1486991700000004</v>
      </c>
      <c r="J45" s="127">
        <v>0</v>
      </c>
      <c r="K45" s="127">
        <v>1.0595137100000001</v>
      </c>
      <c r="L45" s="127">
        <v>4161.5983609799996</v>
      </c>
      <c r="M45" s="127">
        <v>648.33071612000003</v>
      </c>
      <c r="N45" s="127"/>
      <c r="O45" s="127"/>
      <c r="P45" s="127"/>
      <c r="Q45" s="127"/>
      <c r="R45" s="127"/>
      <c r="S45" s="127"/>
      <c r="T45" s="127"/>
    </row>
    <row r="46" spans="1:20" hidden="1" outlineLevel="1">
      <c r="A46" s="8">
        <v>41609</v>
      </c>
      <c r="B46" s="127">
        <v>4181.0580339799999</v>
      </c>
      <c r="C46" s="127">
        <v>44.18462512</v>
      </c>
      <c r="D46" s="127">
        <v>35.984314269999999</v>
      </c>
      <c r="E46" s="127">
        <v>21.656792750000001</v>
      </c>
      <c r="F46" s="127">
        <v>9.5236862599999998</v>
      </c>
      <c r="G46" s="127">
        <v>4.8038352599999996</v>
      </c>
      <c r="H46" s="127">
        <v>8.2003108499999993</v>
      </c>
      <c r="I46" s="127">
        <v>7.1486991700000004</v>
      </c>
      <c r="J46" s="127">
        <v>0</v>
      </c>
      <c r="K46" s="127">
        <v>1.0516116799999999</v>
      </c>
      <c r="L46" s="127">
        <v>4136.8734088600004</v>
      </c>
      <c r="M46" s="127">
        <v>632.70449798000004</v>
      </c>
      <c r="N46" s="127"/>
      <c r="O46" s="127"/>
      <c r="P46" s="127"/>
      <c r="Q46" s="127"/>
      <c r="R46" s="127"/>
      <c r="S46" s="127"/>
      <c r="T46" s="127"/>
    </row>
    <row r="47" spans="1:20" hidden="1" outlineLevel="1">
      <c r="A47" s="8">
        <v>41640</v>
      </c>
      <c r="B47" s="127">
        <v>4140.5278643199999</v>
      </c>
      <c r="C47" s="127">
        <v>44.375665490000003</v>
      </c>
      <c r="D47" s="127">
        <v>36.211386689999998</v>
      </c>
      <c r="E47" s="127">
        <v>21.93665962</v>
      </c>
      <c r="F47" s="127">
        <v>9.5086888199999997</v>
      </c>
      <c r="G47" s="127">
        <v>4.7660382500000003</v>
      </c>
      <c r="H47" s="127">
        <v>8.1642787999999999</v>
      </c>
      <c r="I47" s="127">
        <v>7.1486991700000004</v>
      </c>
      <c r="J47" s="127">
        <v>0</v>
      </c>
      <c r="K47" s="127">
        <v>1.01557963</v>
      </c>
      <c r="L47" s="127">
        <v>4096.1521988300001</v>
      </c>
      <c r="M47" s="127">
        <v>639.46880051999995</v>
      </c>
      <c r="N47" s="127"/>
      <c r="O47" s="127"/>
      <c r="P47" s="127"/>
      <c r="Q47" s="127"/>
      <c r="R47" s="127"/>
      <c r="S47" s="127"/>
      <c r="T47" s="127"/>
    </row>
    <row r="48" spans="1:20" hidden="1" outlineLevel="1">
      <c r="A48" s="8">
        <v>41671</v>
      </c>
      <c r="B48" s="127">
        <v>4260.8704685900002</v>
      </c>
      <c r="C48" s="127">
        <v>25.332199240000001</v>
      </c>
      <c r="D48" s="127">
        <v>15.16146127</v>
      </c>
      <c r="E48" s="127">
        <v>0.95048389</v>
      </c>
      <c r="F48" s="127">
        <v>9.4584337200000004</v>
      </c>
      <c r="G48" s="127">
        <v>4.7525436599999997</v>
      </c>
      <c r="H48" s="127">
        <v>10.170737969999999</v>
      </c>
      <c r="I48" s="127">
        <v>8.9314468300000005</v>
      </c>
      <c r="J48" s="127">
        <v>1.23929114</v>
      </c>
      <c r="K48" s="127">
        <v>0</v>
      </c>
      <c r="L48" s="127">
        <v>4235.5382693499996</v>
      </c>
      <c r="M48" s="127">
        <v>636.94713393999996</v>
      </c>
      <c r="N48" s="127"/>
      <c r="O48" s="127"/>
      <c r="P48" s="127"/>
      <c r="Q48" s="127"/>
      <c r="R48" s="127"/>
      <c r="S48" s="127"/>
      <c r="T48" s="127"/>
    </row>
    <row r="49" spans="1:20" hidden="1" outlineLevel="1">
      <c r="A49" s="8">
        <v>41699</v>
      </c>
      <c r="B49" s="127">
        <v>4434.4631571500004</v>
      </c>
      <c r="C49" s="127">
        <v>26.314394140000001</v>
      </c>
      <c r="D49" s="127">
        <v>15.186484370000001</v>
      </c>
      <c r="E49" s="127">
        <v>0.94633880999999997</v>
      </c>
      <c r="F49" s="127">
        <v>9.5178244299999992</v>
      </c>
      <c r="G49" s="127">
        <v>4.7223211300000001</v>
      </c>
      <c r="H49" s="127">
        <v>11.12790977</v>
      </c>
      <c r="I49" s="127">
        <v>9.79746527</v>
      </c>
      <c r="J49" s="127">
        <v>0</v>
      </c>
      <c r="K49" s="127">
        <v>1.3304445</v>
      </c>
      <c r="L49" s="127">
        <v>4408.14876301</v>
      </c>
      <c r="M49" s="127">
        <v>662.72439694000002</v>
      </c>
      <c r="N49" s="127"/>
      <c r="O49" s="127"/>
      <c r="P49" s="127"/>
      <c r="Q49" s="127"/>
      <c r="R49" s="127"/>
      <c r="S49" s="127"/>
      <c r="T49" s="127"/>
    </row>
    <row r="50" spans="1:20" hidden="1" outlineLevel="1">
      <c r="A50" s="8">
        <v>41730</v>
      </c>
      <c r="B50" s="127">
        <v>4505.1739752200001</v>
      </c>
      <c r="C50" s="127">
        <v>26.566926259999999</v>
      </c>
      <c r="D50" s="127">
        <v>15.01760541</v>
      </c>
      <c r="E50" s="127">
        <v>0.91566676999999996</v>
      </c>
      <c r="F50" s="127">
        <v>9.3944118799999998</v>
      </c>
      <c r="G50" s="127">
        <v>4.7075267600000004</v>
      </c>
      <c r="H50" s="127">
        <v>11.549320850000001</v>
      </c>
      <c r="I50" s="127">
        <v>10.197231650000001</v>
      </c>
      <c r="J50" s="127">
        <v>1.3520892</v>
      </c>
      <c r="K50" s="127">
        <v>0</v>
      </c>
      <c r="L50" s="127">
        <v>4478.6070489600006</v>
      </c>
      <c r="M50" s="127">
        <v>607.15825412000004</v>
      </c>
      <c r="N50" s="127"/>
      <c r="O50" s="127"/>
      <c r="P50" s="127"/>
      <c r="Q50" s="127"/>
      <c r="R50" s="127"/>
      <c r="S50" s="127"/>
      <c r="T50" s="127"/>
    </row>
    <row r="51" spans="1:20" hidden="1" outlineLevel="1">
      <c r="A51" s="8">
        <v>41760</v>
      </c>
      <c r="B51" s="127">
        <v>4649.5661110700003</v>
      </c>
      <c r="C51" s="127">
        <v>26.778334319999999</v>
      </c>
      <c r="D51" s="127">
        <v>14.88362811</v>
      </c>
      <c r="E51" s="127">
        <v>0.83079599000000004</v>
      </c>
      <c r="F51" s="127">
        <v>9.3794113400000008</v>
      </c>
      <c r="G51" s="127">
        <v>4.6734207799999998</v>
      </c>
      <c r="H51" s="127">
        <v>11.894706210000001</v>
      </c>
      <c r="I51" s="127">
        <v>10.53120371</v>
      </c>
      <c r="J51" s="127">
        <v>1.3635025000000001</v>
      </c>
      <c r="K51" s="127">
        <v>0</v>
      </c>
      <c r="L51" s="127">
        <v>4622.7877767499995</v>
      </c>
      <c r="M51" s="127">
        <v>699.27084752999997</v>
      </c>
      <c r="N51" s="127"/>
      <c r="O51" s="127"/>
      <c r="P51" s="127"/>
      <c r="Q51" s="127"/>
      <c r="R51" s="127"/>
      <c r="S51" s="127"/>
      <c r="T51" s="127"/>
    </row>
    <row r="52" spans="1:20" hidden="1" outlineLevel="1">
      <c r="A52" s="8">
        <v>41791</v>
      </c>
      <c r="B52" s="127">
        <v>4539.7730151400001</v>
      </c>
      <c r="C52" s="127">
        <v>15.30040597</v>
      </c>
      <c r="D52" s="127">
        <v>13.94850591</v>
      </c>
      <c r="E52" s="127">
        <v>0.74574684999999996</v>
      </c>
      <c r="F52" s="127">
        <v>9.3486945600000002</v>
      </c>
      <c r="G52" s="127">
        <v>3.8540644999999998</v>
      </c>
      <c r="H52" s="127">
        <v>1.35190006</v>
      </c>
      <c r="I52" s="127">
        <v>0</v>
      </c>
      <c r="J52" s="127">
        <v>0</v>
      </c>
      <c r="K52" s="127">
        <v>1.35190006</v>
      </c>
      <c r="L52" s="127">
        <v>4524.4726091699995</v>
      </c>
      <c r="M52" s="127">
        <v>652.72735372</v>
      </c>
      <c r="N52" s="127"/>
      <c r="O52" s="127"/>
      <c r="P52" s="127"/>
      <c r="Q52" s="127"/>
      <c r="R52" s="127"/>
      <c r="S52" s="127"/>
      <c r="T52" s="127"/>
    </row>
    <row r="53" spans="1:20" hidden="1" outlineLevel="1">
      <c r="A53" s="8">
        <v>41821</v>
      </c>
      <c r="B53" s="127">
        <v>4712.9380679699998</v>
      </c>
      <c r="C53" s="127">
        <v>15.207865719999999</v>
      </c>
      <c r="D53" s="127">
        <v>13.8742939</v>
      </c>
      <c r="E53" s="127">
        <v>0.70215211</v>
      </c>
      <c r="F53" s="127">
        <v>9.3723616599999993</v>
      </c>
      <c r="G53" s="127">
        <v>3.7997801299999998</v>
      </c>
      <c r="H53" s="127">
        <v>1.33357182</v>
      </c>
      <c r="I53" s="127">
        <v>0</v>
      </c>
      <c r="J53" s="127">
        <v>0</v>
      </c>
      <c r="K53" s="127">
        <v>1.33357182</v>
      </c>
      <c r="L53" s="127">
        <v>4697.7302022499998</v>
      </c>
      <c r="M53" s="127">
        <v>640.70164241999998</v>
      </c>
      <c r="N53" s="127"/>
      <c r="O53" s="127"/>
      <c r="P53" s="127"/>
      <c r="Q53" s="127"/>
      <c r="R53" s="127"/>
      <c r="S53" s="127"/>
      <c r="T53" s="127"/>
    </row>
    <row r="54" spans="1:20" hidden="1" outlineLevel="1">
      <c r="A54" s="8">
        <v>41852</v>
      </c>
      <c r="B54" s="127">
        <v>4557.93117781</v>
      </c>
      <c r="C54" s="127">
        <v>11.263718369999999</v>
      </c>
      <c r="D54" s="127">
        <v>9.8032101899999997</v>
      </c>
      <c r="E54" s="127">
        <v>0.18079999999999999</v>
      </c>
      <c r="F54" s="127">
        <v>5.8743083900000004</v>
      </c>
      <c r="G54" s="127">
        <v>3.7481018000000001</v>
      </c>
      <c r="H54" s="127">
        <v>1.4605081799999999</v>
      </c>
      <c r="I54" s="127">
        <v>0</v>
      </c>
      <c r="J54" s="127">
        <v>0</v>
      </c>
      <c r="K54" s="127">
        <v>1.4605081799999999</v>
      </c>
      <c r="L54" s="127">
        <v>4546.6674594399992</v>
      </c>
      <c r="M54" s="127">
        <v>614.54128183</v>
      </c>
      <c r="N54" s="127"/>
      <c r="O54" s="127"/>
      <c r="P54" s="127"/>
      <c r="Q54" s="127"/>
      <c r="R54" s="127"/>
      <c r="S54" s="127"/>
      <c r="T54" s="127"/>
    </row>
    <row r="55" spans="1:20" hidden="1" outlineLevel="1">
      <c r="A55" s="8">
        <v>41883</v>
      </c>
      <c r="B55" s="127">
        <v>4700.3141656600001</v>
      </c>
      <c r="C55" s="127">
        <v>11.165877869999999</v>
      </c>
      <c r="D55" s="127">
        <v>9.7573253500000003</v>
      </c>
      <c r="E55" s="127">
        <v>0.16039999999999999</v>
      </c>
      <c r="F55" s="127">
        <v>5.8906580699999997</v>
      </c>
      <c r="G55" s="127">
        <v>3.7062672800000001</v>
      </c>
      <c r="H55" s="127">
        <v>1.40855252</v>
      </c>
      <c r="I55" s="127">
        <v>0</v>
      </c>
      <c r="J55" s="127">
        <v>4.5658310000000001E-2</v>
      </c>
      <c r="K55" s="127">
        <v>1.3628942100000001</v>
      </c>
      <c r="L55" s="127">
        <v>4689.1482877899998</v>
      </c>
      <c r="M55" s="127">
        <v>608.38107686000001</v>
      </c>
      <c r="N55" s="127"/>
      <c r="O55" s="127"/>
      <c r="P55" s="127"/>
      <c r="Q55" s="127"/>
      <c r="R55" s="127"/>
      <c r="S55" s="127"/>
      <c r="T55" s="127"/>
    </row>
    <row r="56" spans="1:20" hidden="1" outlineLevel="1">
      <c r="A56" s="8">
        <v>41913</v>
      </c>
      <c r="B56" s="127">
        <v>4451.3170318100001</v>
      </c>
      <c r="C56" s="127">
        <v>10.869558290000001</v>
      </c>
      <c r="D56" s="127">
        <v>9.55129859</v>
      </c>
      <c r="E56" s="127">
        <v>0</v>
      </c>
      <c r="F56" s="127">
        <v>5.9114183200000001</v>
      </c>
      <c r="G56" s="127">
        <v>3.6398802699999999</v>
      </c>
      <c r="H56" s="127">
        <v>1.3182597</v>
      </c>
      <c r="I56" s="127">
        <v>0</v>
      </c>
      <c r="J56" s="127">
        <v>0</v>
      </c>
      <c r="K56" s="127">
        <v>1.3182597</v>
      </c>
      <c r="L56" s="127">
        <v>4440.4474735200001</v>
      </c>
      <c r="M56" s="127">
        <v>632.76687490999996</v>
      </c>
      <c r="N56" s="127"/>
      <c r="O56" s="127"/>
      <c r="P56" s="127"/>
      <c r="Q56" s="127"/>
      <c r="R56" s="127"/>
      <c r="S56" s="127"/>
      <c r="T56" s="127"/>
    </row>
    <row r="57" spans="1:20" hidden="1" outlineLevel="1">
      <c r="A57" s="8">
        <v>41944</v>
      </c>
      <c r="B57" s="127">
        <v>4549.4328944099998</v>
      </c>
      <c r="C57" s="127">
        <v>10.987052739999999</v>
      </c>
      <c r="D57" s="127">
        <v>9.5072734400000005</v>
      </c>
      <c r="E57" s="127">
        <v>0</v>
      </c>
      <c r="F57" s="127">
        <v>5.92858602</v>
      </c>
      <c r="G57" s="127">
        <v>3.5786874200000001</v>
      </c>
      <c r="H57" s="127">
        <v>1.4797792999999999</v>
      </c>
      <c r="I57" s="127">
        <v>0</v>
      </c>
      <c r="J57" s="127">
        <v>0</v>
      </c>
      <c r="K57" s="127">
        <v>1.4797792999999999</v>
      </c>
      <c r="L57" s="127">
        <v>4538.4458416699999</v>
      </c>
      <c r="M57" s="127">
        <v>685.89176318</v>
      </c>
      <c r="N57" s="127"/>
      <c r="O57" s="127"/>
      <c r="P57" s="127"/>
      <c r="Q57" s="127"/>
      <c r="R57" s="127"/>
      <c r="S57" s="127"/>
      <c r="T57" s="127"/>
    </row>
    <row r="58" spans="1:20" hidden="1" outlineLevel="1">
      <c r="A58" s="8">
        <v>41974</v>
      </c>
      <c r="B58" s="127">
        <v>4484.78369183</v>
      </c>
      <c r="C58" s="127">
        <v>10.86710922</v>
      </c>
      <c r="D58" s="127">
        <v>9.3131237000000002</v>
      </c>
      <c r="E58" s="127">
        <v>0</v>
      </c>
      <c r="F58" s="127">
        <v>5.7828786399999998</v>
      </c>
      <c r="G58" s="127">
        <v>3.5302450599999999</v>
      </c>
      <c r="H58" s="127">
        <v>1.5539855199999999</v>
      </c>
      <c r="I58" s="127">
        <v>2.4253460000000001E-2</v>
      </c>
      <c r="J58" s="127">
        <v>0</v>
      </c>
      <c r="K58" s="127">
        <v>1.5297320599999999</v>
      </c>
      <c r="L58" s="127">
        <v>4473.9165826100007</v>
      </c>
      <c r="M58" s="127">
        <v>656.06439891000002</v>
      </c>
      <c r="N58" s="127"/>
      <c r="O58" s="127"/>
      <c r="P58" s="127"/>
      <c r="Q58" s="127"/>
      <c r="R58" s="127"/>
      <c r="S58" s="127"/>
      <c r="T58" s="127"/>
    </row>
    <row r="59" spans="1:20" hidden="1" outlineLevel="1">
      <c r="A59" s="8">
        <v>42005</v>
      </c>
      <c r="B59" s="127">
        <v>4497.6665346</v>
      </c>
      <c r="C59" s="127">
        <v>10.810574750000001</v>
      </c>
      <c r="D59" s="127">
        <v>9.3034957299999999</v>
      </c>
      <c r="E59" s="127">
        <v>0</v>
      </c>
      <c r="F59" s="127">
        <v>5.8055696399999999</v>
      </c>
      <c r="G59" s="127">
        <v>3.49792609</v>
      </c>
      <c r="H59" s="127">
        <v>1.5070790199999999</v>
      </c>
      <c r="I59" s="127">
        <v>0</v>
      </c>
      <c r="J59" s="127">
        <v>0</v>
      </c>
      <c r="K59" s="127">
        <v>1.5070790199999999</v>
      </c>
      <c r="L59" s="127">
        <v>4486.8559598499996</v>
      </c>
      <c r="M59" s="127">
        <v>436.02011318000001</v>
      </c>
      <c r="N59" s="127"/>
      <c r="O59" s="127"/>
      <c r="P59" s="127"/>
      <c r="Q59" s="127"/>
      <c r="R59" s="127"/>
      <c r="S59" s="127"/>
      <c r="T59" s="127"/>
    </row>
    <row r="60" spans="1:20" hidden="1" outlineLevel="1">
      <c r="A60" s="8">
        <v>42036</v>
      </c>
      <c r="B60" s="127">
        <v>5299.0745938999999</v>
      </c>
      <c r="C60" s="127">
        <v>7.1746274400000001</v>
      </c>
      <c r="D60" s="127">
        <v>4.6649863199999997</v>
      </c>
      <c r="E60" s="127">
        <v>0</v>
      </c>
      <c r="F60" s="127">
        <v>2.7447325999999999</v>
      </c>
      <c r="G60" s="127">
        <v>1.9202537200000001</v>
      </c>
      <c r="H60" s="127">
        <v>2.5096411199999999</v>
      </c>
      <c r="I60" s="127">
        <v>0</v>
      </c>
      <c r="J60" s="127">
        <v>0</v>
      </c>
      <c r="K60" s="127">
        <v>2.5096411199999999</v>
      </c>
      <c r="L60" s="127">
        <v>5291.8999664599996</v>
      </c>
      <c r="M60" s="127">
        <v>470.012473</v>
      </c>
      <c r="N60" s="127"/>
      <c r="O60" s="127"/>
      <c r="P60" s="127"/>
      <c r="Q60" s="127"/>
      <c r="R60" s="127"/>
      <c r="S60" s="127"/>
      <c r="T60" s="127"/>
    </row>
    <row r="61" spans="1:20" hidden="1" outlineLevel="1">
      <c r="A61" s="8">
        <v>42064</v>
      </c>
      <c r="B61" s="127">
        <v>5010.6271495399997</v>
      </c>
      <c r="C61" s="127">
        <v>6.6973172700000001</v>
      </c>
      <c r="D61" s="127">
        <v>4.64469274</v>
      </c>
      <c r="E61" s="127">
        <v>0</v>
      </c>
      <c r="F61" s="127">
        <v>2.75880758</v>
      </c>
      <c r="G61" s="127">
        <v>1.8858851599999999</v>
      </c>
      <c r="H61" s="127">
        <v>2.0526245300000001</v>
      </c>
      <c r="I61" s="127">
        <v>0</v>
      </c>
      <c r="J61" s="127">
        <v>0</v>
      </c>
      <c r="K61" s="127">
        <v>2.0526245300000001</v>
      </c>
      <c r="L61" s="127">
        <v>5003.9298322699997</v>
      </c>
      <c r="M61" s="127">
        <v>469.91802773000001</v>
      </c>
      <c r="N61" s="127"/>
      <c r="O61" s="127"/>
      <c r="P61" s="127"/>
      <c r="Q61" s="127"/>
      <c r="R61" s="127"/>
      <c r="S61" s="127"/>
      <c r="T61" s="127"/>
    </row>
    <row r="62" spans="1:20" hidden="1" outlineLevel="1">
      <c r="A62" s="8">
        <v>42095</v>
      </c>
      <c r="B62" s="127">
        <v>4844.3929110999998</v>
      </c>
      <c r="C62" s="127">
        <v>6.0719988599999999</v>
      </c>
      <c r="D62" s="127">
        <v>4.2906375099999998</v>
      </c>
      <c r="E62" s="127">
        <v>0</v>
      </c>
      <c r="F62" s="127">
        <v>2.77169285</v>
      </c>
      <c r="G62" s="127">
        <v>1.5189446600000001</v>
      </c>
      <c r="H62" s="127">
        <v>1.7813613500000001</v>
      </c>
      <c r="I62" s="127">
        <v>0</v>
      </c>
      <c r="J62" s="127">
        <v>0</v>
      </c>
      <c r="K62" s="127">
        <v>1.7813613500000001</v>
      </c>
      <c r="L62" s="127">
        <v>4838.3209122400003</v>
      </c>
      <c r="M62" s="127">
        <v>454.13980326000001</v>
      </c>
      <c r="N62" s="127"/>
      <c r="O62" s="127"/>
      <c r="P62" s="127"/>
      <c r="Q62" s="127"/>
      <c r="R62" s="127"/>
      <c r="S62" s="127"/>
      <c r="T62" s="127"/>
    </row>
    <row r="63" spans="1:20" hidden="1" outlineLevel="1">
      <c r="A63" s="8">
        <v>42125</v>
      </c>
      <c r="B63" s="127">
        <v>4663.9884250300001</v>
      </c>
      <c r="C63" s="127">
        <v>6.02132267</v>
      </c>
      <c r="D63" s="127">
        <v>4.30044805</v>
      </c>
      <c r="E63" s="127">
        <v>0</v>
      </c>
      <c r="F63" s="127">
        <v>2.7902728099999998</v>
      </c>
      <c r="G63" s="127">
        <v>1.5101752399999999</v>
      </c>
      <c r="H63" s="127">
        <v>1.72087462</v>
      </c>
      <c r="I63" s="127">
        <v>0</v>
      </c>
      <c r="J63" s="127">
        <v>0</v>
      </c>
      <c r="K63" s="127">
        <v>1.72087462</v>
      </c>
      <c r="L63" s="127">
        <v>4657.9671023600004</v>
      </c>
      <c r="M63" s="127">
        <v>569.53351868000004</v>
      </c>
      <c r="N63" s="127"/>
      <c r="O63" s="127"/>
      <c r="P63" s="127"/>
      <c r="Q63" s="127"/>
      <c r="R63" s="127"/>
      <c r="S63" s="127"/>
      <c r="T63" s="127"/>
    </row>
    <row r="64" spans="1:20" hidden="1" outlineLevel="1">
      <c r="A64" s="8">
        <v>42156</v>
      </c>
      <c r="B64" s="127">
        <v>4486.9481845199998</v>
      </c>
      <c r="C64" s="127">
        <v>6.0381089100000001</v>
      </c>
      <c r="D64" s="127">
        <v>4.2970089900000001</v>
      </c>
      <c r="E64" s="127">
        <v>0</v>
      </c>
      <c r="F64" s="127">
        <v>2.8078053399999998</v>
      </c>
      <c r="G64" s="127">
        <v>1.4892036500000001</v>
      </c>
      <c r="H64" s="127">
        <v>1.7410999199999999</v>
      </c>
      <c r="I64" s="127">
        <v>5.3619630000000001E-2</v>
      </c>
      <c r="J64" s="127">
        <v>0</v>
      </c>
      <c r="K64" s="127">
        <v>1.6874802900000001</v>
      </c>
      <c r="L64" s="127">
        <v>4480.9100756100006</v>
      </c>
      <c r="M64" s="127">
        <v>616.76481239999998</v>
      </c>
      <c r="N64" s="127"/>
      <c r="O64" s="127"/>
      <c r="P64" s="127"/>
      <c r="Q64" s="127"/>
      <c r="R64" s="127"/>
      <c r="S64" s="127"/>
      <c r="T64" s="127"/>
    </row>
    <row r="65" spans="1:20" hidden="1" outlineLevel="1">
      <c r="A65" s="8">
        <v>42186</v>
      </c>
      <c r="B65" s="127">
        <v>4632.9242342099997</v>
      </c>
      <c r="C65" s="127">
        <v>4.3039693300000001</v>
      </c>
      <c r="D65" s="127">
        <v>4.3039693300000001</v>
      </c>
      <c r="E65" s="127">
        <v>0</v>
      </c>
      <c r="F65" s="127">
        <v>2.8261074000000002</v>
      </c>
      <c r="G65" s="127">
        <v>1.47786193</v>
      </c>
      <c r="H65" s="127">
        <v>0</v>
      </c>
      <c r="I65" s="127">
        <v>0</v>
      </c>
      <c r="J65" s="127">
        <v>0</v>
      </c>
      <c r="K65" s="127">
        <v>0</v>
      </c>
      <c r="L65" s="127">
        <v>4628.6202648799999</v>
      </c>
      <c r="M65" s="127">
        <v>583.84642272999997</v>
      </c>
      <c r="N65" s="127"/>
      <c r="O65" s="127"/>
      <c r="P65" s="127"/>
      <c r="Q65" s="127"/>
      <c r="R65" s="127"/>
      <c r="S65" s="127"/>
      <c r="T65" s="127"/>
    </row>
    <row r="66" spans="1:20" hidden="1" outlineLevel="1">
      <c r="A66" s="8">
        <v>42217</v>
      </c>
      <c r="B66" s="127">
        <v>4734.8953566700002</v>
      </c>
      <c r="C66" s="127">
        <v>3.83305293</v>
      </c>
      <c r="D66" s="127">
        <v>3.83305293</v>
      </c>
      <c r="E66" s="127">
        <v>0</v>
      </c>
      <c r="F66" s="127">
        <v>2.3736083699999999</v>
      </c>
      <c r="G66" s="127">
        <v>1.4594445599999999</v>
      </c>
      <c r="H66" s="127">
        <v>0</v>
      </c>
      <c r="I66" s="127">
        <v>0</v>
      </c>
      <c r="J66" s="127">
        <v>0</v>
      </c>
      <c r="K66" s="127">
        <v>0</v>
      </c>
      <c r="L66" s="127">
        <v>4731.0623037400001</v>
      </c>
      <c r="M66" s="127">
        <v>635.77781355000002</v>
      </c>
      <c r="N66" s="127"/>
      <c r="O66" s="127"/>
      <c r="P66" s="127"/>
      <c r="Q66" s="127"/>
      <c r="R66" s="127"/>
      <c r="S66" s="127"/>
      <c r="T66" s="127"/>
    </row>
    <row r="67" spans="1:20" hidden="1" outlineLevel="1">
      <c r="A67" s="8">
        <v>42248</v>
      </c>
      <c r="B67" s="127">
        <v>4652.1746862399996</v>
      </c>
      <c r="C67" s="127">
        <v>3.8296108200000001</v>
      </c>
      <c r="D67" s="127">
        <v>3.8296108200000001</v>
      </c>
      <c r="E67" s="127">
        <v>0</v>
      </c>
      <c r="F67" s="127">
        <v>2.39069976</v>
      </c>
      <c r="G67" s="127">
        <v>1.4389110599999999</v>
      </c>
      <c r="H67" s="127">
        <v>0</v>
      </c>
      <c r="I67" s="127">
        <v>0</v>
      </c>
      <c r="J67" s="127">
        <v>0</v>
      </c>
      <c r="K67" s="127">
        <v>0</v>
      </c>
      <c r="L67" s="127">
        <v>4648.3450754199994</v>
      </c>
      <c r="M67" s="127">
        <v>510.16345214</v>
      </c>
      <c r="N67" s="127"/>
      <c r="O67" s="127"/>
      <c r="P67" s="127"/>
      <c r="Q67" s="127"/>
      <c r="R67" s="127"/>
      <c r="S67" s="127"/>
      <c r="T67" s="127"/>
    </row>
    <row r="68" spans="1:20" hidden="1" outlineLevel="1">
      <c r="A68" s="8">
        <v>42278</v>
      </c>
      <c r="B68" s="127">
        <v>4829.61290938</v>
      </c>
      <c r="C68" s="127">
        <v>3.7388085100000001</v>
      </c>
      <c r="D68" s="127">
        <v>3.7388085100000001</v>
      </c>
      <c r="E68" s="127">
        <v>0</v>
      </c>
      <c r="F68" s="127">
        <v>2.3166195300000001</v>
      </c>
      <c r="G68" s="127">
        <v>1.42218898</v>
      </c>
      <c r="H68" s="127">
        <v>0</v>
      </c>
      <c r="I68" s="127">
        <v>0</v>
      </c>
      <c r="J68" s="127">
        <v>0</v>
      </c>
      <c r="K68" s="127">
        <v>0</v>
      </c>
      <c r="L68" s="127">
        <v>4825.8741008699999</v>
      </c>
      <c r="M68" s="127">
        <v>462.93430327999999</v>
      </c>
      <c r="N68" s="127"/>
      <c r="O68" s="127"/>
      <c r="P68" s="127"/>
      <c r="Q68" s="127"/>
      <c r="R68" s="127"/>
      <c r="S68" s="127"/>
      <c r="T68" s="127"/>
    </row>
    <row r="69" spans="1:20" hidden="1" outlineLevel="1">
      <c r="A69" s="8">
        <v>42309</v>
      </c>
      <c r="B69" s="127">
        <v>4915.3184901900004</v>
      </c>
      <c r="C69" s="127">
        <v>3.7329827999999998</v>
      </c>
      <c r="D69" s="127">
        <v>3.7329827999999998</v>
      </c>
      <c r="E69" s="127">
        <v>0</v>
      </c>
      <c r="F69" s="127">
        <v>2.3319897599999999</v>
      </c>
      <c r="G69" s="127">
        <v>1.4009930399999999</v>
      </c>
      <c r="H69" s="127">
        <v>0</v>
      </c>
      <c r="I69" s="127">
        <v>0</v>
      </c>
      <c r="J69" s="127">
        <v>0</v>
      </c>
      <c r="K69" s="127">
        <v>0</v>
      </c>
      <c r="L69" s="127">
        <v>4911.5855073900002</v>
      </c>
      <c r="M69" s="127">
        <v>481.79863075999998</v>
      </c>
      <c r="N69" s="127"/>
      <c r="O69" s="127"/>
      <c r="P69" s="127"/>
      <c r="Q69" s="127"/>
      <c r="R69" s="127"/>
      <c r="S69" s="127"/>
      <c r="T69" s="127"/>
    </row>
    <row r="70" spans="1:20" hidden="1" outlineLevel="1">
      <c r="A70" s="8">
        <v>42339</v>
      </c>
      <c r="B70" s="127">
        <v>4763.0472103900001</v>
      </c>
      <c r="C70" s="127">
        <v>1.4935822299999999</v>
      </c>
      <c r="D70" s="127">
        <v>1.4935822299999999</v>
      </c>
      <c r="E70" s="127">
        <v>0</v>
      </c>
      <c r="F70" s="127">
        <v>0.11593125</v>
      </c>
      <c r="G70" s="127">
        <v>1.3776509800000001</v>
      </c>
      <c r="H70" s="127">
        <v>0</v>
      </c>
      <c r="I70" s="127">
        <v>0</v>
      </c>
      <c r="J70" s="127">
        <v>0</v>
      </c>
      <c r="K70" s="127">
        <v>0</v>
      </c>
      <c r="L70" s="127">
        <v>4761.5536281599998</v>
      </c>
      <c r="M70" s="127">
        <v>589.94513069000004</v>
      </c>
      <c r="N70" s="127"/>
      <c r="O70" s="127"/>
      <c r="P70" s="127"/>
      <c r="Q70" s="127"/>
      <c r="R70" s="127"/>
      <c r="S70" s="127"/>
      <c r="T70" s="127"/>
    </row>
    <row r="71" spans="1:20" hidden="1" outlineLevel="1">
      <c r="A71" s="8">
        <v>42370</v>
      </c>
      <c r="B71" s="127">
        <v>4630.4866841599996</v>
      </c>
      <c r="C71" s="127">
        <v>1.4704802400000001</v>
      </c>
      <c r="D71" s="127">
        <v>1.4704802400000001</v>
      </c>
      <c r="E71" s="127">
        <v>0</v>
      </c>
      <c r="F71" s="127">
        <v>0.11093889999999999</v>
      </c>
      <c r="G71" s="127">
        <v>1.35954134</v>
      </c>
      <c r="H71" s="127">
        <v>0</v>
      </c>
      <c r="I71" s="127">
        <v>0</v>
      </c>
      <c r="J71" s="127">
        <v>0</v>
      </c>
      <c r="K71" s="127">
        <v>0</v>
      </c>
      <c r="L71" s="127">
        <v>4629.0162039199995</v>
      </c>
      <c r="M71" s="127">
        <v>431.77926447999999</v>
      </c>
      <c r="N71" s="127"/>
      <c r="O71" s="127"/>
      <c r="P71" s="127"/>
      <c r="Q71" s="127"/>
      <c r="R71" s="127"/>
      <c r="S71" s="127"/>
      <c r="T71" s="127"/>
    </row>
    <row r="72" spans="1:20" hidden="1" outlineLevel="1">
      <c r="A72" s="8">
        <v>42401</v>
      </c>
      <c r="B72" s="127">
        <v>4516.4400245799998</v>
      </c>
      <c r="C72" s="127">
        <v>1.4387182300000001</v>
      </c>
      <c r="D72" s="127">
        <v>1.4387182300000001</v>
      </c>
      <c r="E72" s="127">
        <v>0</v>
      </c>
      <c r="F72" s="127">
        <v>0.10351844</v>
      </c>
      <c r="G72" s="127">
        <v>1.3351997900000001</v>
      </c>
      <c r="H72" s="127">
        <v>0</v>
      </c>
      <c r="I72" s="127">
        <v>0</v>
      </c>
      <c r="J72" s="127">
        <v>0</v>
      </c>
      <c r="K72" s="127">
        <v>0</v>
      </c>
      <c r="L72" s="127">
        <v>4515.00130635</v>
      </c>
      <c r="M72" s="127">
        <v>402.46491521000002</v>
      </c>
      <c r="N72" s="127"/>
      <c r="O72" s="127"/>
      <c r="P72" s="127"/>
      <c r="Q72" s="127"/>
      <c r="R72" s="127"/>
      <c r="S72" s="127"/>
      <c r="T72" s="127"/>
    </row>
    <row r="73" spans="1:20" hidden="1" outlineLevel="1">
      <c r="A73" s="8">
        <v>42430</v>
      </c>
      <c r="B73" s="127">
        <v>4021.3066000200001</v>
      </c>
      <c r="C73" s="127">
        <v>1.4141430100000001</v>
      </c>
      <c r="D73" s="127">
        <v>1.4141430100000001</v>
      </c>
      <c r="E73" s="127">
        <v>0</v>
      </c>
      <c r="F73" s="127">
        <v>9.859743E-2</v>
      </c>
      <c r="G73" s="127">
        <v>1.31554558</v>
      </c>
      <c r="H73" s="127">
        <v>0</v>
      </c>
      <c r="I73" s="127">
        <v>0</v>
      </c>
      <c r="J73" s="127">
        <v>0</v>
      </c>
      <c r="K73" s="127">
        <v>0</v>
      </c>
      <c r="L73" s="127">
        <v>4019.8924570099998</v>
      </c>
      <c r="M73" s="127">
        <v>537.95064315000002</v>
      </c>
      <c r="N73" s="127"/>
      <c r="O73" s="127"/>
      <c r="P73" s="127"/>
      <c r="Q73" s="127"/>
      <c r="R73" s="127"/>
      <c r="S73" s="127"/>
      <c r="T73" s="127"/>
    </row>
    <row r="74" spans="1:20" hidden="1" outlineLevel="1">
      <c r="A74" s="8">
        <v>42461</v>
      </c>
      <c r="B74" s="127">
        <v>4057.7726046600001</v>
      </c>
      <c r="C74" s="127">
        <v>1.39241101</v>
      </c>
      <c r="D74" s="127">
        <v>1.39241101</v>
      </c>
      <c r="E74" s="127">
        <v>0</v>
      </c>
      <c r="F74" s="127">
        <v>9.5993919999999996E-2</v>
      </c>
      <c r="G74" s="127">
        <v>1.29641709</v>
      </c>
      <c r="H74" s="127">
        <v>0</v>
      </c>
      <c r="I74" s="127">
        <v>0</v>
      </c>
      <c r="J74" s="127">
        <v>0</v>
      </c>
      <c r="K74" s="127">
        <v>0</v>
      </c>
      <c r="L74" s="127">
        <v>4056.3801936499999</v>
      </c>
      <c r="M74" s="127">
        <v>567.32374709999999</v>
      </c>
      <c r="N74" s="127"/>
      <c r="O74" s="127"/>
      <c r="P74" s="127"/>
      <c r="Q74" s="127"/>
      <c r="R74" s="127"/>
      <c r="S74" s="127"/>
      <c r="T74" s="127"/>
    </row>
    <row r="75" spans="1:20" hidden="1" outlineLevel="1">
      <c r="A75" s="8">
        <v>42491</v>
      </c>
      <c r="B75" s="127">
        <v>4129.5902739800003</v>
      </c>
      <c r="C75" s="127">
        <v>1.36363207</v>
      </c>
      <c r="D75" s="127">
        <v>1.36363207</v>
      </c>
      <c r="E75" s="127">
        <v>0</v>
      </c>
      <c r="F75" s="127">
        <v>9.3111550000000001E-2</v>
      </c>
      <c r="G75" s="127">
        <v>1.27052052</v>
      </c>
      <c r="H75" s="127">
        <v>0</v>
      </c>
      <c r="I75" s="127">
        <v>0</v>
      </c>
      <c r="J75" s="127">
        <v>0</v>
      </c>
      <c r="K75" s="127">
        <v>0</v>
      </c>
      <c r="L75" s="127">
        <v>4128.2266419099997</v>
      </c>
      <c r="M75" s="127">
        <v>590.08372512999995</v>
      </c>
      <c r="N75" s="127"/>
      <c r="O75" s="127"/>
      <c r="P75" s="127"/>
      <c r="Q75" s="127"/>
      <c r="R75" s="127"/>
      <c r="S75" s="127"/>
      <c r="T75" s="127"/>
    </row>
    <row r="76" spans="1:20" hidden="1" outlineLevel="1">
      <c r="A76" s="8">
        <v>42522</v>
      </c>
      <c r="B76" s="127">
        <v>3980.0645249600002</v>
      </c>
      <c r="C76" s="127">
        <v>1.3313407500000001</v>
      </c>
      <c r="D76" s="127">
        <v>1.3313407500000001</v>
      </c>
      <c r="E76" s="127">
        <v>0</v>
      </c>
      <c r="F76" s="127">
        <v>9.1808070000000019E-2</v>
      </c>
      <c r="G76" s="127">
        <v>1.2395326799999999</v>
      </c>
      <c r="H76" s="127">
        <v>0</v>
      </c>
      <c r="I76" s="127">
        <v>0</v>
      </c>
      <c r="J76" s="127">
        <v>0</v>
      </c>
      <c r="K76" s="127">
        <v>0</v>
      </c>
      <c r="L76" s="127">
        <v>3978.7331842100011</v>
      </c>
      <c r="M76" s="127">
        <v>590.16651782000008</v>
      </c>
      <c r="N76" s="127"/>
      <c r="O76" s="127"/>
      <c r="P76" s="127"/>
      <c r="Q76" s="127"/>
      <c r="R76" s="127"/>
      <c r="S76" s="127"/>
      <c r="T76" s="127"/>
    </row>
    <row r="77" spans="1:20" hidden="1" outlineLevel="1">
      <c r="A77" s="8">
        <v>42552</v>
      </c>
      <c r="B77" s="127">
        <v>4041.8397139499998</v>
      </c>
      <c r="C77" s="127">
        <v>1.20481902</v>
      </c>
      <c r="D77" s="127">
        <v>1.20481902</v>
      </c>
      <c r="E77" s="127">
        <v>0</v>
      </c>
      <c r="F77" s="127">
        <v>0</v>
      </c>
      <c r="G77" s="127">
        <v>1.20481902</v>
      </c>
      <c r="H77" s="127">
        <v>0</v>
      </c>
      <c r="I77" s="127">
        <v>0</v>
      </c>
      <c r="J77" s="127">
        <v>0</v>
      </c>
      <c r="K77" s="127">
        <v>0</v>
      </c>
      <c r="L77" s="127">
        <v>4040.6348949300004</v>
      </c>
      <c r="M77" s="127">
        <v>680.40781578000008</v>
      </c>
      <c r="N77" s="127"/>
      <c r="O77" s="127"/>
      <c r="P77" s="127"/>
      <c r="Q77" s="127"/>
      <c r="R77" s="127"/>
      <c r="S77" s="127"/>
      <c r="T77" s="127"/>
    </row>
    <row r="78" spans="1:20" hidden="1" outlineLevel="1">
      <c r="A78" s="8">
        <v>42583</v>
      </c>
      <c r="B78" s="127">
        <v>4321.8036989100001</v>
      </c>
      <c r="C78" s="127">
        <v>1.17567037</v>
      </c>
      <c r="D78" s="127">
        <v>1.17567037</v>
      </c>
      <c r="E78" s="127">
        <v>0</v>
      </c>
      <c r="F78" s="127">
        <v>0</v>
      </c>
      <c r="G78" s="127">
        <v>1.17567037</v>
      </c>
      <c r="H78" s="127">
        <v>0</v>
      </c>
      <c r="I78" s="127">
        <v>0</v>
      </c>
      <c r="J78" s="127">
        <v>0</v>
      </c>
      <c r="K78" s="127">
        <v>0</v>
      </c>
      <c r="L78" s="127">
        <v>4320.628028539998</v>
      </c>
      <c r="M78" s="127">
        <v>704.99982084999999</v>
      </c>
      <c r="N78" s="127"/>
      <c r="O78" s="127"/>
      <c r="P78" s="127"/>
      <c r="Q78" s="127"/>
      <c r="R78" s="127"/>
      <c r="S78" s="127"/>
      <c r="T78" s="127"/>
    </row>
    <row r="79" spans="1:20" hidden="1" outlineLevel="1">
      <c r="A79" s="8">
        <v>42614</v>
      </c>
      <c r="B79" s="127">
        <v>4302.87945872</v>
      </c>
      <c r="C79" s="127">
        <v>1.4622352199999999</v>
      </c>
      <c r="D79" s="127">
        <v>1.4622352199999999</v>
      </c>
      <c r="E79" s="127">
        <v>0</v>
      </c>
      <c r="F79" s="127">
        <v>0.30978729999999999</v>
      </c>
      <c r="G79" s="127">
        <v>1.15244792</v>
      </c>
      <c r="H79" s="127">
        <v>0</v>
      </c>
      <c r="I79" s="127">
        <v>0</v>
      </c>
      <c r="J79" s="127">
        <v>0</v>
      </c>
      <c r="K79" s="127">
        <v>0</v>
      </c>
      <c r="L79" s="127">
        <v>4301.4172234999996</v>
      </c>
      <c r="M79" s="127">
        <v>615.02982523999992</v>
      </c>
      <c r="N79" s="127"/>
      <c r="O79" s="127"/>
      <c r="P79" s="127"/>
      <c r="Q79" s="127"/>
      <c r="R79" s="127"/>
      <c r="S79" s="127"/>
      <c r="T79" s="127"/>
    </row>
    <row r="80" spans="1:20" hidden="1" outlineLevel="1">
      <c r="A80" s="8">
        <v>42644</v>
      </c>
      <c r="B80" s="127">
        <v>4248.8275281200004</v>
      </c>
      <c r="C80" s="127">
        <v>1.4158397300000001</v>
      </c>
      <c r="D80" s="127">
        <v>1.4158397300000001</v>
      </c>
      <c r="E80" s="127">
        <v>0</v>
      </c>
      <c r="F80" s="127">
        <v>0.29332364999999999</v>
      </c>
      <c r="G80" s="127">
        <v>1.12251608</v>
      </c>
      <c r="H80" s="127">
        <v>0</v>
      </c>
      <c r="I80" s="127">
        <v>0</v>
      </c>
      <c r="J80" s="127">
        <v>0</v>
      </c>
      <c r="K80" s="127">
        <v>0</v>
      </c>
      <c r="L80" s="127">
        <v>4247.4116883899997</v>
      </c>
      <c r="M80" s="127">
        <v>594.19758618000003</v>
      </c>
      <c r="N80" s="127"/>
      <c r="O80" s="127"/>
      <c r="P80" s="127"/>
      <c r="Q80" s="127"/>
      <c r="R80" s="127"/>
      <c r="S80" s="127"/>
      <c r="T80" s="127"/>
    </row>
    <row r="81" spans="1:20" hidden="1" outlineLevel="1">
      <c r="A81" s="8">
        <v>42675</v>
      </c>
      <c r="B81" s="127">
        <v>4465.56058304</v>
      </c>
      <c r="C81" s="127">
        <v>1.37348468</v>
      </c>
      <c r="D81" s="127">
        <v>1.37348468</v>
      </c>
      <c r="E81" s="127">
        <v>0</v>
      </c>
      <c r="F81" s="127">
        <v>0.27970084000000001</v>
      </c>
      <c r="G81" s="127">
        <v>1.09378384</v>
      </c>
      <c r="H81" s="127">
        <v>0</v>
      </c>
      <c r="I81" s="127">
        <v>0</v>
      </c>
      <c r="J81" s="127">
        <v>0</v>
      </c>
      <c r="K81" s="127">
        <v>0</v>
      </c>
      <c r="L81" s="127">
        <v>4464.1870983600002</v>
      </c>
      <c r="M81" s="127">
        <v>574.69529934000002</v>
      </c>
      <c r="N81" s="127"/>
      <c r="O81" s="127"/>
      <c r="P81" s="127"/>
      <c r="Q81" s="127"/>
      <c r="R81" s="127"/>
      <c r="S81" s="127"/>
      <c r="T81" s="127"/>
    </row>
    <row r="82" spans="1:20" hidden="1" outlineLevel="1">
      <c r="A82" s="8">
        <v>42705</v>
      </c>
      <c r="B82" s="127">
        <v>4303.8966225599997</v>
      </c>
      <c r="C82" s="127">
        <v>1.6771166799999999</v>
      </c>
      <c r="D82" s="127">
        <v>1.6771166799999999</v>
      </c>
      <c r="E82" s="127">
        <v>0</v>
      </c>
      <c r="F82" s="127">
        <v>0.61323923000000002</v>
      </c>
      <c r="G82" s="127">
        <v>1.0638774499999999</v>
      </c>
      <c r="H82" s="127">
        <v>0</v>
      </c>
      <c r="I82" s="127">
        <v>0</v>
      </c>
      <c r="J82" s="127">
        <v>0</v>
      </c>
      <c r="K82" s="127">
        <v>0</v>
      </c>
      <c r="L82" s="127">
        <v>4302.2195058799998</v>
      </c>
      <c r="M82" s="127">
        <v>611.88799205999999</v>
      </c>
      <c r="N82" s="127"/>
      <c r="O82" s="127"/>
      <c r="P82" s="127"/>
      <c r="Q82" s="127"/>
      <c r="R82" s="127"/>
      <c r="S82" s="127"/>
      <c r="T82" s="127"/>
    </row>
    <row r="83" spans="1:20" hidden="1" outlineLevel="1">
      <c r="A83" s="8">
        <v>42736</v>
      </c>
      <c r="B83" s="127">
        <v>4008.2346014599998</v>
      </c>
      <c r="C83" s="127">
        <v>1.63272697</v>
      </c>
      <c r="D83" s="127">
        <v>1.63272697</v>
      </c>
      <c r="E83" s="127">
        <v>0</v>
      </c>
      <c r="F83" s="127">
        <v>0.59903379999999995</v>
      </c>
      <c r="G83" s="127">
        <v>1.0336931700000001</v>
      </c>
      <c r="H83" s="127">
        <v>0</v>
      </c>
      <c r="I83" s="127">
        <v>0</v>
      </c>
      <c r="J83" s="127">
        <v>0</v>
      </c>
      <c r="K83" s="127">
        <v>0</v>
      </c>
      <c r="L83" s="127">
        <v>4006.6018744900002</v>
      </c>
      <c r="M83" s="127">
        <v>797.33373969000002</v>
      </c>
      <c r="N83" s="127"/>
      <c r="O83" s="127"/>
      <c r="P83" s="127"/>
      <c r="Q83" s="127"/>
      <c r="R83" s="127"/>
      <c r="S83" s="127"/>
      <c r="T83" s="127"/>
    </row>
    <row r="84" spans="1:20" hidden="1" outlineLevel="1">
      <c r="A84" s="8">
        <v>42767</v>
      </c>
      <c r="B84" s="127">
        <v>3396.96676867</v>
      </c>
      <c r="C84" s="127">
        <v>1.5743161299999999</v>
      </c>
      <c r="D84" s="127">
        <v>1.5743161299999999</v>
      </c>
      <c r="E84" s="127">
        <v>0</v>
      </c>
      <c r="F84" s="127">
        <v>0.56341399000000003</v>
      </c>
      <c r="G84" s="127">
        <v>1.01090214</v>
      </c>
      <c r="H84" s="127">
        <v>0</v>
      </c>
      <c r="I84" s="127">
        <v>0</v>
      </c>
      <c r="J84" s="127">
        <v>0</v>
      </c>
      <c r="K84" s="127">
        <v>0</v>
      </c>
      <c r="L84" s="127">
        <v>3395.3924525400002</v>
      </c>
      <c r="M84" s="127">
        <v>809.31262246999995</v>
      </c>
      <c r="N84" s="127"/>
      <c r="O84" s="127"/>
      <c r="P84" s="127"/>
      <c r="Q84" s="127"/>
      <c r="R84" s="127"/>
      <c r="S84" s="127"/>
      <c r="T84" s="127"/>
    </row>
    <row r="85" spans="1:20" hidden="1" outlineLevel="1">
      <c r="A85" s="8">
        <v>42795</v>
      </c>
      <c r="B85" s="127">
        <v>3601.8169162200002</v>
      </c>
      <c r="C85" s="127">
        <v>1.4933902800000001</v>
      </c>
      <c r="D85" s="127">
        <v>1.4933902800000001</v>
      </c>
      <c r="E85" s="127">
        <v>0</v>
      </c>
      <c r="F85" s="127">
        <v>0.50926587000000001</v>
      </c>
      <c r="G85" s="127">
        <v>0.98412440999999995</v>
      </c>
      <c r="H85" s="127">
        <v>0</v>
      </c>
      <c r="I85" s="127">
        <v>0</v>
      </c>
      <c r="J85" s="127">
        <v>0</v>
      </c>
      <c r="K85" s="127">
        <v>0</v>
      </c>
      <c r="L85" s="127">
        <v>3600.3235259399999</v>
      </c>
      <c r="M85" s="127">
        <v>870.76945549000004</v>
      </c>
      <c r="N85" s="127"/>
      <c r="O85" s="127"/>
      <c r="P85" s="127"/>
      <c r="Q85" s="127"/>
      <c r="R85" s="127"/>
      <c r="S85" s="127"/>
      <c r="T85" s="127"/>
    </row>
    <row r="86" spans="1:20" hidden="1" outlineLevel="1">
      <c r="A86" s="8">
        <v>42826</v>
      </c>
      <c r="B86" s="127">
        <v>3729.8231720399999</v>
      </c>
      <c r="C86" s="127">
        <v>1.44917151</v>
      </c>
      <c r="D86" s="127">
        <v>1.44917151</v>
      </c>
      <c r="E86" s="127">
        <v>0</v>
      </c>
      <c r="F86" s="127">
        <v>0.48930597999999997</v>
      </c>
      <c r="G86" s="127">
        <v>0.95986552999999997</v>
      </c>
      <c r="H86" s="127">
        <v>0</v>
      </c>
      <c r="I86" s="127">
        <v>0</v>
      </c>
      <c r="J86" s="127">
        <v>0</v>
      </c>
      <c r="K86" s="127">
        <v>0</v>
      </c>
      <c r="L86" s="127">
        <v>3728.3740005300001</v>
      </c>
      <c r="M86" s="127">
        <v>919.25726210000005</v>
      </c>
      <c r="N86" s="127"/>
      <c r="O86" s="127"/>
      <c r="P86" s="127"/>
      <c r="Q86" s="127"/>
      <c r="R86" s="127"/>
      <c r="S86" s="127"/>
      <c r="T86" s="127"/>
    </row>
    <row r="87" spans="1:20" hidden="1" outlineLevel="1">
      <c r="A87" s="8">
        <v>42856</v>
      </c>
      <c r="B87" s="127">
        <v>3793.43620143</v>
      </c>
      <c r="C87" s="127">
        <v>1.3105821900000001</v>
      </c>
      <c r="D87" s="127">
        <v>1.3105821900000001</v>
      </c>
      <c r="E87" s="127">
        <v>0</v>
      </c>
      <c r="F87" s="127">
        <v>0.38340882999999998</v>
      </c>
      <c r="G87" s="127">
        <v>0.92717335999999995</v>
      </c>
      <c r="H87" s="127">
        <v>0</v>
      </c>
      <c r="I87" s="127">
        <v>0</v>
      </c>
      <c r="J87" s="127">
        <v>0</v>
      </c>
      <c r="K87" s="127">
        <v>0</v>
      </c>
      <c r="L87" s="127">
        <v>3792.1256192400001</v>
      </c>
      <c r="M87" s="127">
        <v>766.53574929000001</v>
      </c>
      <c r="N87" s="127"/>
      <c r="O87" s="127"/>
      <c r="P87" s="127"/>
      <c r="Q87" s="127"/>
      <c r="R87" s="127"/>
      <c r="S87" s="127"/>
      <c r="T87" s="127"/>
    </row>
    <row r="88" spans="1:20" hidden="1" outlineLevel="1">
      <c r="A88" s="8">
        <v>42887</v>
      </c>
      <c r="B88" s="127">
        <v>3828.9374610700002</v>
      </c>
      <c r="C88" s="127">
        <v>1.2695271699999999</v>
      </c>
      <c r="D88" s="127">
        <v>1.2695271699999999</v>
      </c>
      <c r="E88" s="127">
        <v>0</v>
      </c>
      <c r="F88" s="127">
        <v>0.36048274000000002</v>
      </c>
      <c r="G88" s="127">
        <v>0.90904443000000001</v>
      </c>
      <c r="H88" s="127">
        <v>0</v>
      </c>
      <c r="I88" s="127">
        <v>0</v>
      </c>
      <c r="J88" s="127">
        <v>0</v>
      </c>
      <c r="K88" s="127">
        <v>0</v>
      </c>
      <c r="L88" s="127">
        <v>3827.6679339000002</v>
      </c>
      <c r="M88" s="127">
        <v>879.86356803000001</v>
      </c>
      <c r="N88" s="127"/>
      <c r="O88" s="127"/>
      <c r="P88" s="127"/>
      <c r="Q88" s="127"/>
      <c r="R88" s="127"/>
      <c r="S88" s="127"/>
      <c r="T88" s="127"/>
    </row>
    <row r="89" spans="1:20" hidden="1" outlineLevel="1">
      <c r="A89" s="8">
        <v>42917</v>
      </c>
      <c r="B89" s="127">
        <v>4596.6630894299997</v>
      </c>
      <c r="C89" s="127">
        <v>1.2277369300000001</v>
      </c>
      <c r="D89" s="127">
        <v>1.2277369300000001</v>
      </c>
      <c r="E89" s="127">
        <v>0</v>
      </c>
      <c r="F89" s="127">
        <v>0.34350712999999999</v>
      </c>
      <c r="G89" s="127">
        <v>0.88422979999999995</v>
      </c>
      <c r="H89" s="127">
        <v>0</v>
      </c>
      <c r="I89" s="127">
        <v>0</v>
      </c>
      <c r="J89" s="127">
        <v>0</v>
      </c>
      <c r="K89" s="127">
        <v>0</v>
      </c>
      <c r="L89" s="127">
        <v>4595.4353525000006</v>
      </c>
      <c r="M89" s="127">
        <v>791.63936995999995</v>
      </c>
      <c r="N89" s="127"/>
      <c r="O89" s="127"/>
      <c r="P89" s="127"/>
      <c r="Q89" s="127"/>
      <c r="R89" s="127"/>
      <c r="S89" s="127"/>
      <c r="T89" s="127"/>
    </row>
    <row r="90" spans="1:20" hidden="1" outlineLevel="1">
      <c r="A90" s="8">
        <v>42948</v>
      </c>
      <c r="B90" s="127">
        <v>4960.1466247500002</v>
      </c>
      <c r="C90" s="127">
        <v>1.1664187699999999</v>
      </c>
      <c r="D90" s="127">
        <v>1.1664187699999999</v>
      </c>
      <c r="E90" s="127">
        <v>0</v>
      </c>
      <c r="F90" s="127">
        <v>0.33150969000000002</v>
      </c>
      <c r="G90" s="127">
        <v>0.83490907999999997</v>
      </c>
      <c r="H90" s="127">
        <v>0</v>
      </c>
      <c r="I90" s="127">
        <v>0</v>
      </c>
      <c r="J90" s="127">
        <v>0</v>
      </c>
      <c r="K90" s="127">
        <v>0</v>
      </c>
      <c r="L90" s="127">
        <v>4958.9802059800004</v>
      </c>
      <c r="M90" s="127">
        <v>859.85251183000003</v>
      </c>
      <c r="N90" s="127"/>
      <c r="O90" s="127"/>
      <c r="P90" s="127"/>
      <c r="Q90" s="127"/>
      <c r="R90" s="127"/>
      <c r="S90" s="127"/>
      <c r="T90" s="127"/>
    </row>
    <row r="91" spans="1:20" hidden="1" outlineLevel="1">
      <c r="A91" s="8">
        <v>42979</v>
      </c>
      <c r="B91" s="127">
        <v>5364.6365634499998</v>
      </c>
      <c r="C91" s="127">
        <v>1.1290317000000001</v>
      </c>
      <c r="D91" s="127">
        <v>1.1290317000000001</v>
      </c>
      <c r="E91" s="127">
        <v>0</v>
      </c>
      <c r="F91" s="127">
        <v>0.31434345000000002</v>
      </c>
      <c r="G91" s="127">
        <v>0.81468825</v>
      </c>
      <c r="H91" s="127">
        <v>0</v>
      </c>
      <c r="I91" s="127">
        <v>0</v>
      </c>
      <c r="J91" s="127">
        <v>0</v>
      </c>
      <c r="K91" s="127">
        <v>0</v>
      </c>
      <c r="L91" s="127">
        <v>5363.5075317500005</v>
      </c>
      <c r="M91" s="127">
        <v>816.16897888999995</v>
      </c>
      <c r="N91" s="127"/>
      <c r="O91" s="127"/>
      <c r="P91" s="127"/>
      <c r="Q91" s="127"/>
      <c r="R91" s="127"/>
      <c r="S91" s="127"/>
      <c r="T91" s="127"/>
    </row>
    <row r="92" spans="1:20" hidden="1" outlineLevel="1">
      <c r="A92" s="8">
        <v>43009</v>
      </c>
      <c r="B92" s="127">
        <v>5410.65876364</v>
      </c>
      <c r="C92" s="127">
        <v>1.0903404299999999</v>
      </c>
      <c r="D92" s="127">
        <v>1.0903404299999999</v>
      </c>
      <c r="E92" s="127">
        <v>0</v>
      </c>
      <c r="F92" s="127">
        <v>0.29550245000000003</v>
      </c>
      <c r="G92" s="127">
        <v>0.79483798000000006</v>
      </c>
      <c r="H92" s="127">
        <v>0</v>
      </c>
      <c r="I92" s="127">
        <v>0</v>
      </c>
      <c r="J92" s="127">
        <v>0</v>
      </c>
      <c r="K92" s="127">
        <v>0</v>
      </c>
      <c r="L92" s="127">
        <v>5409.5684232100002</v>
      </c>
      <c r="M92" s="127">
        <v>731.08155538999995</v>
      </c>
      <c r="N92" s="127"/>
      <c r="O92" s="127"/>
      <c r="P92" s="127"/>
      <c r="Q92" s="127"/>
      <c r="R92" s="127"/>
      <c r="S92" s="127"/>
      <c r="T92" s="127"/>
    </row>
    <row r="93" spans="1:20" hidden="1" outlineLevel="1">
      <c r="A93" s="8">
        <v>43040</v>
      </c>
      <c r="B93" s="127">
        <v>5587.1303798899999</v>
      </c>
      <c r="C93" s="127">
        <v>1.02751517</v>
      </c>
      <c r="D93" s="127">
        <v>1.02751517</v>
      </c>
      <c r="E93" s="127">
        <v>0</v>
      </c>
      <c r="F93" s="127">
        <v>0.26817326000000002</v>
      </c>
      <c r="G93" s="127">
        <v>0.75934190999999995</v>
      </c>
      <c r="H93" s="127">
        <v>0</v>
      </c>
      <c r="I93" s="127">
        <v>0</v>
      </c>
      <c r="J93" s="127">
        <v>0</v>
      </c>
      <c r="K93" s="127">
        <v>0</v>
      </c>
      <c r="L93" s="127">
        <v>5586.1028647200001</v>
      </c>
      <c r="M93" s="127">
        <v>829.25476619000005</v>
      </c>
      <c r="N93" s="127"/>
      <c r="O93" s="127"/>
      <c r="P93" s="127"/>
      <c r="Q93" s="127"/>
      <c r="R93" s="127"/>
      <c r="S93" s="127"/>
      <c r="T93" s="127"/>
    </row>
    <row r="94" spans="1:20" hidden="1" outlineLevel="1">
      <c r="A94" s="8">
        <v>43070</v>
      </c>
      <c r="B94" s="127">
        <v>5395.6481623899999</v>
      </c>
      <c r="C94" s="127">
        <v>0.84248765999999997</v>
      </c>
      <c r="D94" s="127">
        <v>0.84248765999999997</v>
      </c>
      <c r="E94" s="127">
        <v>0</v>
      </c>
      <c r="F94" s="127">
        <v>0.10471811</v>
      </c>
      <c r="G94" s="127">
        <v>0.73776955</v>
      </c>
      <c r="H94" s="127">
        <v>0</v>
      </c>
      <c r="I94" s="127">
        <v>0</v>
      </c>
      <c r="J94" s="127">
        <v>0</v>
      </c>
      <c r="K94" s="127">
        <v>0</v>
      </c>
      <c r="L94" s="127">
        <v>5394.8056747300006</v>
      </c>
      <c r="M94" s="127">
        <v>727.02990795999995</v>
      </c>
      <c r="N94" s="127"/>
      <c r="O94" s="127"/>
      <c r="P94" s="127"/>
      <c r="Q94" s="127"/>
      <c r="R94" s="127"/>
      <c r="S94" s="127"/>
      <c r="T94" s="127"/>
    </row>
    <row r="95" spans="1:20" hidden="1" outlineLevel="1">
      <c r="A95" s="8">
        <v>43101</v>
      </c>
      <c r="B95" s="127">
        <v>5414.9319328499996</v>
      </c>
      <c r="C95" s="127">
        <v>64.830501480000009</v>
      </c>
      <c r="D95" s="127">
        <v>63.812050010000007</v>
      </c>
      <c r="E95" s="127">
        <v>0</v>
      </c>
      <c r="F95" s="127">
        <v>62.625874810000006</v>
      </c>
      <c r="G95" s="127">
        <v>1.1861752000000001</v>
      </c>
      <c r="H95" s="127">
        <v>1.01845147</v>
      </c>
      <c r="I95" s="127">
        <v>0</v>
      </c>
      <c r="J95" s="127">
        <v>0</v>
      </c>
      <c r="K95" s="127">
        <v>1.01845147</v>
      </c>
      <c r="L95" s="127">
        <v>5350.1014313699998</v>
      </c>
      <c r="M95" s="127">
        <v>1111.7790660400001</v>
      </c>
      <c r="N95" s="127"/>
      <c r="O95" s="127"/>
      <c r="P95" s="127"/>
      <c r="Q95" s="127"/>
      <c r="R95" s="127"/>
      <c r="S95" s="127"/>
      <c r="T95" s="127"/>
    </row>
    <row r="96" spans="1:20" hidden="1" outlineLevel="1">
      <c r="A96" s="8">
        <v>43132</v>
      </c>
      <c r="B96" s="127">
        <v>5282.0724979699999</v>
      </c>
      <c r="C96" s="127">
        <v>62.776100070000005</v>
      </c>
      <c r="D96" s="127">
        <v>61.815236930000005</v>
      </c>
      <c r="E96" s="127">
        <v>0</v>
      </c>
      <c r="F96" s="127">
        <v>61.105621580000005</v>
      </c>
      <c r="G96" s="127">
        <v>0.70961534999999998</v>
      </c>
      <c r="H96" s="127">
        <v>0.96086313999999995</v>
      </c>
      <c r="I96" s="127">
        <v>0</v>
      </c>
      <c r="J96" s="127">
        <v>0</v>
      </c>
      <c r="K96" s="127">
        <v>0.96086313999999995</v>
      </c>
      <c r="L96" s="127">
        <v>5219.2963979000006</v>
      </c>
      <c r="M96" s="127">
        <v>1019.10057899</v>
      </c>
      <c r="N96" s="127"/>
      <c r="O96" s="127"/>
      <c r="P96" s="127"/>
      <c r="Q96" s="127"/>
      <c r="R96" s="127"/>
      <c r="S96" s="127"/>
      <c r="T96" s="127"/>
    </row>
    <row r="97" spans="1:20" hidden="1" outlineLevel="1">
      <c r="A97" s="8">
        <v>43160</v>
      </c>
      <c r="B97" s="127">
        <v>5652.8910589400002</v>
      </c>
      <c r="C97" s="127">
        <v>62.834677339999992</v>
      </c>
      <c r="D97" s="127">
        <v>61.906638519999994</v>
      </c>
      <c r="E97" s="127">
        <v>0</v>
      </c>
      <c r="F97" s="127">
        <v>61.201338539999995</v>
      </c>
      <c r="G97" s="127">
        <v>0.70529998000000005</v>
      </c>
      <c r="H97" s="127">
        <v>0.92803882000000004</v>
      </c>
      <c r="I97" s="127">
        <v>0</v>
      </c>
      <c r="J97" s="127">
        <v>0</v>
      </c>
      <c r="K97" s="127">
        <v>0.92803882000000004</v>
      </c>
      <c r="L97" s="127">
        <v>5590.0563816000013</v>
      </c>
      <c r="M97" s="127">
        <v>1256.6036576500001</v>
      </c>
      <c r="N97" s="127"/>
      <c r="O97" s="127"/>
      <c r="P97" s="127"/>
      <c r="Q97" s="127"/>
      <c r="R97" s="127"/>
      <c r="S97" s="127"/>
      <c r="T97" s="127"/>
    </row>
    <row r="98" spans="1:20" hidden="1" outlineLevel="1">
      <c r="A98" s="8">
        <v>43191</v>
      </c>
      <c r="B98" s="127">
        <v>5768.4100224800004</v>
      </c>
      <c r="C98" s="127">
        <v>62.763201500000001</v>
      </c>
      <c r="D98" s="127">
        <v>61.864000080000004</v>
      </c>
      <c r="E98" s="127">
        <v>0</v>
      </c>
      <c r="F98" s="127">
        <v>61.162947070000001</v>
      </c>
      <c r="G98" s="127">
        <v>0.70105300999999998</v>
      </c>
      <c r="H98" s="127">
        <v>0.89920142000000003</v>
      </c>
      <c r="I98" s="127">
        <v>0</v>
      </c>
      <c r="J98" s="127">
        <v>0</v>
      </c>
      <c r="K98" s="127">
        <v>0.89920142000000003</v>
      </c>
      <c r="L98" s="127">
        <v>5705.6468209800005</v>
      </c>
      <c r="M98" s="127">
        <v>1252.3929847100001</v>
      </c>
      <c r="N98" s="127"/>
      <c r="O98" s="127"/>
      <c r="P98" s="127"/>
      <c r="Q98" s="127"/>
      <c r="R98" s="127"/>
      <c r="S98" s="127"/>
      <c r="T98" s="127"/>
    </row>
    <row r="99" spans="1:20" hidden="1" outlineLevel="1">
      <c r="A99" s="8">
        <v>43221</v>
      </c>
      <c r="B99" s="127">
        <v>5800.4549483399996</v>
      </c>
      <c r="C99" s="127">
        <v>62.200909639999999</v>
      </c>
      <c r="D99" s="127">
        <v>61.324364779999996</v>
      </c>
      <c r="E99" s="127">
        <v>0</v>
      </c>
      <c r="F99" s="127">
        <v>61.191752709999996</v>
      </c>
      <c r="G99" s="127">
        <v>0.13261207</v>
      </c>
      <c r="H99" s="127">
        <v>0.87654485999999998</v>
      </c>
      <c r="I99" s="127">
        <v>0</v>
      </c>
      <c r="J99" s="127">
        <v>0</v>
      </c>
      <c r="K99" s="127">
        <v>0.87654485999999998</v>
      </c>
      <c r="L99" s="127">
        <v>5738.2540386999999</v>
      </c>
      <c r="M99" s="127">
        <v>1246.2470337100001</v>
      </c>
      <c r="N99" s="127"/>
      <c r="O99" s="127"/>
      <c r="P99" s="127"/>
      <c r="Q99" s="127"/>
      <c r="R99" s="127"/>
      <c r="S99" s="127"/>
      <c r="T99" s="127"/>
    </row>
    <row r="100" spans="1:20" hidden="1" outlineLevel="1">
      <c r="A100" s="8">
        <v>43252</v>
      </c>
      <c r="B100" s="127">
        <v>5973.3627762300002</v>
      </c>
      <c r="C100" s="127">
        <v>62.149007280000006</v>
      </c>
      <c r="D100" s="127">
        <v>61.288225310000009</v>
      </c>
      <c r="E100" s="127">
        <v>0</v>
      </c>
      <c r="F100" s="127">
        <v>61.153377380000009</v>
      </c>
      <c r="G100" s="127">
        <v>0.13484793</v>
      </c>
      <c r="H100" s="127">
        <v>0.86078197000000001</v>
      </c>
      <c r="I100" s="127">
        <v>0</v>
      </c>
      <c r="J100" s="127">
        <v>0</v>
      </c>
      <c r="K100" s="127">
        <v>0.86078197000000001</v>
      </c>
      <c r="L100" s="127">
        <v>5911.2137689499996</v>
      </c>
      <c r="M100" s="127">
        <v>1266.67768114</v>
      </c>
      <c r="N100" s="127"/>
      <c r="O100" s="127"/>
      <c r="P100" s="127"/>
      <c r="Q100" s="127"/>
      <c r="R100" s="127"/>
      <c r="S100" s="127"/>
      <c r="T100" s="127"/>
    </row>
    <row r="101" spans="1:20" hidden="1" outlineLevel="1">
      <c r="A101" s="8">
        <v>43282</v>
      </c>
      <c r="B101" s="127">
        <v>6001.4260658200001</v>
      </c>
      <c r="C101" s="127">
        <v>2.1303630599999996</v>
      </c>
      <c r="D101" s="127">
        <v>1.2708346799999999</v>
      </c>
      <c r="E101" s="127">
        <v>0</v>
      </c>
      <c r="F101" s="127">
        <v>1.1472480899999999</v>
      </c>
      <c r="G101" s="127">
        <v>0.12358659</v>
      </c>
      <c r="H101" s="127">
        <v>0.85952837999999998</v>
      </c>
      <c r="I101" s="127">
        <v>0</v>
      </c>
      <c r="J101" s="127">
        <v>0</v>
      </c>
      <c r="K101" s="127">
        <v>0.85952837999999998</v>
      </c>
      <c r="L101" s="127">
        <v>5999.2957027599996</v>
      </c>
      <c r="M101" s="127">
        <v>1362.3971159</v>
      </c>
      <c r="N101" s="127"/>
      <c r="O101" s="127"/>
      <c r="P101" s="127"/>
      <c r="Q101" s="127"/>
      <c r="R101" s="127"/>
      <c r="S101" s="127"/>
      <c r="T101" s="127"/>
    </row>
    <row r="102" spans="1:20" hidden="1" outlineLevel="1">
      <c r="A102" s="8">
        <v>43313</v>
      </c>
      <c r="B102" s="127">
        <v>6483.2778822299997</v>
      </c>
      <c r="C102" s="127">
        <v>2.11107362</v>
      </c>
      <c r="D102" s="127">
        <v>1.2225385199999999</v>
      </c>
      <c r="E102" s="127">
        <v>0</v>
      </c>
      <c r="F102" s="127">
        <v>1.1033501699999999</v>
      </c>
      <c r="G102" s="127">
        <v>0.11918835000000001</v>
      </c>
      <c r="H102" s="127">
        <v>0.88853510000000002</v>
      </c>
      <c r="I102" s="127">
        <v>0</v>
      </c>
      <c r="J102" s="127">
        <v>0</v>
      </c>
      <c r="K102" s="127">
        <v>0.88853510000000002</v>
      </c>
      <c r="L102" s="127">
        <v>6481.1668086100008</v>
      </c>
      <c r="M102" s="127">
        <v>1377.55558969</v>
      </c>
      <c r="N102" s="127"/>
      <c r="O102" s="127"/>
      <c r="P102" s="127"/>
      <c r="Q102" s="127"/>
      <c r="R102" s="127"/>
      <c r="S102" s="127"/>
      <c r="T102" s="127"/>
    </row>
    <row r="103" spans="1:20" hidden="1" outlineLevel="1">
      <c r="A103" s="8">
        <v>43344</v>
      </c>
      <c r="B103" s="127">
        <v>6507.2983852099997</v>
      </c>
      <c r="C103" s="127">
        <v>2.0432348899999999</v>
      </c>
      <c r="D103" s="127">
        <v>1.1734498900000001</v>
      </c>
      <c r="E103" s="127">
        <v>0</v>
      </c>
      <c r="F103" s="127">
        <v>1.05853514</v>
      </c>
      <c r="G103" s="127">
        <v>0.11491475</v>
      </c>
      <c r="H103" s="127">
        <v>0.86978500000000003</v>
      </c>
      <c r="I103" s="127">
        <v>0</v>
      </c>
      <c r="J103" s="127">
        <v>0</v>
      </c>
      <c r="K103" s="127">
        <v>0.86978500000000003</v>
      </c>
      <c r="L103" s="127">
        <v>6505.2551503200002</v>
      </c>
      <c r="M103" s="127">
        <v>1535.86317291</v>
      </c>
      <c r="N103" s="127"/>
      <c r="O103" s="127"/>
      <c r="P103" s="127"/>
      <c r="Q103" s="127"/>
      <c r="R103" s="127"/>
      <c r="S103" s="127"/>
      <c r="T103" s="127"/>
    </row>
    <row r="104" spans="1:20" hidden="1" outlineLevel="1">
      <c r="A104" s="8">
        <v>43374</v>
      </c>
      <c r="B104" s="127">
        <v>6313.0198016900003</v>
      </c>
      <c r="C104" s="127">
        <v>1.9842536700000002</v>
      </c>
      <c r="D104" s="127">
        <v>1.13910172</v>
      </c>
      <c r="E104" s="127">
        <v>0</v>
      </c>
      <c r="F104" s="127">
        <v>1.02871443</v>
      </c>
      <c r="G104" s="127">
        <v>0.11038729000000001</v>
      </c>
      <c r="H104" s="127">
        <v>0.8451519500000001</v>
      </c>
      <c r="I104" s="127">
        <v>0</v>
      </c>
      <c r="J104" s="127">
        <v>0</v>
      </c>
      <c r="K104" s="127">
        <v>0.8451519500000001</v>
      </c>
      <c r="L104" s="127">
        <v>6311.0355480200005</v>
      </c>
      <c r="M104" s="127">
        <v>1383.6713152299999</v>
      </c>
      <c r="N104" s="127"/>
      <c r="O104" s="127"/>
      <c r="P104" s="127"/>
      <c r="Q104" s="127"/>
      <c r="R104" s="127"/>
      <c r="S104" s="127"/>
      <c r="T104" s="127"/>
    </row>
    <row r="105" spans="1:20" hidden="1" outlineLevel="1">
      <c r="A105" s="8">
        <v>43405</v>
      </c>
      <c r="B105" s="127">
        <v>6526.7422297599996</v>
      </c>
      <c r="C105" s="127">
        <v>1.9210809700000002</v>
      </c>
      <c r="D105" s="127">
        <v>1.0891727200000001</v>
      </c>
      <c r="E105" s="127">
        <v>0</v>
      </c>
      <c r="F105" s="127">
        <v>0.98318826000000004</v>
      </c>
      <c r="G105" s="127">
        <v>0.10598446</v>
      </c>
      <c r="H105" s="127">
        <v>0.83190825000000002</v>
      </c>
      <c r="I105" s="127">
        <v>0</v>
      </c>
      <c r="J105" s="127">
        <v>0</v>
      </c>
      <c r="K105" s="127">
        <v>0.83190825000000002</v>
      </c>
      <c r="L105" s="127">
        <v>6524.8211487900007</v>
      </c>
      <c r="M105" s="127">
        <v>1362.4156067500001</v>
      </c>
      <c r="N105" s="127"/>
      <c r="O105" s="127"/>
      <c r="P105" s="127"/>
      <c r="Q105" s="127"/>
      <c r="R105" s="127"/>
      <c r="S105" s="127"/>
      <c r="T105" s="127"/>
    </row>
    <row r="106" spans="1:20" hidden="1" outlineLevel="1">
      <c r="A106" s="8">
        <v>43435</v>
      </c>
      <c r="B106" s="127">
        <v>5996.2522703300001</v>
      </c>
      <c r="C106" s="127">
        <v>1.8304976899999998</v>
      </c>
      <c r="D106" s="127">
        <v>1.0393157899999999</v>
      </c>
      <c r="E106" s="127">
        <v>0</v>
      </c>
      <c r="F106" s="127">
        <v>0.93762110999999992</v>
      </c>
      <c r="G106" s="127">
        <v>0.10169468000000001</v>
      </c>
      <c r="H106" s="127">
        <v>0.79118189999999999</v>
      </c>
      <c r="I106" s="127">
        <v>0</v>
      </c>
      <c r="J106" s="127">
        <v>0</v>
      </c>
      <c r="K106" s="127">
        <v>0.79118189999999999</v>
      </c>
      <c r="L106" s="127">
        <v>5994.421772640002</v>
      </c>
      <c r="M106" s="127">
        <v>1298.5032410700001</v>
      </c>
      <c r="N106" s="127"/>
      <c r="O106" s="127"/>
      <c r="P106" s="127"/>
      <c r="Q106" s="127"/>
      <c r="R106" s="127"/>
      <c r="S106" s="127"/>
      <c r="T106" s="127"/>
    </row>
    <row r="107" spans="1:20" hidden="1" outlineLevel="1">
      <c r="A107" s="8">
        <v>43466</v>
      </c>
      <c r="B107" s="127">
        <v>6029.9959754800002</v>
      </c>
      <c r="C107" s="127">
        <v>1.76272914</v>
      </c>
      <c r="D107" s="127">
        <v>0.98862921000000004</v>
      </c>
      <c r="E107" s="127">
        <v>0</v>
      </c>
      <c r="F107" s="127">
        <v>0.89145030999999997</v>
      </c>
      <c r="G107" s="127">
        <v>9.7178899999999999E-2</v>
      </c>
      <c r="H107" s="127">
        <v>0.77409992999999999</v>
      </c>
      <c r="I107" s="127">
        <v>0</v>
      </c>
      <c r="J107" s="127">
        <v>0</v>
      </c>
      <c r="K107" s="127">
        <v>0.77409992999999999</v>
      </c>
      <c r="L107" s="127">
        <v>6028.2332463399998</v>
      </c>
      <c r="M107" s="127">
        <v>1377.69105926</v>
      </c>
      <c r="N107" s="127"/>
      <c r="O107" s="127"/>
      <c r="P107" s="127"/>
      <c r="Q107" s="127"/>
      <c r="R107" s="127"/>
      <c r="S107" s="127"/>
      <c r="T107" s="127"/>
    </row>
    <row r="108" spans="1:20" hidden="1" outlineLevel="1">
      <c r="A108" s="8">
        <v>43497</v>
      </c>
      <c r="B108" s="127">
        <v>6117.9913242800003</v>
      </c>
      <c r="C108" s="127">
        <v>1.6704956</v>
      </c>
      <c r="D108" s="127">
        <v>0.93672674</v>
      </c>
      <c r="E108" s="127">
        <v>0</v>
      </c>
      <c r="F108" s="127">
        <v>0.84395633999999997</v>
      </c>
      <c r="G108" s="127">
        <v>9.2770400000000003E-2</v>
      </c>
      <c r="H108" s="127">
        <v>0.73376885999999997</v>
      </c>
      <c r="I108" s="127">
        <v>0</v>
      </c>
      <c r="J108" s="127">
        <v>0</v>
      </c>
      <c r="K108" s="127">
        <v>0.73376885999999997</v>
      </c>
      <c r="L108" s="127">
        <v>6116.32082868</v>
      </c>
      <c r="M108" s="127">
        <v>1393.43686013</v>
      </c>
      <c r="N108" s="127"/>
      <c r="O108" s="127"/>
      <c r="P108" s="127"/>
      <c r="Q108" s="127"/>
      <c r="R108" s="127"/>
      <c r="S108" s="127"/>
      <c r="T108" s="127"/>
    </row>
    <row r="109" spans="1:20" hidden="1" outlineLevel="1">
      <c r="A109" s="8">
        <v>43525</v>
      </c>
      <c r="B109" s="127">
        <v>6283.0607388600001</v>
      </c>
      <c r="C109" s="127">
        <v>3.0811765499999999</v>
      </c>
      <c r="D109" s="127">
        <v>2.35915403</v>
      </c>
      <c r="E109" s="127">
        <v>0.67319353999999998</v>
      </c>
      <c r="F109" s="127">
        <v>1.59749834</v>
      </c>
      <c r="G109" s="127">
        <v>8.8462150000000003E-2</v>
      </c>
      <c r="H109" s="127">
        <v>0.72202252</v>
      </c>
      <c r="I109" s="127">
        <v>0</v>
      </c>
      <c r="J109" s="127">
        <v>0</v>
      </c>
      <c r="K109" s="127">
        <v>0.72202252</v>
      </c>
      <c r="L109" s="127">
        <v>6279.9795623099999</v>
      </c>
      <c r="M109" s="127">
        <v>1436.24369821</v>
      </c>
      <c r="N109" s="127"/>
      <c r="O109" s="127"/>
      <c r="P109" s="127"/>
      <c r="Q109" s="127"/>
      <c r="R109" s="127"/>
      <c r="S109" s="127"/>
      <c r="T109" s="127"/>
    </row>
    <row r="110" spans="1:20" hidden="1" outlineLevel="1">
      <c r="A110" s="8">
        <v>43556</v>
      </c>
      <c r="B110" s="127">
        <v>6379.9259349499998</v>
      </c>
      <c r="C110" s="127">
        <v>3.0003924400000002</v>
      </c>
      <c r="D110" s="127">
        <v>2.31334945</v>
      </c>
      <c r="E110" s="127">
        <v>0</v>
      </c>
      <c r="F110" s="127">
        <v>2.2292070800000001</v>
      </c>
      <c r="G110" s="127">
        <v>8.4142369999999994E-2</v>
      </c>
      <c r="H110" s="127">
        <v>0.68704299000000002</v>
      </c>
      <c r="I110" s="127">
        <v>0</v>
      </c>
      <c r="J110" s="127">
        <v>0</v>
      </c>
      <c r="K110" s="127">
        <v>0.68704299000000002</v>
      </c>
      <c r="L110" s="127">
        <v>6376.92554251</v>
      </c>
      <c r="M110" s="127">
        <v>1390.43757203</v>
      </c>
      <c r="N110" s="127"/>
      <c r="O110" s="127"/>
      <c r="P110" s="127"/>
      <c r="Q110" s="127"/>
      <c r="R110" s="127"/>
      <c r="S110" s="127"/>
      <c r="T110" s="127"/>
    </row>
    <row r="111" spans="1:20" hidden="1" outlineLevel="1">
      <c r="A111" s="8">
        <v>43586</v>
      </c>
      <c r="B111" s="127">
        <v>6115.1856365399999</v>
      </c>
      <c r="C111" s="127">
        <v>2.9357135200000002</v>
      </c>
      <c r="D111" s="127">
        <v>2.2621183500000002</v>
      </c>
      <c r="E111" s="127">
        <v>0</v>
      </c>
      <c r="F111" s="127">
        <v>2.1825696799999998</v>
      </c>
      <c r="G111" s="127">
        <v>7.9548670000000002E-2</v>
      </c>
      <c r="H111" s="127">
        <v>0.67359517000000002</v>
      </c>
      <c r="I111" s="127">
        <v>0</v>
      </c>
      <c r="J111" s="127">
        <v>0</v>
      </c>
      <c r="K111" s="127">
        <v>0.67359517000000002</v>
      </c>
      <c r="L111" s="127">
        <v>6112.2499230200001</v>
      </c>
      <c r="M111" s="127">
        <v>1293.78579758</v>
      </c>
      <c r="N111" s="127"/>
      <c r="O111" s="127"/>
      <c r="P111" s="127"/>
      <c r="Q111" s="127"/>
      <c r="R111" s="127"/>
      <c r="S111" s="127"/>
      <c r="T111" s="127"/>
    </row>
    <row r="112" spans="1:20" hidden="1" outlineLevel="1">
      <c r="A112" s="8">
        <v>43617</v>
      </c>
      <c r="B112" s="127">
        <v>6154.0632268500003</v>
      </c>
      <c r="C112" s="127">
        <v>2.7291011200000002</v>
      </c>
      <c r="D112" s="127">
        <v>2.0909721499999998</v>
      </c>
      <c r="E112" s="127">
        <v>0</v>
      </c>
      <c r="F112" s="127">
        <v>2.0157087200000001</v>
      </c>
      <c r="G112" s="127">
        <v>7.5263430000000006E-2</v>
      </c>
      <c r="H112" s="127">
        <v>0.63812897000000002</v>
      </c>
      <c r="I112" s="127">
        <v>0</v>
      </c>
      <c r="J112" s="127">
        <v>0</v>
      </c>
      <c r="K112" s="127">
        <v>0.63812897000000002</v>
      </c>
      <c r="L112" s="127">
        <v>6151.3341257299999</v>
      </c>
      <c r="M112" s="127">
        <v>1266.11971855</v>
      </c>
      <c r="N112" s="127"/>
      <c r="O112" s="127"/>
      <c r="P112" s="127"/>
      <c r="Q112" s="127"/>
      <c r="R112" s="127"/>
      <c r="S112" s="127"/>
      <c r="T112" s="127"/>
    </row>
    <row r="113" spans="1:20" hidden="1" outlineLevel="1">
      <c r="A113" s="8">
        <v>43647</v>
      </c>
      <c r="B113" s="127">
        <v>5999.4593959800004</v>
      </c>
      <c r="C113" s="127">
        <v>2.6362163299999999</v>
      </c>
      <c r="D113" s="127">
        <v>2.0428352599999999</v>
      </c>
      <c r="E113" s="127">
        <v>0</v>
      </c>
      <c r="F113" s="127">
        <v>1.97210435</v>
      </c>
      <c r="G113" s="127">
        <v>7.0730909999999994E-2</v>
      </c>
      <c r="H113" s="127">
        <v>0.59338106999999995</v>
      </c>
      <c r="I113" s="127">
        <v>0</v>
      </c>
      <c r="J113" s="127">
        <v>0</v>
      </c>
      <c r="K113" s="127">
        <v>0.59338106999999995</v>
      </c>
      <c r="L113" s="127">
        <v>5996.8231796500004</v>
      </c>
      <c r="M113" s="127">
        <v>1288.20154067</v>
      </c>
      <c r="N113" s="127"/>
      <c r="O113" s="127"/>
      <c r="P113" s="127"/>
      <c r="Q113" s="127"/>
      <c r="R113" s="127"/>
      <c r="S113" s="127"/>
      <c r="T113" s="127"/>
    </row>
    <row r="114" spans="1:20" hidden="1" outlineLevel="1">
      <c r="A114" s="8">
        <v>43678</v>
      </c>
      <c r="B114" s="127">
        <v>6215.7785192299998</v>
      </c>
      <c r="C114" s="127">
        <v>2.5786751799999998</v>
      </c>
      <c r="D114" s="127">
        <v>1.99941905</v>
      </c>
      <c r="E114" s="127">
        <v>0</v>
      </c>
      <c r="F114" s="127">
        <v>1.9330653200000001</v>
      </c>
      <c r="G114" s="127">
        <v>6.635373E-2</v>
      </c>
      <c r="H114" s="127">
        <v>0.57925612999999998</v>
      </c>
      <c r="I114" s="127">
        <v>0</v>
      </c>
      <c r="J114" s="127">
        <v>0</v>
      </c>
      <c r="K114" s="127">
        <v>0.57925612999999998</v>
      </c>
      <c r="L114" s="127">
        <v>6213.1998440500001</v>
      </c>
      <c r="M114" s="127">
        <v>1456.95967774</v>
      </c>
      <c r="N114" s="127"/>
      <c r="O114" s="127"/>
      <c r="P114" s="127"/>
      <c r="Q114" s="127"/>
      <c r="R114" s="127"/>
      <c r="S114" s="127"/>
      <c r="T114" s="127"/>
    </row>
    <row r="115" spans="1:20" hidden="1" outlineLevel="1">
      <c r="A115" s="8">
        <v>43709</v>
      </c>
      <c r="B115" s="127">
        <v>6075.1969910400003</v>
      </c>
      <c r="C115" s="127">
        <v>2.4912413500000001</v>
      </c>
      <c r="D115" s="127">
        <v>1.95518451</v>
      </c>
      <c r="E115" s="127">
        <v>0</v>
      </c>
      <c r="F115" s="127">
        <v>1.89320401</v>
      </c>
      <c r="G115" s="127">
        <v>6.1980500000000001E-2</v>
      </c>
      <c r="H115" s="127">
        <v>0.53605683999999998</v>
      </c>
      <c r="I115" s="127">
        <v>0</v>
      </c>
      <c r="J115" s="127">
        <v>0</v>
      </c>
      <c r="K115" s="127">
        <v>0.53605683999999998</v>
      </c>
      <c r="L115" s="127">
        <v>6072.7057496899997</v>
      </c>
      <c r="M115" s="127">
        <v>1373.2487106399999</v>
      </c>
      <c r="N115" s="127"/>
      <c r="O115" s="127"/>
      <c r="P115" s="127"/>
      <c r="Q115" s="127"/>
      <c r="R115" s="127"/>
      <c r="S115" s="127"/>
      <c r="T115" s="127"/>
    </row>
    <row r="116" spans="1:20" hidden="1" outlineLevel="1">
      <c r="A116" s="8">
        <v>43739</v>
      </c>
      <c r="B116" s="127">
        <v>5910.7416816000004</v>
      </c>
      <c r="C116" s="127">
        <v>2.38895641</v>
      </c>
      <c r="D116" s="127">
        <v>1.8506382800000001</v>
      </c>
      <c r="E116" s="127">
        <v>0</v>
      </c>
      <c r="F116" s="127">
        <v>1.8506064600000001</v>
      </c>
      <c r="G116" s="127">
        <v>3.1819999999999997E-5</v>
      </c>
      <c r="H116" s="127">
        <v>0.53831812999999995</v>
      </c>
      <c r="I116" s="127">
        <v>0</v>
      </c>
      <c r="J116" s="127">
        <v>0</v>
      </c>
      <c r="K116" s="127">
        <v>0.53831812999999995</v>
      </c>
      <c r="L116" s="127">
        <v>5908.3527251899995</v>
      </c>
      <c r="M116" s="127">
        <v>1404.9173071099999</v>
      </c>
      <c r="N116" s="127"/>
      <c r="O116" s="127"/>
      <c r="P116" s="127"/>
      <c r="Q116" s="127"/>
      <c r="R116" s="127"/>
      <c r="S116" s="127"/>
      <c r="T116" s="127"/>
    </row>
    <row r="117" spans="1:20" hidden="1" outlineLevel="1">
      <c r="A117" s="8">
        <v>43770</v>
      </c>
      <c r="B117" s="127">
        <v>5964.4314006499999</v>
      </c>
      <c r="C117" s="127">
        <v>2.31047366</v>
      </c>
      <c r="D117" s="127">
        <v>1.80960834</v>
      </c>
      <c r="E117" s="127">
        <v>0</v>
      </c>
      <c r="F117" s="127">
        <v>1.80960834</v>
      </c>
      <c r="G117" s="127">
        <v>0</v>
      </c>
      <c r="H117" s="127">
        <v>0.50086531999999995</v>
      </c>
      <c r="I117" s="127">
        <v>0</v>
      </c>
      <c r="J117" s="127">
        <v>0</v>
      </c>
      <c r="K117" s="127">
        <v>0.50086531999999995</v>
      </c>
      <c r="L117" s="127">
        <v>5962.12092699</v>
      </c>
      <c r="M117" s="127">
        <v>1408.0517861400001</v>
      </c>
      <c r="N117" s="127"/>
      <c r="O117" s="127"/>
      <c r="P117" s="127"/>
      <c r="Q117" s="127"/>
      <c r="R117" s="127"/>
      <c r="S117" s="127"/>
      <c r="T117" s="127"/>
    </row>
    <row r="118" spans="1:20" hidden="1" outlineLevel="1">
      <c r="A118" s="8">
        <v>43800</v>
      </c>
      <c r="B118" s="127">
        <v>6152.0748255500002</v>
      </c>
      <c r="C118" s="127">
        <v>2.2461561099999998</v>
      </c>
      <c r="D118" s="127">
        <v>1.7689459700000001</v>
      </c>
      <c r="E118" s="127">
        <v>0</v>
      </c>
      <c r="F118" s="127">
        <v>1.7689459700000001</v>
      </c>
      <c r="G118" s="127">
        <v>0</v>
      </c>
      <c r="H118" s="127">
        <v>0.47721014</v>
      </c>
      <c r="I118" s="127">
        <v>0</v>
      </c>
      <c r="J118" s="127">
        <v>0</v>
      </c>
      <c r="K118" s="127">
        <v>0.47721014</v>
      </c>
      <c r="L118" s="127">
        <v>6149.8286694400003</v>
      </c>
      <c r="M118" s="127">
        <v>1532.10001429</v>
      </c>
      <c r="N118" s="127"/>
      <c r="O118" s="127"/>
      <c r="P118" s="127"/>
      <c r="Q118" s="127"/>
      <c r="R118" s="127"/>
      <c r="S118" s="127"/>
      <c r="T118" s="127"/>
    </row>
    <row r="119" spans="1:20" hidden="1" outlineLevel="1">
      <c r="A119" s="8">
        <v>43831</v>
      </c>
      <c r="B119" s="127">
        <v>5749.66973977</v>
      </c>
      <c r="C119" s="127">
        <v>4.6124819099999996</v>
      </c>
      <c r="D119" s="127">
        <v>4.1285472700000003</v>
      </c>
      <c r="E119" s="127">
        <v>0</v>
      </c>
      <c r="F119" s="127">
        <v>4.1285472700000003</v>
      </c>
      <c r="G119" s="127">
        <v>0</v>
      </c>
      <c r="H119" s="127">
        <v>0.48393464000000003</v>
      </c>
      <c r="I119" s="127">
        <v>0</v>
      </c>
      <c r="J119" s="127">
        <v>0</v>
      </c>
      <c r="K119" s="127">
        <v>0.48393464000000003</v>
      </c>
      <c r="L119" s="127">
        <v>5745.0572578600004</v>
      </c>
      <c r="M119" s="127">
        <v>1400.24397432</v>
      </c>
      <c r="N119" s="127"/>
      <c r="O119" s="127"/>
      <c r="P119" s="127"/>
      <c r="Q119" s="127"/>
      <c r="R119" s="127"/>
      <c r="S119" s="127"/>
      <c r="T119" s="127"/>
    </row>
    <row r="120" spans="1:20" hidden="1" outlineLevel="1">
      <c r="A120" s="8">
        <v>43862</v>
      </c>
      <c r="B120" s="127">
        <v>5492.1302777999999</v>
      </c>
      <c r="C120" s="127">
        <v>4.5453115799999999</v>
      </c>
      <c r="D120" s="127">
        <v>4.0854955200000003</v>
      </c>
      <c r="E120" s="127">
        <v>0</v>
      </c>
      <c r="F120" s="127">
        <v>4.0854955200000003</v>
      </c>
      <c r="G120" s="127">
        <v>0</v>
      </c>
      <c r="H120" s="127">
        <v>0.45981606000000003</v>
      </c>
      <c r="I120" s="127">
        <v>0</v>
      </c>
      <c r="J120" s="127">
        <v>0</v>
      </c>
      <c r="K120" s="127">
        <v>0.45981606000000003</v>
      </c>
      <c r="L120" s="127">
        <v>5487.5849662199998</v>
      </c>
      <c r="M120" s="127">
        <v>916.09613514</v>
      </c>
      <c r="N120" s="127"/>
      <c r="O120" s="127"/>
      <c r="P120" s="127"/>
      <c r="Q120" s="127"/>
      <c r="R120" s="127"/>
      <c r="S120" s="127"/>
      <c r="T120" s="127"/>
    </row>
    <row r="121" spans="1:20" hidden="1" outlineLevel="1">
      <c r="A121" s="8">
        <v>43891</v>
      </c>
      <c r="B121" s="127">
        <v>6012.83115103</v>
      </c>
      <c r="C121" s="127">
        <v>4.5063053200000001</v>
      </c>
      <c r="D121" s="127">
        <v>4.0009373400000001</v>
      </c>
      <c r="E121" s="127">
        <v>0</v>
      </c>
      <c r="F121" s="127">
        <v>4.0009373400000001</v>
      </c>
      <c r="G121" s="127">
        <v>0</v>
      </c>
      <c r="H121" s="127">
        <v>0.50536798000000005</v>
      </c>
      <c r="I121" s="127">
        <v>0</v>
      </c>
      <c r="J121" s="127">
        <v>0</v>
      </c>
      <c r="K121" s="127">
        <v>0.50536798000000005</v>
      </c>
      <c r="L121" s="127">
        <v>6008.3248457099999</v>
      </c>
      <c r="M121" s="127">
        <v>916.08681005000005</v>
      </c>
      <c r="N121" s="127"/>
      <c r="O121" s="127"/>
      <c r="P121" s="127"/>
      <c r="Q121" s="127"/>
      <c r="R121" s="127"/>
      <c r="S121" s="127"/>
      <c r="T121" s="127"/>
    </row>
    <row r="122" spans="1:20" hidden="1" outlineLevel="1">
      <c r="A122" s="8">
        <v>43922</v>
      </c>
      <c r="B122" s="127">
        <v>5408.9610120899997</v>
      </c>
      <c r="C122" s="127">
        <v>4.4212703299999996</v>
      </c>
      <c r="D122" s="127">
        <v>3.9355275600000001</v>
      </c>
      <c r="E122" s="127">
        <v>0</v>
      </c>
      <c r="F122" s="127">
        <v>3.9355275600000001</v>
      </c>
      <c r="G122" s="127">
        <v>0</v>
      </c>
      <c r="H122" s="127">
        <v>0.48574276999999999</v>
      </c>
      <c r="I122" s="127">
        <v>0</v>
      </c>
      <c r="J122" s="127">
        <v>0</v>
      </c>
      <c r="K122" s="127">
        <v>0.48574276999999999</v>
      </c>
      <c r="L122" s="127">
        <v>5404.5397417599997</v>
      </c>
      <c r="M122" s="127">
        <v>930.63590193000005</v>
      </c>
      <c r="N122" s="127"/>
      <c r="O122" s="127"/>
      <c r="P122" s="127"/>
      <c r="Q122" s="127"/>
      <c r="R122" s="127"/>
      <c r="S122" s="127"/>
      <c r="T122" s="127"/>
    </row>
    <row r="123" spans="1:20" hidden="1" outlineLevel="1">
      <c r="A123" s="8">
        <v>43952</v>
      </c>
      <c r="B123" s="127">
        <v>5466.26433705</v>
      </c>
      <c r="C123" s="127">
        <v>4.3094985299999999</v>
      </c>
      <c r="D123" s="127">
        <v>3.8435682500000001</v>
      </c>
      <c r="E123" s="127">
        <v>0</v>
      </c>
      <c r="F123" s="127">
        <v>3.8435682500000001</v>
      </c>
      <c r="G123" s="127">
        <v>0</v>
      </c>
      <c r="H123" s="127">
        <v>0.46593027999999997</v>
      </c>
      <c r="I123" s="127">
        <v>0</v>
      </c>
      <c r="J123" s="127">
        <v>0</v>
      </c>
      <c r="K123" s="127">
        <v>0.46593027999999997</v>
      </c>
      <c r="L123" s="127">
        <v>5461.9548385199996</v>
      </c>
      <c r="M123" s="127">
        <v>812.82818057999998</v>
      </c>
      <c r="N123" s="127"/>
      <c r="O123" s="127"/>
      <c r="P123" s="127"/>
      <c r="Q123" s="127"/>
      <c r="R123" s="127"/>
      <c r="S123" s="127"/>
      <c r="T123" s="127"/>
    </row>
    <row r="124" spans="1:20" hidden="1" outlineLevel="1">
      <c r="A124" s="8">
        <v>43983</v>
      </c>
      <c r="B124" s="127">
        <v>5738.8061167100004</v>
      </c>
      <c r="C124" s="127">
        <v>4.2176268099999996</v>
      </c>
      <c r="D124" s="127">
        <v>3.7740739900000002</v>
      </c>
      <c r="E124" s="127">
        <v>0</v>
      </c>
      <c r="F124" s="127">
        <v>3.7740739900000002</v>
      </c>
      <c r="G124" s="127">
        <v>0</v>
      </c>
      <c r="H124" s="127">
        <v>0.44355282000000001</v>
      </c>
      <c r="I124" s="127">
        <v>0</v>
      </c>
      <c r="J124" s="127">
        <v>0</v>
      </c>
      <c r="K124" s="127">
        <v>0.44355282000000001</v>
      </c>
      <c r="L124" s="127">
        <v>5734.5884899000002</v>
      </c>
      <c r="M124" s="127">
        <v>762.21466084999997</v>
      </c>
      <c r="N124" s="127"/>
      <c r="O124" s="127"/>
      <c r="P124" s="127"/>
      <c r="Q124" s="127"/>
      <c r="R124" s="127"/>
      <c r="S124" s="127"/>
      <c r="T124" s="127"/>
    </row>
    <row r="125" spans="1:20" hidden="1" outlineLevel="1">
      <c r="A125" s="8">
        <v>44013</v>
      </c>
      <c r="B125" s="127">
        <v>5839.3187713899997</v>
      </c>
      <c r="C125" s="127">
        <v>4.1066519599999998</v>
      </c>
      <c r="D125" s="127">
        <v>3.6665291999999998</v>
      </c>
      <c r="E125" s="127">
        <v>0</v>
      </c>
      <c r="F125" s="127">
        <v>3.6665291999999998</v>
      </c>
      <c r="G125" s="127">
        <v>0</v>
      </c>
      <c r="H125" s="127">
        <v>0.44012276</v>
      </c>
      <c r="I125" s="127">
        <v>0</v>
      </c>
      <c r="J125" s="127">
        <v>0</v>
      </c>
      <c r="K125" s="127">
        <v>0.44012276</v>
      </c>
      <c r="L125" s="127">
        <v>5835.2121194299998</v>
      </c>
      <c r="M125" s="127">
        <v>759.76377775000003</v>
      </c>
      <c r="N125" s="127"/>
      <c r="O125" s="127"/>
      <c r="P125" s="127"/>
      <c r="Q125" s="127"/>
      <c r="R125" s="127"/>
      <c r="S125" s="127"/>
      <c r="T125" s="127"/>
    </row>
    <row r="126" spans="1:20" hidden="1" outlineLevel="1">
      <c r="A126" s="8">
        <v>44044</v>
      </c>
      <c r="B126" s="127">
        <v>5735.8624859499996</v>
      </c>
      <c r="C126" s="127">
        <v>4.0388277500000003</v>
      </c>
      <c r="D126" s="127">
        <v>3.6199571000000001</v>
      </c>
      <c r="E126" s="127">
        <v>0</v>
      </c>
      <c r="F126" s="127">
        <v>3.6199571000000001</v>
      </c>
      <c r="G126" s="127">
        <v>0</v>
      </c>
      <c r="H126" s="127">
        <v>0.41887065000000001</v>
      </c>
      <c r="I126" s="127">
        <v>0</v>
      </c>
      <c r="J126" s="127">
        <v>0</v>
      </c>
      <c r="K126" s="127">
        <v>0.41887065000000001</v>
      </c>
      <c r="L126" s="127">
        <v>5731.8236582</v>
      </c>
      <c r="M126" s="127">
        <v>762.23921660999997</v>
      </c>
      <c r="N126" s="127"/>
      <c r="O126" s="127"/>
      <c r="P126" s="127"/>
      <c r="Q126" s="127"/>
      <c r="R126" s="127"/>
      <c r="S126" s="127"/>
      <c r="T126" s="127"/>
    </row>
    <row r="127" spans="1:20" hidden="1" outlineLevel="1">
      <c r="A127" s="8">
        <v>44075</v>
      </c>
      <c r="B127" s="127">
        <v>5970.8019945699998</v>
      </c>
      <c r="C127" s="127">
        <v>3.9599439400000001</v>
      </c>
      <c r="D127" s="127">
        <v>3.5500821999999999</v>
      </c>
      <c r="E127" s="127">
        <v>0</v>
      </c>
      <c r="F127" s="127">
        <v>3.5500821999999999</v>
      </c>
      <c r="G127" s="127">
        <v>0</v>
      </c>
      <c r="H127" s="127">
        <v>0.40986173999999997</v>
      </c>
      <c r="I127" s="127">
        <v>0</v>
      </c>
      <c r="J127" s="127">
        <v>0</v>
      </c>
      <c r="K127" s="127">
        <v>0.40986173999999997</v>
      </c>
      <c r="L127" s="127">
        <v>5966.8420506299999</v>
      </c>
      <c r="M127" s="127">
        <v>897.56456956</v>
      </c>
      <c r="N127" s="127"/>
      <c r="O127" s="127"/>
      <c r="P127" s="127"/>
      <c r="Q127" s="127"/>
      <c r="R127" s="127"/>
      <c r="S127" s="127"/>
      <c r="T127" s="127"/>
    </row>
    <row r="128" spans="1:20" hidden="1" outlineLevel="1">
      <c r="A128" s="8">
        <v>44105</v>
      </c>
      <c r="B128" s="127">
        <v>5711.7543881800002</v>
      </c>
      <c r="C128" s="127">
        <v>2.7325165299999998</v>
      </c>
      <c r="D128" s="127">
        <v>2.34054831</v>
      </c>
      <c r="E128" s="127">
        <v>0</v>
      </c>
      <c r="F128" s="127">
        <v>2.34054831</v>
      </c>
      <c r="G128" s="127">
        <v>0</v>
      </c>
      <c r="H128" s="127">
        <v>0.39196821999999998</v>
      </c>
      <c r="I128" s="127">
        <v>0</v>
      </c>
      <c r="J128" s="127">
        <v>0</v>
      </c>
      <c r="K128" s="127">
        <v>0.39196821999999998</v>
      </c>
      <c r="L128" s="127">
        <v>5709.0218716500003</v>
      </c>
      <c r="M128" s="127">
        <v>688.18277688000001</v>
      </c>
      <c r="N128" s="127"/>
      <c r="O128" s="127"/>
      <c r="P128" s="127"/>
      <c r="Q128" s="127"/>
      <c r="R128" s="127"/>
      <c r="S128" s="127"/>
      <c r="T128" s="127"/>
    </row>
    <row r="129" spans="1:20" hidden="1" outlineLevel="1">
      <c r="A129" s="8">
        <v>44136</v>
      </c>
      <c r="B129" s="127">
        <v>5760.6338164700001</v>
      </c>
      <c r="C129" s="127">
        <v>4.3298483900000004</v>
      </c>
      <c r="D129" s="127">
        <v>3.9574193100000001</v>
      </c>
      <c r="E129" s="127">
        <v>0</v>
      </c>
      <c r="F129" s="127">
        <v>3.9574193100000001</v>
      </c>
      <c r="G129" s="127">
        <v>0</v>
      </c>
      <c r="H129" s="127">
        <v>0.37242908000000002</v>
      </c>
      <c r="I129" s="127">
        <v>0</v>
      </c>
      <c r="J129" s="127">
        <v>0</v>
      </c>
      <c r="K129" s="127">
        <v>0.37242908000000002</v>
      </c>
      <c r="L129" s="127">
        <v>5756.3039680800002</v>
      </c>
      <c r="M129" s="127">
        <v>716.17436651000003</v>
      </c>
      <c r="N129" s="127"/>
      <c r="O129" s="127"/>
      <c r="P129" s="127"/>
      <c r="Q129" s="127"/>
      <c r="R129" s="127"/>
      <c r="S129" s="127"/>
      <c r="T129" s="127"/>
    </row>
    <row r="130" spans="1:20" hidden="1" outlineLevel="1">
      <c r="A130" s="8">
        <v>44166</v>
      </c>
      <c r="B130" s="127">
        <v>5746.4426064500003</v>
      </c>
      <c r="C130" s="127">
        <v>4.2673259300000002</v>
      </c>
      <c r="D130" s="127">
        <v>3.9175134300000001</v>
      </c>
      <c r="E130" s="127">
        <v>0</v>
      </c>
      <c r="F130" s="127">
        <v>3.9175134300000001</v>
      </c>
      <c r="G130" s="127">
        <v>0</v>
      </c>
      <c r="H130" s="127">
        <v>0.34981250000000003</v>
      </c>
      <c r="I130" s="127">
        <v>0</v>
      </c>
      <c r="J130" s="127">
        <v>0</v>
      </c>
      <c r="K130" s="127">
        <v>0.34981250000000003</v>
      </c>
      <c r="L130" s="127">
        <v>5742.1752805200003</v>
      </c>
      <c r="M130" s="127">
        <v>672.26789701999996</v>
      </c>
      <c r="N130" s="127"/>
      <c r="O130" s="127"/>
      <c r="P130" s="127"/>
      <c r="Q130" s="127"/>
      <c r="R130" s="127"/>
      <c r="S130" s="127"/>
      <c r="T130" s="127"/>
    </row>
    <row r="131" spans="1:20" hidden="1" outlineLevel="1">
      <c r="A131" s="8">
        <v>44197</v>
      </c>
      <c r="B131" s="127">
        <v>5697.36997909</v>
      </c>
      <c r="C131" s="127">
        <v>4.1750284300000002</v>
      </c>
      <c r="D131" s="127">
        <v>3.8460076999999999</v>
      </c>
      <c r="E131" s="127">
        <v>0</v>
      </c>
      <c r="F131" s="127">
        <v>3.8460076999999999</v>
      </c>
      <c r="G131" s="127">
        <v>0</v>
      </c>
      <c r="H131" s="127">
        <v>0.32902072999999998</v>
      </c>
      <c r="I131" s="127">
        <v>0</v>
      </c>
      <c r="J131" s="127">
        <v>0</v>
      </c>
      <c r="K131" s="127">
        <v>0.32902072999999998</v>
      </c>
      <c r="L131" s="127">
        <v>5693.1949506600004</v>
      </c>
      <c r="M131" s="127">
        <v>655.76310049999995</v>
      </c>
      <c r="N131" s="127"/>
      <c r="O131" s="127"/>
      <c r="P131" s="127"/>
      <c r="Q131" s="127"/>
      <c r="R131" s="127"/>
      <c r="S131" s="127"/>
      <c r="T131" s="127"/>
    </row>
    <row r="132" spans="1:20" hidden="1" outlineLevel="1">
      <c r="A132" s="8">
        <v>44228</v>
      </c>
      <c r="B132" s="127">
        <v>5801.5694102999996</v>
      </c>
      <c r="C132" s="127">
        <v>6.8416430699999999</v>
      </c>
      <c r="D132" s="127">
        <v>6.53541521</v>
      </c>
      <c r="E132" s="127">
        <v>1.9189844199999999</v>
      </c>
      <c r="F132" s="127">
        <v>4.6164307899999999</v>
      </c>
      <c r="G132" s="127">
        <v>0</v>
      </c>
      <c r="H132" s="127">
        <v>0.30622786000000002</v>
      </c>
      <c r="I132" s="127">
        <v>0</v>
      </c>
      <c r="J132" s="127">
        <v>0</v>
      </c>
      <c r="K132" s="127">
        <v>0.30622786000000002</v>
      </c>
      <c r="L132" s="127">
        <v>5794.7277672299997</v>
      </c>
      <c r="M132" s="127">
        <v>634.71675734999997</v>
      </c>
      <c r="N132" s="127"/>
      <c r="O132" s="127"/>
      <c r="P132" s="127"/>
      <c r="Q132" s="127"/>
      <c r="R132" s="127"/>
      <c r="S132" s="127"/>
      <c r="T132" s="127"/>
    </row>
    <row r="133" spans="1:20" hidden="1" outlineLevel="1">
      <c r="A133" s="8">
        <v>44256</v>
      </c>
      <c r="B133" s="127">
        <v>5977.9122640200003</v>
      </c>
      <c r="C133" s="127">
        <v>4.8875519799999996</v>
      </c>
      <c r="D133" s="127">
        <v>4.6017189199999997</v>
      </c>
      <c r="E133" s="127">
        <v>0</v>
      </c>
      <c r="F133" s="127">
        <v>4.6017189199999997</v>
      </c>
      <c r="G133" s="127">
        <v>0</v>
      </c>
      <c r="H133" s="127">
        <v>0.28583306000000003</v>
      </c>
      <c r="I133" s="127">
        <v>0</v>
      </c>
      <c r="J133" s="127">
        <v>0</v>
      </c>
      <c r="K133" s="127">
        <v>0.28583306000000003</v>
      </c>
      <c r="L133" s="127">
        <v>5973.0247120399999</v>
      </c>
      <c r="M133" s="127">
        <v>663.98838362000004</v>
      </c>
      <c r="N133" s="127"/>
      <c r="O133" s="127"/>
      <c r="P133" s="127"/>
      <c r="Q133" s="127"/>
      <c r="R133" s="127"/>
      <c r="S133" s="127"/>
      <c r="T133" s="127"/>
    </row>
    <row r="134" spans="1:20" hidden="1" outlineLevel="1">
      <c r="A134" s="8">
        <v>44287</v>
      </c>
      <c r="B134" s="127">
        <v>6487.9434369099999</v>
      </c>
      <c r="C134" s="127">
        <v>9.7444994600000001</v>
      </c>
      <c r="D134" s="127">
        <v>9.4796340299999997</v>
      </c>
      <c r="E134" s="127">
        <v>0</v>
      </c>
      <c r="F134" s="127">
        <v>9.4796340299999997</v>
      </c>
      <c r="G134" s="127">
        <v>0</v>
      </c>
      <c r="H134" s="127">
        <v>0.26486543000000001</v>
      </c>
      <c r="I134" s="127">
        <v>0</v>
      </c>
      <c r="J134" s="127">
        <v>0</v>
      </c>
      <c r="K134" s="127">
        <v>0.26486543000000001</v>
      </c>
      <c r="L134" s="127">
        <v>6478.1989374499999</v>
      </c>
      <c r="M134" s="127">
        <v>769.20118711999999</v>
      </c>
      <c r="N134" s="127"/>
      <c r="O134" s="127"/>
      <c r="P134" s="127"/>
      <c r="Q134" s="127"/>
      <c r="R134" s="127"/>
      <c r="S134" s="127"/>
      <c r="T134" s="127"/>
    </row>
    <row r="135" spans="1:20" hidden="1" outlineLevel="1">
      <c r="A135" s="8">
        <v>44317</v>
      </c>
      <c r="B135" s="127">
        <v>7325.8839285900003</v>
      </c>
      <c r="C135" s="127">
        <v>9.6386464600000004</v>
      </c>
      <c r="D135" s="127">
        <v>9.3953916700000004</v>
      </c>
      <c r="E135" s="127">
        <v>0</v>
      </c>
      <c r="F135" s="127">
        <v>9.3953916700000004</v>
      </c>
      <c r="G135" s="127">
        <v>0</v>
      </c>
      <c r="H135" s="127">
        <v>0.24325479</v>
      </c>
      <c r="I135" s="127">
        <v>0</v>
      </c>
      <c r="J135" s="127">
        <v>0</v>
      </c>
      <c r="K135" s="127">
        <v>0.24325479</v>
      </c>
      <c r="L135" s="127">
        <v>7316.2452821300003</v>
      </c>
      <c r="M135" s="127">
        <v>744.47441461000005</v>
      </c>
      <c r="N135" s="127"/>
      <c r="O135" s="127"/>
      <c r="P135" s="127"/>
      <c r="Q135" s="127"/>
      <c r="R135" s="127"/>
      <c r="S135" s="127"/>
      <c r="T135" s="127"/>
    </row>
    <row r="136" spans="1:20" hidden="1" outlineLevel="1">
      <c r="A136" s="8">
        <v>44348</v>
      </c>
      <c r="B136" s="127">
        <v>7941.1253200800002</v>
      </c>
      <c r="C136" s="127">
        <v>9.5187985899999994</v>
      </c>
      <c r="D136" s="127">
        <v>9.2977647900000004</v>
      </c>
      <c r="E136" s="127">
        <v>0</v>
      </c>
      <c r="F136" s="127">
        <v>9.2977647900000004</v>
      </c>
      <c r="G136" s="127">
        <v>0</v>
      </c>
      <c r="H136" s="127">
        <v>0.2210338</v>
      </c>
      <c r="I136" s="127">
        <v>0</v>
      </c>
      <c r="J136" s="127">
        <v>0</v>
      </c>
      <c r="K136" s="127">
        <v>0.2210338</v>
      </c>
      <c r="L136" s="127">
        <v>7931.60652149</v>
      </c>
      <c r="M136" s="127">
        <v>772.48601972999995</v>
      </c>
      <c r="N136" s="127"/>
      <c r="O136" s="127"/>
      <c r="P136" s="127"/>
      <c r="Q136" s="127"/>
      <c r="R136" s="127"/>
      <c r="S136" s="127"/>
      <c r="T136" s="127"/>
    </row>
    <row r="137" spans="1:20" hidden="1" outlineLevel="1">
      <c r="A137" s="8">
        <v>44378</v>
      </c>
      <c r="B137" s="127">
        <v>7899.3159845099999</v>
      </c>
      <c r="C137" s="127">
        <v>15.70587856</v>
      </c>
      <c r="D137" s="127">
        <v>15.50609882</v>
      </c>
      <c r="E137" s="127">
        <v>0</v>
      </c>
      <c r="F137" s="127">
        <v>15.50609882</v>
      </c>
      <c r="G137" s="127">
        <v>0</v>
      </c>
      <c r="H137" s="127">
        <v>0.19977974000000001</v>
      </c>
      <c r="I137" s="127">
        <v>0</v>
      </c>
      <c r="J137" s="127">
        <v>0</v>
      </c>
      <c r="K137" s="127">
        <v>0.19977974000000001</v>
      </c>
      <c r="L137" s="127">
        <v>7883.6101059499997</v>
      </c>
      <c r="M137" s="127">
        <v>865.69938166999998</v>
      </c>
      <c r="N137" s="127"/>
      <c r="O137" s="127"/>
      <c r="P137" s="127"/>
      <c r="Q137" s="127"/>
      <c r="R137" s="127"/>
      <c r="S137" s="127"/>
      <c r="T137" s="127"/>
    </row>
    <row r="138" spans="1:20" hidden="1" outlineLevel="1">
      <c r="A138" s="8">
        <v>44409</v>
      </c>
      <c r="B138" s="127">
        <v>7840.5350952700001</v>
      </c>
      <c r="C138" s="127">
        <v>15.63126741</v>
      </c>
      <c r="D138" s="127">
        <v>15.45071248</v>
      </c>
      <c r="E138" s="127">
        <v>0</v>
      </c>
      <c r="F138" s="127">
        <v>15.45071248</v>
      </c>
      <c r="G138" s="127">
        <v>0</v>
      </c>
      <c r="H138" s="127">
        <v>0.18055493</v>
      </c>
      <c r="I138" s="127">
        <v>0</v>
      </c>
      <c r="J138" s="127">
        <v>0</v>
      </c>
      <c r="K138" s="127">
        <v>0.18055493</v>
      </c>
      <c r="L138" s="127">
        <v>7824.9038278600001</v>
      </c>
      <c r="M138" s="127">
        <v>864.75659930999996</v>
      </c>
      <c r="N138" s="127"/>
      <c r="O138" s="127"/>
      <c r="P138" s="127"/>
      <c r="Q138" s="127"/>
      <c r="R138" s="127"/>
      <c r="S138" s="127"/>
      <c r="T138" s="127"/>
    </row>
    <row r="139" spans="1:20" hidden="1" outlineLevel="1">
      <c r="A139" s="8">
        <v>44440</v>
      </c>
      <c r="B139" s="127">
        <v>7457.1736134000002</v>
      </c>
      <c r="C139" s="127">
        <v>15.49304437</v>
      </c>
      <c r="D139" s="127">
        <v>15.31440076</v>
      </c>
      <c r="E139" s="127">
        <v>0</v>
      </c>
      <c r="F139" s="127">
        <v>15.31440076</v>
      </c>
      <c r="G139" s="127">
        <v>0</v>
      </c>
      <c r="H139" s="127">
        <v>0.17864361000000001</v>
      </c>
      <c r="I139" s="127">
        <v>0</v>
      </c>
      <c r="J139" s="127">
        <v>0</v>
      </c>
      <c r="K139" s="127">
        <v>0.17864361000000001</v>
      </c>
      <c r="L139" s="127">
        <v>7441.6805690299998</v>
      </c>
      <c r="M139" s="127">
        <v>883.48780423000005</v>
      </c>
      <c r="N139" s="127"/>
      <c r="O139" s="127"/>
      <c r="P139" s="127"/>
      <c r="Q139" s="127"/>
      <c r="R139" s="127"/>
      <c r="S139" s="127"/>
      <c r="T139" s="127"/>
    </row>
    <row r="140" spans="1:20" hidden="1" outlineLevel="1">
      <c r="A140" s="8">
        <v>44470</v>
      </c>
      <c r="B140" s="127">
        <v>7958.1706585399997</v>
      </c>
      <c r="C140" s="127">
        <v>14.892409799999999</v>
      </c>
      <c r="D140" s="127">
        <v>14.73390453</v>
      </c>
      <c r="E140" s="127">
        <v>0</v>
      </c>
      <c r="F140" s="127">
        <v>14.73390453</v>
      </c>
      <c r="G140" s="127">
        <v>0</v>
      </c>
      <c r="H140" s="127">
        <v>0.15850527</v>
      </c>
      <c r="I140" s="127">
        <v>0</v>
      </c>
      <c r="J140" s="127">
        <v>0</v>
      </c>
      <c r="K140" s="127">
        <v>0.15850527</v>
      </c>
      <c r="L140" s="127">
        <v>7943.27824874</v>
      </c>
      <c r="M140" s="127">
        <v>923.92894167999998</v>
      </c>
      <c r="N140" s="127"/>
      <c r="O140" s="127"/>
      <c r="P140" s="127"/>
      <c r="Q140" s="127"/>
      <c r="R140" s="127"/>
      <c r="S140" s="127"/>
      <c r="T140" s="127"/>
    </row>
    <row r="141" spans="1:20" hidden="1" outlineLevel="1">
      <c r="A141" s="8">
        <v>44501</v>
      </c>
      <c r="B141" s="127">
        <v>8360.7612090999992</v>
      </c>
      <c r="C141" s="127">
        <v>14.319284789999999</v>
      </c>
      <c r="D141" s="127">
        <v>14.15579954</v>
      </c>
      <c r="E141" s="127">
        <v>0</v>
      </c>
      <c r="F141" s="127">
        <v>14.15579954</v>
      </c>
      <c r="G141" s="127">
        <v>0</v>
      </c>
      <c r="H141" s="127">
        <v>0.16348525</v>
      </c>
      <c r="I141" s="127">
        <v>0</v>
      </c>
      <c r="J141" s="127">
        <v>0</v>
      </c>
      <c r="K141" s="127">
        <v>0.16348525</v>
      </c>
      <c r="L141" s="127">
        <v>8346.4419243100001</v>
      </c>
      <c r="M141" s="127">
        <v>1312.53110836</v>
      </c>
      <c r="N141" s="127"/>
      <c r="O141" s="127"/>
      <c r="P141" s="127"/>
      <c r="Q141" s="127"/>
      <c r="R141" s="127"/>
      <c r="S141" s="127"/>
      <c r="T141" s="127"/>
    </row>
    <row r="142" spans="1:20" hidden="1" outlineLevel="1">
      <c r="A142" s="8">
        <v>44531</v>
      </c>
      <c r="B142" s="127">
        <v>8009.7415559299998</v>
      </c>
      <c r="C142" s="127">
        <v>43.080011900000002</v>
      </c>
      <c r="D142" s="127">
        <v>42.964488719999999</v>
      </c>
      <c r="E142" s="127">
        <v>0</v>
      </c>
      <c r="F142" s="127">
        <v>42.964488719999999</v>
      </c>
      <c r="G142" s="127">
        <v>0</v>
      </c>
      <c r="H142" s="127">
        <v>0.11552318</v>
      </c>
      <c r="I142" s="127">
        <v>0</v>
      </c>
      <c r="J142" s="127">
        <v>0</v>
      </c>
      <c r="K142" s="127">
        <v>0.11552318</v>
      </c>
      <c r="L142" s="127">
        <v>7966.6615440300002</v>
      </c>
      <c r="M142" s="127">
        <v>1147.3000877699999</v>
      </c>
      <c r="N142" s="127"/>
      <c r="O142" s="127"/>
      <c r="P142" s="127"/>
      <c r="Q142" s="127"/>
      <c r="R142" s="127"/>
      <c r="S142" s="127"/>
      <c r="T142" s="127"/>
    </row>
    <row r="143" spans="1:20" hidden="1" outlineLevel="1">
      <c r="A143" s="8">
        <v>44562</v>
      </c>
      <c r="B143" s="127">
        <v>8061.4758252000001</v>
      </c>
      <c r="C143" s="127">
        <v>44.612906119999998</v>
      </c>
      <c r="D143" s="127">
        <v>44.511286869999999</v>
      </c>
      <c r="E143" s="127">
        <v>0</v>
      </c>
      <c r="F143" s="127">
        <v>44.511286869999999</v>
      </c>
      <c r="G143" s="127">
        <v>0</v>
      </c>
      <c r="H143" s="127">
        <v>0.10161924999999999</v>
      </c>
      <c r="I143" s="127">
        <v>0</v>
      </c>
      <c r="J143" s="127">
        <v>0</v>
      </c>
      <c r="K143" s="127">
        <v>0.10161924999999999</v>
      </c>
      <c r="L143" s="127">
        <v>8016.8629190800002</v>
      </c>
      <c r="M143" s="127">
        <v>1022.41781051</v>
      </c>
      <c r="N143" s="127"/>
      <c r="O143" s="127"/>
      <c r="P143" s="127"/>
      <c r="Q143" s="127"/>
      <c r="R143" s="127"/>
      <c r="S143" s="127"/>
      <c r="T143" s="127"/>
    </row>
    <row r="144" spans="1:20" hidden="1" outlineLevel="1">
      <c r="A144" s="8">
        <v>44593</v>
      </c>
      <c r="B144" s="127">
        <v>8381.2535661900001</v>
      </c>
      <c r="C144" s="127">
        <v>44.145987030000001</v>
      </c>
      <c r="D144" s="127">
        <v>44.063362419999997</v>
      </c>
      <c r="E144" s="127">
        <v>0</v>
      </c>
      <c r="F144" s="127">
        <v>44.063362419999997</v>
      </c>
      <c r="G144" s="127">
        <v>0</v>
      </c>
      <c r="H144" s="127">
        <v>8.2624610000000001E-2</v>
      </c>
      <c r="I144" s="127">
        <v>0</v>
      </c>
      <c r="J144" s="127">
        <v>0</v>
      </c>
      <c r="K144" s="127">
        <v>8.2624610000000001E-2</v>
      </c>
      <c r="L144" s="127">
        <v>8337.1075791599997</v>
      </c>
      <c r="M144" s="127">
        <v>1134.79993928</v>
      </c>
      <c r="N144" s="127"/>
      <c r="O144" s="127"/>
      <c r="P144" s="127"/>
      <c r="Q144" s="127"/>
      <c r="R144" s="127"/>
      <c r="S144" s="127"/>
      <c r="T144" s="127"/>
    </row>
    <row r="145" spans="1:20" hidden="1" outlineLevel="1">
      <c r="A145" s="8">
        <v>44621</v>
      </c>
      <c r="B145" s="127">
        <v>8676.4850010400005</v>
      </c>
      <c r="C145" s="127">
        <v>44.317389720000001</v>
      </c>
      <c r="D145" s="127">
        <v>44.317389720000001</v>
      </c>
      <c r="E145" s="127">
        <v>0</v>
      </c>
      <c r="F145" s="127">
        <v>44.317389720000001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8632.1676113199992</v>
      </c>
      <c r="M145" s="127">
        <v>1705.97739854</v>
      </c>
      <c r="N145" s="127"/>
      <c r="O145" s="127"/>
      <c r="P145" s="127"/>
      <c r="Q145" s="127"/>
      <c r="R145" s="127"/>
      <c r="S145" s="127"/>
      <c r="T145" s="127"/>
    </row>
    <row r="146" spans="1:20" hidden="1" outlineLevel="1">
      <c r="A146" s="8">
        <v>44652</v>
      </c>
      <c r="B146" s="127">
        <v>9569.2053109499993</v>
      </c>
      <c r="C146" s="127">
        <v>42.374745609999998</v>
      </c>
      <c r="D146" s="127">
        <v>42.374745609999998</v>
      </c>
      <c r="E146" s="127">
        <v>0</v>
      </c>
      <c r="F146" s="127">
        <v>42.374745609999998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9526.8305653400002</v>
      </c>
      <c r="M146" s="127">
        <v>1652.41522033</v>
      </c>
      <c r="N146" s="127"/>
      <c r="O146" s="127"/>
      <c r="P146" s="127"/>
      <c r="Q146" s="127"/>
      <c r="R146" s="127"/>
      <c r="S146" s="127"/>
      <c r="T146" s="127"/>
    </row>
    <row r="147" spans="1:20" hidden="1" outlineLevel="1">
      <c r="A147" s="8">
        <v>44682</v>
      </c>
      <c r="B147" s="127">
        <v>10284.67162832</v>
      </c>
      <c r="C147" s="127">
        <v>19.415300569999999</v>
      </c>
      <c r="D147" s="127">
        <v>19.415300569999999</v>
      </c>
      <c r="E147" s="127">
        <v>0</v>
      </c>
      <c r="F147" s="127">
        <v>19.415300569999999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10265.256327749999</v>
      </c>
      <c r="M147" s="127">
        <v>1484.0569123499999</v>
      </c>
      <c r="N147" s="127"/>
      <c r="O147" s="127"/>
      <c r="P147" s="127"/>
      <c r="Q147" s="127"/>
      <c r="R147" s="127"/>
      <c r="S147" s="127"/>
      <c r="T147" s="127"/>
    </row>
    <row r="148" spans="1:20" hidden="1" outlineLevel="1">
      <c r="A148" s="8">
        <v>44713</v>
      </c>
      <c r="B148" s="127">
        <v>10179.93454385</v>
      </c>
      <c r="C148" s="127">
        <v>18.815348740000001</v>
      </c>
      <c r="D148" s="127">
        <v>18.815348740000001</v>
      </c>
      <c r="E148" s="127">
        <v>0</v>
      </c>
      <c r="F148" s="127">
        <v>18.815348740000001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10161.119195110001</v>
      </c>
      <c r="M148" s="127">
        <v>1375.4205481700001</v>
      </c>
      <c r="N148" s="127"/>
      <c r="O148" s="127"/>
      <c r="P148" s="127"/>
      <c r="Q148" s="127"/>
      <c r="R148" s="127"/>
      <c r="S148" s="127"/>
      <c r="T148" s="127"/>
    </row>
    <row r="149" spans="1:20" hidden="1" outlineLevel="1">
      <c r="A149" s="8">
        <v>44743</v>
      </c>
      <c r="B149" s="127">
        <v>10811.88142116</v>
      </c>
      <c r="C149" s="127">
        <v>10.652043259999999</v>
      </c>
      <c r="D149" s="127">
        <v>10.652043259999999</v>
      </c>
      <c r="E149" s="127">
        <v>0</v>
      </c>
      <c r="F149" s="127">
        <v>10.652043259999999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7">
        <v>10801.229377899999</v>
      </c>
      <c r="M149" s="127">
        <v>2012.20935102</v>
      </c>
      <c r="N149" s="127"/>
      <c r="O149" s="127"/>
      <c r="P149" s="127"/>
      <c r="Q149" s="127"/>
      <c r="R149" s="127"/>
      <c r="S149" s="127"/>
      <c r="T149" s="127"/>
    </row>
    <row r="150" spans="1:20" hidden="1" outlineLevel="1">
      <c r="A150" s="8">
        <v>44774</v>
      </c>
      <c r="B150" s="127">
        <v>10608.076527679999</v>
      </c>
      <c r="C150" s="127">
        <v>10.114624149999999</v>
      </c>
      <c r="D150" s="127">
        <v>10.114624149999999</v>
      </c>
      <c r="E150" s="127">
        <v>0</v>
      </c>
      <c r="F150" s="127">
        <v>10.114624149999999</v>
      </c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10597.96190353</v>
      </c>
      <c r="M150" s="127">
        <v>1724.9268016999999</v>
      </c>
      <c r="N150" s="127"/>
      <c r="O150" s="127"/>
      <c r="P150" s="127"/>
      <c r="Q150" s="127"/>
      <c r="R150" s="127"/>
      <c r="S150" s="127"/>
      <c r="T150" s="127"/>
    </row>
    <row r="151" spans="1:20" hidden="1" outlineLevel="1">
      <c r="A151" s="8">
        <v>44805</v>
      </c>
      <c r="B151" s="127">
        <v>10640.434510409999</v>
      </c>
      <c r="C151" s="127">
        <v>10.071220670000001</v>
      </c>
      <c r="D151" s="127">
        <v>10.071220670000001</v>
      </c>
      <c r="E151" s="127">
        <v>0</v>
      </c>
      <c r="F151" s="127">
        <v>10.071220670000001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7">
        <v>10630.36328974</v>
      </c>
      <c r="M151" s="127">
        <v>1857.37992364</v>
      </c>
      <c r="N151" s="127"/>
      <c r="O151" s="127"/>
      <c r="P151" s="127"/>
      <c r="Q151" s="127"/>
      <c r="R151" s="127"/>
      <c r="S151" s="127"/>
      <c r="T151" s="127"/>
    </row>
    <row r="152" spans="1:20" hidden="1" outlineLevel="1">
      <c r="A152" s="8">
        <v>44835</v>
      </c>
      <c r="B152" s="127">
        <v>9985.23315129</v>
      </c>
      <c r="C152" s="127">
        <v>3.21611446</v>
      </c>
      <c r="D152" s="127">
        <v>3.21611446</v>
      </c>
      <c r="E152" s="127">
        <v>0</v>
      </c>
      <c r="F152" s="127">
        <v>3.21611446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9982.0170368300005</v>
      </c>
      <c r="M152" s="127">
        <v>1389.1703823800001</v>
      </c>
      <c r="N152" s="127"/>
      <c r="O152" s="127"/>
      <c r="P152" s="127"/>
      <c r="Q152" s="127"/>
      <c r="R152" s="127"/>
      <c r="S152" s="127"/>
      <c r="T152" s="127"/>
    </row>
    <row r="153" spans="1:20" hidden="1" outlineLevel="1">
      <c r="A153" s="8">
        <v>44866</v>
      </c>
      <c r="B153" s="127">
        <v>9686.8709562599997</v>
      </c>
      <c r="C153" s="127">
        <v>3.15079208</v>
      </c>
      <c r="D153" s="127">
        <v>3.15079208</v>
      </c>
      <c r="E153" s="127">
        <v>0</v>
      </c>
      <c r="F153" s="127">
        <v>3.15079208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7">
        <v>9683.7201641800002</v>
      </c>
      <c r="M153" s="127">
        <v>1352.5725639899999</v>
      </c>
      <c r="N153" s="127"/>
      <c r="O153" s="127"/>
      <c r="P153" s="127"/>
      <c r="Q153" s="127"/>
      <c r="R153" s="127"/>
      <c r="S153" s="127"/>
      <c r="T153" s="127"/>
    </row>
    <row r="154" spans="1:20" hidden="1" outlineLevel="1">
      <c r="A154" s="8">
        <v>44896</v>
      </c>
      <c r="B154" s="127">
        <v>8856.3380255699994</v>
      </c>
      <c r="C154" s="127">
        <v>3.1095593699999999</v>
      </c>
      <c r="D154" s="127">
        <v>3.1095593699999999</v>
      </c>
      <c r="E154" s="127">
        <v>0</v>
      </c>
      <c r="F154" s="127">
        <v>3.1095593699999999</v>
      </c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7">
        <v>8853.2284662000002</v>
      </c>
      <c r="M154" s="127">
        <v>1009.2298939</v>
      </c>
      <c r="N154" s="127"/>
      <c r="O154" s="127"/>
      <c r="P154" s="127"/>
      <c r="Q154" s="127"/>
      <c r="R154" s="127"/>
      <c r="S154" s="127"/>
      <c r="T154" s="127"/>
    </row>
    <row r="155" spans="1:20" hidden="1" outlineLevel="1">
      <c r="A155" s="8">
        <v>44927</v>
      </c>
      <c r="B155" s="127">
        <v>8749.3739622400008</v>
      </c>
      <c r="C155" s="127">
        <v>3.0670489500000002</v>
      </c>
      <c r="D155" s="127">
        <v>3.0670489500000002</v>
      </c>
      <c r="E155" s="127">
        <v>0</v>
      </c>
      <c r="F155" s="127">
        <v>3.0670489500000002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7">
        <v>8746.30691329</v>
      </c>
      <c r="M155" s="127">
        <v>1065.3645797700001</v>
      </c>
      <c r="N155" s="127"/>
      <c r="O155" s="127"/>
      <c r="P155" s="127"/>
      <c r="Q155" s="127"/>
      <c r="R155" s="127"/>
      <c r="S155" s="127"/>
      <c r="T155" s="127"/>
    </row>
    <row r="156" spans="1:20" hidden="1" outlineLevel="1">
      <c r="A156" s="8">
        <v>44958</v>
      </c>
      <c r="B156" s="127">
        <v>8601.0270414000006</v>
      </c>
      <c r="C156" s="127">
        <v>3.0206663499999999</v>
      </c>
      <c r="D156" s="127">
        <v>3.0206663499999999</v>
      </c>
      <c r="E156" s="127">
        <v>0</v>
      </c>
      <c r="F156" s="127">
        <v>3.0206663499999999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7">
        <v>8598.0063750499994</v>
      </c>
      <c r="M156" s="127">
        <v>1074.0239220999999</v>
      </c>
      <c r="N156" s="127"/>
      <c r="O156" s="127"/>
      <c r="P156" s="127"/>
      <c r="Q156" s="127"/>
      <c r="R156" s="127"/>
      <c r="S156" s="127"/>
      <c r="T156" s="127"/>
    </row>
    <row r="157" spans="1:20" hidden="1" outlineLevel="1">
      <c r="A157" s="8">
        <v>44986</v>
      </c>
      <c r="B157" s="127">
        <v>8311.1318215800002</v>
      </c>
      <c r="C157" s="127">
        <v>2.9800744899999998</v>
      </c>
      <c r="D157" s="127">
        <v>2.9800744899999998</v>
      </c>
      <c r="E157" s="127">
        <v>0</v>
      </c>
      <c r="F157" s="127">
        <v>2.9800744899999998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7">
        <v>8308.1517470899998</v>
      </c>
      <c r="M157" s="127">
        <v>1399.3772191200001</v>
      </c>
      <c r="N157" s="127"/>
      <c r="O157" s="127"/>
      <c r="P157" s="127"/>
      <c r="Q157" s="127"/>
      <c r="R157" s="127"/>
      <c r="S157" s="127"/>
      <c r="T157" s="127"/>
    </row>
    <row r="158" spans="1:20" hidden="1" outlineLevel="1">
      <c r="A158" s="8">
        <v>45017</v>
      </c>
      <c r="B158" s="127">
        <v>8343.4699269499997</v>
      </c>
      <c r="C158" s="127">
        <v>2.9352554400000002</v>
      </c>
      <c r="D158" s="127">
        <v>2.9352554400000002</v>
      </c>
      <c r="E158" s="127">
        <v>0</v>
      </c>
      <c r="F158" s="127">
        <v>2.9352554400000002</v>
      </c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7">
        <v>8340.5346715100004</v>
      </c>
      <c r="M158" s="127">
        <v>1054.5591362299999</v>
      </c>
      <c r="N158" s="127"/>
      <c r="O158" s="127"/>
      <c r="P158" s="127"/>
      <c r="Q158" s="127"/>
      <c r="R158" s="127"/>
      <c r="S158" s="127"/>
      <c r="T158" s="127"/>
    </row>
    <row r="159" spans="1:20" hidden="1" outlineLevel="1">
      <c r="A159" s="8">
        <v>45047</v>
      </c>
      <c r="B159" s="127">
        <v>8420.9649007600001</v>
      </c>
      <c r="C159" s="127">
        <v>2.8921423800000001</v>
      </c>
      <c r="D159" s="127">
        <v>2.8921423800000001</v>
      </c>
      <c r="E159" s="127">
        <v>0</v>
      </c>
      <c r="F159" s="127">
        <v>2.8921423800000001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7">
        <v>8418.0727583799999</v>
      </c>
      <c r="M159" s="127">
        <v>923.74243815</v>
      </c>
      <c r="N159" s="127"/>
      <c r="O159" s="127"/>
      <c r="P159" s="127"/>
      <c r="Q159" s="127"/>
      <c r="R159" s="127"/>
      <c r="S159" s="127"/>
      <c r="T159" s="127"/>
    </row>
    <row r="160" spans="1:20" hidden="1" outlineLevel="1">
      <c r="A160" s="8">
        <v>45078</v>
      </c>
      <c r="B160" s="127">
        <v>8614.1153277400008</v>
      </c>
      <c r="C160" s="127">
        <v>2.8466227399999999</v>
      </c>
      <c r="D160" s="127">
        <v>2.8466227399999999</v>
      </c>
      <c r="E160" s="127">
        <v>0</v>
      </c>
      <c r="F160" s="127">
        <v>2.8466227399999999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7">
        <v>8611.2687050000004</v>
      </c>
      <c r="M160" s="127">
        <v>857.31280174999995</v>
      </c>
      <c r="N160" s="127"/>
      <c r="O160" s="127"/>
      <c r="P160" s="127"/>
      <c r="Q160" s="127"/>
      <c r="R160" s="127"/>
      <c r="S160" s="127"/>
      <c r="T160" s="127"/>
    </row>
    <row r="161" spans="1:20" hidden="1" outlineLevel="1">
      <c r="A161" s="8">
        <v>45108</v>
      </c>
      <c r="B161" s="127">
        <v>8850.8436527400008</v>
      </c>
      <c r="C161" s="127">
        <v>2.8027489399999999</v>
      </c>
      <c r="D161" s="127">
        <v>2.8027489399999999</v>
      </c>
      <c r="E161" s="127">
        <v>0</v>
      </c>
      <c r="F161" s="127">
        <v>2.8027489399999999</v>
      </c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8848.0409037999998</v>
      </c>
      <c r="M161" s="127">
        <v>1072.1782410799999</v>
      </c>
      <c r="N161" s="127"/>
      <c r="O161" s="127"/>
      <c r="P161" s="127"/>
      <c r="Q161" s="127"/>
      <c r="R161" s="127"/>
      <c r="S161" s="127"/>
      <c r="T161" s="127"/>
    </row>
    <row r="162" spans="1:20" hidden="1" outlineLevel="1">
      <c r="A162" s="8">
        <v>45139</v>
      </c>
      <c r="B162" s="127">
        <v>9293.5535771300001</v>
      </c>
      <c r="C162" s="127">
        <v>2.75760468</v>
      </c>
      <c r="D162" s="127">
        <v>2.75760468</v>
      </c>
      <c r="E162" s="127">
        <v>0</v>
      </c>
      <c r="F162" s="127">
        <v>2.75760468</v>
      </c>
      <c r="G162" s="127">
        <v>0</v>
      </c>
      <c r="H162" s="127">
        <v>0</v>
      </c>
      <c r="I162" s="127">
        <v>0</v>
      </c>
      <c r="J162" s="127">
        <v>0</v>
      </c>
      <c r="K162" s="127">
        <v>0</v>
      </c>
      <c r="L162" s="127">
        <v>9290.7959724499997</v>
      </c>
      <c r="M162" s="127">
        <v>1227.3342495899999</v>
      </c>
      <c r="N162" s="127"/>
      <c r="O162" s="127"/>
      <c r="P162" s="127"/>
      <c r="Q162" s="127"/>
      <c r="R162" s="127"/>
      <c r="S162" s="127"/>
      <c r="T162" s="127"/>
    </row>
    <row r="163" spans="1:20" hidden="1" outlineLevel="1">
      <c r="A163" s="8">
        <v>45170</v>
      </c>
      <c r="B163" s="127">
        <v>9545.8329679199996</v>
      </c>
      <c r="C163" s="127">
        <v>1.9151061700000001</v>
      </c>
      <c r="D163" s="127">
        <v>1.9151061700000001</v>
      </c>
      <c r="E163" s="127">
        <v>0</v>
      </c>
      <c r="F163" s="127">
        <v>1.9151061700000001</v>
      </c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7">
        <v>9543.9178617500002</v>
      </c>
      <c r="M163" s="127">
        <v>1256.33651472</v>
      </c>
      <c r="N163" s="127"/>
      <c r="O163" s="127"/>
      <c r="P163" s="127"/>
      <c r="Q163" s="127"/>
      <c r="R163" s="127"/>
      <c r="S163" s="127"/>
      <c r="T163" s="127"/>
    </row>
    <row r="164" spans="1:20" hidden="1" outlineLevel="1">
      <c r="A164" s="8">
        <v>45200</v>
      </c>
      <c r="B164" s="127">
        <v>9996.9605599299994</v>
      </c>
      <c r="C164" s="127">
        <v>1.9166382399999999</v>
      </c>
      <c r="D164" s="127">
        <v>1.9166382399999999</v>
      </c>
      <c r="E164" s="127">
        <v>0</v>
      </c>
      <c r="F164" s="127">
        <v>1.9166382399999999</v>
      </c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7">
        <v>9995.0439216899995</v>
      </c>
      <c r="M164" s="127">
        <v>1463.5070628200001</v>
      </c>
      <c r="N164" s="127"/>
      <c r="O164" s="127"/>
      <c r="P164" s="127"/>
      <c r="Q164" s="127"/>
      <c r="R164" s="127"/>
      <c r="S164" s="127"/>
      <c r="T164" s="127"/>
    </row>
    <row r="165" spans="1:20" hidden="1" outlineLevel="1">
      <c r="A165" s="8">
        <v>45231</v>
      </c>
      <c r="B165" s="127">
        <v>10056.25216598</v>
      </c>
      <c r="C165" s="127">
        <v>1.9163794700000001</v>
      </c>
      <c r="D165" s="127">
        <v>1.9163794700000001</v>
      </c>
      <c r="E165" s="127">
        <v>0</v>
      </c>
      <c r="F165" s="127">
        <v>1.9163794700000001</v>
      </c>
      <c r="G165" s="127">
        <v>0</v>
      </c>
      <c r="H165" s="127">
        <v>0</v>
      </c>
      <c r="I165" s="127">
        <v>0</v>
      </c>
      <c r="J165" s="127">
        <v>0</v>
      </c>
      <c r="K165" s="127">
        <v>0</v>
      </c>
      <c r="L165" s="127">
        <v>10054.335786510001</v>
      </c>
      <c r="M165" s="127">
        <v>1497.8112369200001</v>
      </c>
      <c r="N165" s="127"/>
      <c r="O165" s="127"/>
      <c r="P165" s="127"/>
      <c r="Q165" s="127"/>
      <c r="R165" s="127"/>
      <c r="S165" s="127"/>
      <c r="T165" s="127"/>
    </row>
    <row r="166" spans="1:20" hidden="1" outlineLevel="1">
      <c r="A166" s="8">
        <v>45261</v>
      </c>
      <c r="B166" s="127">
        <v>8841.2315512700006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7">
        <v>0</v>
      </c>
      <c r="J166" s="127">
        <v>0</v>
      </c>
      <c r="K166" s="127">
        <v>0</v>
      </c>
      <c r="L166" s="127">
        <v>8841.2315512700006</v>
      </c>
      <c r="M166" s="127">
        <v>917.15768820000005</v>
      </c>
      <c r="N166" s="127"/>
      <c r="O166" s="127"/>
      <c r="P166" s="127"/>
      <c r="Q166" s="127"/>
      <c r="R166" s="127"/>
      <c r="S166" s="127"/>
      <c r="T166" s="127"/>
    </row>
    <row r="167" spans="1:20" hidden="1" outlineLevel="1">
      <c r="A167" s="8">
        <v>45292</v>
      </c>
      <c r="B167" s="127">
        <v>8694.9776740199995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7">
        <v>0</v>
      </c>
      <c r="J167" s="127">
        <v>0</v>
      </c>
      <c r="K167" s="127">
        <v>0</v>
      </c>
      <c r="L167" s="127">
        <v>8694.9776740199995</v>
      </c>
      <c r="M167" s="127">
        <v>710.60440942000002</v>
      </c>
      <c r="N167" s="127"/>
      <c r="O167" s="127"/>
      <c r="P167" s="127"/>
      <c r="Q167" s="127"/>
      <c r="R167" s="127"/>
      <c r="S167" s="127"/>
      <c r="T167" s="127"/>
    </row>
    <row r="168" spans="1:20" hidden="1" outlineLevel="1">
      <c r="A168" s="8">
        <v>45323</v>
      </c>
      <c r="B168" s="127">
        <v>8167.6338567100001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7">
        <v>0</v>
      </c>
      <c r="J168" s="127">
        <v>0</v>
      </c>
      <c r="K168" s="127">
        <v>0</v>
      </c>
      <c r="L168" s="127">
        <v>8167.6338567100001</v>
      </c>
      <c r="M168" s="127">
        <v>670.24112150999997</v>
      </c>
      <c r="N168" s="127"/>
      <c r="O168" s="127"/>
      <c r="P168" s="127"/>
      <c r="Q168" s="127"/>
      <c r="R168" s="127"/>
      <c r="S168" s="127"/>
      <c r="T168" s="127"/>
    </row>
    <row r="169" spans="1:20">
      <c r="A169" s="8">
        <v>45352</v>
      </c>
      <c r="B169" s="127">
        <v>8254.0793148600005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7">
        <v>8254.0793148600005</v>
      </c>
      <c r="M169" s="127">
        <v>593.77613603999998</v>
      </c>
      <c r="N169" s="127"/>
      <c r="O169" s="127"/>
      <c r="P169" s="127"/>
      <c r="Q169" s="127"/>
      <c r="R169" s="127"/>
      <c r="S169" s="127"/>
      <c r="T169" s="127"/>
    </row>
    <row r="170" spans="1:20">
      <c r="A170" s="8">
        <v>45383</v>
      </c>
      <c r="B170" s="127">
        <v>8411.2200516899993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8411.2200516899993</v>
      </c>
      <c r="M170" s="127">
        <v>575.49463698</v>
      </c>
      <c r="N170" s="127"/>
      <c r="O170" s="127"/>
      <c r="P170" s="127"/>
      <c r="Q170" s="127"/>
      <c r="R170" s="127"/>
      <c r="S170" s="127"/>
      <c r="T170" s="127"/>
    </row>
    <row r="171" spans="1:20">
      <c r="A171" s="8">
        <v>45413</v>
      </c>
      <c r="B171" s="127">
        <v>8426.1514775699998</v>
      </c>
      <c r="C171" s="127">
        <v>18.825729190000001</v>
      </c>
      <c r="D171" s="127">
        <v>18.825729190000001</v>
      </c>
      <c r="E171" s="127">
        <v>0</v>
      </c>
      <c r="F171" s="127">
        <v>18.825729190000001</v>
      </c>
      <c r="G171" s="127">
        <v>0</v>
      </c>
      <c r="H171" s="127">
        <v>0</v>
      </c>
      <c r="I171" s="127">
        <v>0</v>
      </c>
      <c r="J171" s="127">
        <v>0</v>
      </c>
      <c r="K171" s="127">
        <v>0</v>
      </c>
      <c r="L171" s="127">
        <v>8407.3257483800007</v>
      </c>
      <c r="M171" s="127">
        <v>1411.6039119500001</v>
      </c>
      <c r="N171" s="127"/>
      <c r="O171" s="127"/>
      <c r="P171" s="127"/>
      <c r="Q171" s="127"/>
      <c r="R171" s="127"/>
      <c r="S171" s="127"/>
      <c r="T171" s="127"/>
    </row>
    <row r="172" spans="1:20">
      <c r="A172" s="8">
        <v>45444</v>
      </c>
      <c r="B172" s="127">
        <v>8499.4353365999996</v>
      </c>
      <c r="C172" s="127">
        <v>19.071672509999999</v>
      </c>
      <c r="D172" s="127">
        <v>19.071672509999999</v>
      </c>
      <c r="E172" s="127">
        <v>0</v>
      </c>
      <c r="F172" s="127">
        <v>19.071672509999999</v>
      </c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7">
        <v>8480.3636640900004</v>
      </c>
      <c r="M172" s="127">
        <v>1334.29010754</v>
      </c>
      <c r="N172" s="127"/>
      <c r="O172" s="127"/>
      <c r="P172" s="127"/>
      <c r="Q172" s="127"/>
      <c r="R172" s="127"/>
      <c r="S172" s="127"/>
      <c r="T172" s="127"/>
    </row>
    <row r="173" spans="1:20">
      <c r="A173" s="8">
        <v>45474</v>
      </c>
      <c r="B173" s="127">
        <v>8818.5616737300006</v>
      </c>
      <c r="C173" s="127">
        <v>15.17199201</v>
      </c>
      <c r="D173" s="127">
        <v>15.17199201</v>
      </c>
      <c r="E173" s="127">
        <v>0</v>
      </c>
      <c r="F173" s="127">
        <v>15.17199201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8803.3896817200002</v>
      </c>
      <c r="M173" s="127">
        <v>1283.75797833</v>
      </c>
      <c r="N173" s="127"/>
      <c r="O173" s="127"/>
      <c r="P173" s="127"/>
      <c r="Q173" s="127"/>
      <c r="R173" s="127"/>
      <c r="S173" s="127"/>
      <c r="T173" s="127"/>
    </row>
    <row r="174" spans="1:20">
      <c r="A174" s="8">
        <v>45505</v>
      </c>
      <c r="B174" s="127">
        <v>9399.2739834099993</v>
      </c>
      <c r="C174" s="127">
        <v>5.1678452799999999</v>
      </c>
      <c r="D174" s="127">
        <v>5.1678452799999999</v>
      </c>
      <c r="E174" s="127">
        <v>0</v>
      </c>
      <c r="F174" s="127">
        <v>5.1678452799999999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9394.1061381300005</v>
      </c>
      <c r="M174" s="127">
        <v>1558.74664338</v>
      </c>
      <c r="N174" s="127"/>
      <c r="O174" s="127"/>
      <c r="P174" s="127"/>
      <c r="Q174" s="127"/>
      <c r="R174" s="127"/>
      <c r="S174" s="127"/>
      <c r="T174" s="127"/>
    </row>
    <row r="175" spans="1:20">
      <c r="A175" s="8">
        <v>45536</v>
      </c>
      <c r="B175" s="127">
        <v>9282.1441316399996</v>
      </c>
      <c r="C175" s="127">
        <v>5.0680797399999999</v>
      </c>
      <c r="D175" s="127">
        <v>5.0680797399999999</v>
      </c>
      <c r="E175" s="127">
        <v>0</v>
      </c>
      <c r="F175" s="127">
        <v>5.0680797399999999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9277.0760518999996</v>
      </c>
      <c r="M175" s="127">
        <v>1583.7774817</v>
      </c>
      <c r="N175" s="127"/>
      <c r="O175" s="127"/>
      <c r="P175" s="127"/>
      <c r="Q175" s="127"/>
      <c r="R175" s="127"/>
      <c r="S175" s="127"/>
      <c r="T175" s="127"/>
    </row>
    <row r="176" spans="1:20">
      <c r="A176" s="8">
        <v>45566</v>
      </c>
      <c r="B176" s="127">
        <v>9321.6639813199999</v>
      </c>
      <c r="C176" s="127">
        <v>4.6516207700000001</v>
      </c>
      <c r="D176" s="127">
        <v>4.6516207700000001</v>
      </c>
      <c r="E176" s="127">
        <v>0</v>
      </c>
      <c r="F176" s="127">
        <v>4.6516207700000001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7">
        <v>9317.0123605499994</v>
      </c>
      <c r="M176" s="127">
        <v>1913.4817168</v>
      </c>
      <c r="N176" s="127"/>
      <c r="O176" s="127"/>
      <c r="P176" s="127"/>
      <c r="Q176" s="127"/>
      <c r="R176" s="127"/>
      <c r="S176" s="127"/>
      <c r="T176" s="127"/>
    </row>
    <row r="177" spans="1:20">
      <c r="A177" s="8">
        <v>45597</v>
      </c>
      <c r="B177" s="127">
        <v>9455.4508330900007</v>
      </c>
      <c r="C177" s="127">
        <v>4.61399033</v>
      </c>
      <c r="D177" s="127">
        <v>4.61399033</v>
      </c>
      <c r="E177" s="127">
        <v>0</v>
      </c>
      <c r="F177" s="127">
        <v>4.61399033</v>
      </c>
      <c r="G177" s="127">
        <v>0</v>
      </c>
      <c r="H177" s="127">
        <v>0</v>
      </c>
      <c r="I177" s="127">
        <v>0</v>
      </c>
      <c r="J177" s="127">
        <v>0</v>
      </c>
      <c r="K177" s="127" t="e">
        <v>#N/A</v>
      </c>
      <c r="L177" s="127">
        <v>9450.8368427599999</v>
      </c>
      <c r="M177" s="127">
        <v>2010.39589748</v>
      </c>
      <c r="N177" s="127"/>
      <c r="O177" s="127"/>
      <c r="P177" s="127"/>
      <c r="Q177" s="127"/>
      <c r="R177" s="127"/>
      <c r="S177" s="127"/>
      <c r="T177" s="127"/>
    </row>
    <row r="178" spans="1:20">
      <c r="A178" s="8">
        <v>45627</v>
      </c>
      <c r="B178" s="127">
        <v>9632.3300760599996</v>
      </c>
      <c r="C178" s="127">
        <v>8.2356288000000006</v>
      </c>
      <c r="D178" s="127">
        <v>8.2356288000000006</v>
      </c>
      <c r="E178" s="127">
        <v>0</v>
      </c>
      <c r="F178" s="127">
        <v>7.0766725900000003</v>
      </c>
      <c r="G178" s="127">
        <v>1.1589562099999999</v>
      </c>
      <c r="H178" s="127">
        <v>0</v>
      </c>
      <c r="I178" s="127">
        <v>0</v>
      </c>
      <c r="J178" s="127">
        <v>0</v>
      </c>
      <c r="K178" s="127">
        <v>0</v>
      </c>
      <c r="L178" s="127">
        <v>9624.0944472600004</v>
      </c>
      <c r="M178" s="127">
        <v>2026.3500590799999</v>
      </c>
      <c r="N178" s="127"/>
      <c r="O178" s="127"/>
      <c r="P178" s="127"/>
      <c r="Q178" s="127"/>
      <c r="R178" s="127"/>
      <c r="S178" s="127"/>
      <c r="T178" s="127"/>
    </row>
    <row r="179" spans="1:20">
      <c r="A179" s="8">
        <v>45658</v>
      </c>
      <c r="B179" s="127">
        <v>9534.3209313700008</v>
      </c>
      <c r="C179" s="127">
        <v>8.1421691799999998</v>
      </c>
      <c r="D179" s="127">
        <v>8.1421691799999998</v>
      </c>
      <c r="E179" s="127">
        <v>0</v>
      </c>
      <c r="F179" s="127">
        <v>6.9629316299999999</v>
      </c>
      <c r="G179" s="127">
        <v>1.1792375500000001</v>
      </c>
      <c r="H179" s="127">
        <v>0</v>
      </c>
      <c r="I179" s="127">
        <v>0</v>
      </c>
      <c r="J179" s="127">
        <v>0</v>
      </c>
      <c r="K179" s="127">
        <v>0</v>
      </c>
      <c r="L179" s="127">
        <v>9526.1787621900003</v>
      </c>
      <c r="M179" s="127">
        <v>2143.3240308200002</v>
      </c>
      <c r="N179" s="127"/>
      <c r="O179" s="127"/>
      <c r="P179" s="127"/>
      <c r="Q179" s="127"/>
      <c r="R179" s="127"/>
      <c r="S179" s="127"/>
      <c r="T179" s="127"/>
    </row>
    <row r="180" spans="1:20">
      <c r="A180" s="8">
        <v>45689</v>
      </c>
      <c r="B180" s="127">
        <v>9414.4296193999999</v>
      </c>
      <c r="C180" s="127">
        <v>11.29960537</v>
      </c>
      <c r="D180" s="127">
        <v>11.29960537</v>
      </c>
      <c r="E180" s="127">
        <v>0</v>
      </c>
      <c r="F180" s="127">
        <v>10.1150436</v>
      </c>
      <c r="G180" s="127">
        <v>1.18456177</v>
      </c>
      <c r="H180" s="127">
        <v>0</v>
      </c>
      <c r="I180" s="127">
        <v>0</v>
      </c>
      <c r="J180" s="127">
        <v>0</v>
      </c>
      <c r="K180" s="127">
        <v>0</v>
      </c>
      <c r="L180" s="127">
        <v>9403.1300140300009</v>
      </c>
      <c r="M180" s="127">
        <v>2026.2577338799999</v>
      </c>
      <c r="N180" s="127"/>
      <c r="O180" s="127"/>
      <c r="P180" s="127"/>
      <c r="Q180" s="127"/>
      <c r="R180" s="127"/>
      <c r="S180" s="127"/>
      <c r="T180" s="127"/>
    </row>
    <row r="181" spans="1:20">
      <c r="A181" s="8">
        <v>45717</v>
      </c>
      <c r="B181" s="127">
        <v>10035.6707293</v>
      </c>
      <c r="C181" s="127">
        <v>11.15690745</v>
      </c>
      <c r="D181" s="127">
        <v>11.15690745</v>
      </c>
      <c r="E181" s="127">
        <v>0</v>
      </c>
      <c r="F181" s="127">
        <v>9.9717046000000007</v>
      </c>
      <c r="G181" s="127">
        <v>1.18520285</v>
      </c>
      <c r="H181" s="127">
        <v>0</v>
      </c>
      <c r="I181" s="127">
        <v>0</v>
      </c>
      <c r="J181" s="127">
        <v>0</v>
      </c>
      <c r="K181" s="127">
        <v>0</v>
      </c>
      <c r="L181" s="127">
        <v>10024.51382185</v>
      </c>
      <c r="M181" s="127">
        <v>2376.98258016</v>
      </c>
      <c r="N181" s="127"/>
      <c r="O181" s="127"/>
      <c r="P181" s="127"/>
      <c r="Q181" s="127"/>
      <c r="R181" s="127"/>
      <c r="S181" s="127"/>
      <c r="T181" s="127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10"/>
    </row>
    <row r="2" spans="1:28" ht="5.25" customHeight="1"/>
    <row r="3" spans="1:28" ht="26.25" customHeight="1">
      <c r="A3" s="212" t="s">
        <v>74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8" ht="12.75" customHeight="1">
      <c r="A4" s="205" t="s">
        <v>131</v>
      </c>
      <c r="B4" s="217"/>
      <c r="C4" s="217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18" t="s">
        <v>0</v>
      </c>
      <c r="B6" s="203" t="s">
        <v>1</v>
      </c>
      <c r="C6" s="203" t="s">
        <v>59</v>
      </c>
      <c r="D6" s="192" t="s">
        <v>2</v>
      </c>
      <c r="E6" s="192"/>
      <c r="F6" s="192"/>
      <c r="G6" s="192"/>
      <c r="H6" s="192"/>
      <c r="I6" s="192"/>
      <c r="J6" s="192"/>
      <c r="K6" s="192"/>
      <c r="L6" s="203" t="s">
        <v>57</v>
      </c>
      <c r="M6" s="194" t="s">
        <v>2</v>
      </c>
      <c r="N6" s="195"/>
      <c r="O6" s="195"/>
      <c r="P6" s="195"/>
      <c r="Q6" s="195"/>
      <c r="R6" s="195"/>
      <c r="S6" s="195"/>
      <c r="T6" s="195"/>
      <c r="U6" s="203" t="s">
        <v>60</v>
      </c>
      <c r="V6" s="203" t="s">
        <v>55</v>
      </c>
    </row>
    <row r="7" spans="1:28" s="32" customFormat="1" ht="15" customHeight="1">
      <c r="A7" s="218"/>
      <c r="B7" s="203"/>
      <c r="C7" s="203"/>
      <c r="D7" s="192" t="s">
        <v>17</v>
      </c>
      <c r="E7" s="193"/>
      <c r="F7" s="193"/>
      <c r="G7" s="193"/>
      <c r="H7" s="192" t="s">
        <v>9</v>
      </c>
      <c r="I7" s="193"/>
      <c r="J7" s="193"/>
      <c r="K7" s="193"/>
      <c r="L7" s="203"/>
      <c r="M7" s="194" t="s">
        <v>17</v>
      </c>
      <c r="N7" s="195"/>
      <c r="O7" s="195"/>
      <c r="P7" s="195"/>
      <c r="Q7" s="194" t="s">
        <v>9</v>
      </c>
      <c r="R7" s="195"/>
      <c r="S7" s="195"/>
      <c r="T7" s="195"/>
      <c r="U7" s="203"/>
      <c r="V7" s="203"/>
    </row>
    <row r="8" spans="1:28" ht="55.2">
      <c r="A8" s="218"/>
      <c r="B8" s="203"/>
      <c r="C8" s="20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3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3"/>
      <c r="V8" s="203"/>
    </row>
    <row r="9" spans="1:28" hidden="1">
      <c r="A9" s="118"/>
      <c r="B9" s="115"/>
      <c r="C9" s="115"/>
      <c r="D9" s="114"/>
      <c r="E9" s="114"/>
      <c r="F9" s="114"/>
      <c r="G9" s="114"/>
      <c r="H9" s="114"/>
      <c r="I9" s="114"/>
      <c r="J9" s="114"/>
      <c r="K9" s="114"/>
      <c r="L9" s="115"/>
      <c r="M9" s="114"/>
      <c r="N9" s="114"/>
      <c r="O9" s="114"/>
      <c r="P9" s="114"/>
      <c r="Q9" s="114"/>
      <c r="R9" s="114"/>
      <c r="S9" s="114"/>
      <c r="T9" s="114"/>
      <c r="U9" s="115"/>
      <c r="V9" s="115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7">
        <v>3560.0873645299998</v>
      </c>
      <c r="C11" s="127">
        <v>2166.9823146899998</v>
      </c>
      <c r="D11" s="127">
        <v>1239.6327801899999</v>
      </c>
      <c r="E11" s="127">
        <v>520.82108836999998</v>
      </c>
      <c r="F11" s="127">
        <v>342.10095995</v>
      </c>
      <c r="G11" s="127">
        <v>376.71073187000002</v>
      </c>
      <c r="H11" s="127">
        <v>927.3495345</v>
      </c>
      <c r="I11" s="127">
        <v>19.373284930000001</v>
      </c>
      <c r="J11" s="127">
        <v>155.52574607</v>
      </c>
      <c r="K11" s="127">
        <v>752.45050349999997</v>
      </c>
      <c r="L11" s="127">
        <v>1222.42337305</v>
      </c>
      <c r="M11" s="127">
        <v>259.87601572</v>
      </c>
      <c r="N11" s="127">
        <v>2.08899159</v>
      </c>
      <c r="O11" s="127">
        <v>57.913081920000003</v>
      </c>
      <c r="P11" s="127">
        <v>199.87394221</v>
      </c>
      <c r="Q11" s="127">
        <v>962.54735732999995</v>
      </c>
      <c r="R11" s="127">
        <v>4.3663071699999998</v>
      </c>
      <c r="S11" s="127">
        <v>57.159069100000004</v>
      </c>
      <c r="T11" s="127">
        <v>901.02198106000003</v>
      </c>
      <c r="U11" s="127">
        <v>170.68167679000001</v>
      </c>
      <c r="V11" s="127">
        <v>1735.1070413800001</v>
      </c>
      <c r="W11" s="127"/>
      <c r="X11" s="127"/>
      <c r="Y11" s="127"/>
      <c r="Z11" s="127"/>
      <c r="AA11" s="127"/>
      <c r="AB11" s="127"/>
    </row>
    <row r="12" spans="1:28" hidden="1" outlineLevel="1">
      <c r="A12" s="8">
        <v>40575</v>
      </c>
      <c r="B12" s="127">
        <v>3540.2117981400002</v>
      </c>
      <c r="C12" s="127">
        <v>2156.4129720300002</v>
      </c>
      <c r="D12" s="127">
        <v>1246.8224422999999</v>
      </c>
      <c r="E12" s="127">
        <v>530.81066060000001</v>
      </c>
      <c r="F12" s="127">
        <v>346.42498309000001</v>
      </c>
      <c r="G12" s="127">
        <v>369.58679861000002</v>
      </c>
      <c r="H12" s="127">
        <v>909.59052972999996</v>
      </c>
      <c r="I12" s="127">
        <v>19.717977260000001</v>
      </c>
      <c r="J12" s="127">
        <v>150.24943317</v>
      </c>
      <c r="K12" s="127">
        <v>739.62311929999998</v>
      </c>
      <c r="L12" s="127">
        <v>1210.31345227</v>
      </c>
      <c r="M12" s="127">
        <v>256.69021243999998</v>
      </c>
      <c r="N12" s="127">
        <v>1.79179048</v>
      </c>
      <c r="O12" s="127">
        <v>40.339316029999999</v>
      </c>
      <c r="P12" s="127">
        <v>214.55910592999999</v>
      </c>
      <c r="Q12" s="127">
        <v>953.62323982999999</v>
      </c>
      <c r="R12" s="127">
        <v>5.34430987</v>
      </c>
      <c r="S12" s="127">
        <v>55.616577499999998</v>
      </c>
      <c r="T12" s="127">
        <v>892.66235245999997</v>
      </c>
      <c r="U12" s="127">
        <v>173.48537383999999</v>
      </c>
      <c r="V12" s="127">
        <v>1716.8019995499999</v>
      </c>
      <c r="W12" s="127"/>
      <c r="X12" s="127"/>
      <c r="Y12" s="127"/>
      <c r="Z12" s="127"/>
      <c r="AA12" s="127"/>
      <c r="AB12" s="127"/>
    </row>
    <row r="13" spans="1:28" hidden="1" outlineLevel="1">
      <c r="A13" s="8">
        <v>40603</v>
      </c>
      <c r="B13" s="127">
        <v>3559.2055489700001</v>
      </c>
      <c r="C13" s="127">
        <v>2162.0252295700002</v>
      </c>
      <c r="D13" s="127">
        <v>1272.2501441500001</v>
      </c>
      <c r="E13" s="127">
        <v>555.37369522999995</v>
      </c>
      <c r="F13" s="127">
        <v>348.40909842999997</v>
      </c>
      <c r="G13" s="127">
        <v>368.46735049</v>
      </c>
      <c r="H13" s="127">
        <v>889.77508541999998</v>
      </c>
      <c r="I13" s="127">
        <v>21.107340390000001</v>
      </c>
      <c r="J13" s="127">
        <v>142.84339304</v>
      </c>
      <c r="K13" s="127">
        <v>725.82435198999997</v>
      </c>
      <c r="L13" s="127">
        <v>1191.76008649</v>
      </c>
      <c r="M13" s="127">
        <v>256.59460696000002</v>
      </c>
      <c r="N13" s="127">
        <v>2.0608737000000001</v>
      </c>
      <c r="O13" s="127">
        <v>39.944430509999997</v>
      </c>
      <c r="P13" s="127">
        <v>214.58930275</v>
      </c>
      <c r="Q13" s="127">
        <v>935.16547952999997</v>
      </c>
      <c r="R13" s="127">
        <v>5.3875171499999999</v>
      </c>
      <c r="S13" s="127">
        <v>41.410191089999998</v>
      </c>
      <c r="T13" s="127">
        <v>888.36777128999995</v>
      </c>
      <c r="U13" s="127">
        <v>205.42023291000001</v>
      </c>
      <c r="V13" s="127">
        <v>1687.36320621</v>
      </c>
      <c r="W13" s="127"/>
      <c r="X13" s="127"/>
      <c r="Y13" s="127"/>
      <c r="Z13" s="127"/>
      <c r="AA13" s="127"/>
      <c r="AB13" s="127"/>
    </row>
    <row r="14" spans="1:28" hidden="1" outlineLevel="1">
      <c r="A14" s="8">
        <v>40634</v>
      </c>
      <c r="B14" s="127">
        <v>3551.77618149</v>
      </c>
      <c r="C14" s="127">
        <v>2198.3107269699999</v>
      </c>
      <c r="D14" s="127">
        <v>1318.2923341400001</v>
      </c>
      <c r="E14" s="127">
        <v>589.93185329999994</v>
      </c>
      <c r="F14" s="127">
        <v>361.97111983000002</v>
      </c>
      <c r="G14" s="127">
        <v>366.38936101000002</v>
      </c>
      <c r="H14" s="127">
        <v>880.01839283000004</v>
      </c>
      <c r="I14" s="127">
        <v>20.428571529999999</v>
      </c>
      <c r="J14" s="127">
        <v>139.31843241999999</v>
      </c>
      <c r="K14" s="127">
        <v>720.27138888000002</v>
      </c>
      <c r="L14" s="127">
        <v>1178.3781126399999</v>
      </c>
      <c r="M14" s="127">
        <v>256.11008201999999</v>
      </c>
      <c r="N14" s="127">
        <v>1.97368912</v>
      </c>
      <c r="O14" s="127">
        <v>40.475891079999997</v>
      </c>
      <c r="P14" s="127">
        <v>213.66050182000001</v>
      </c>
      <c r="Q14" s="127">
        <v>922.26803061999999</v>
      </c>
      <c r="R14" s="127">
        <v>1.8642112900000001</v>
      </c>
      <c r="S14" s="127">
        <v>48.800028130000001</v>
      </c>
      <c r="T14" s="127">
        <v>871.60379120000005</v>
      </c>
      <c r="U14" s="127">
        <v>175.08734188</v>
      </c>
      <c r="V14" s="127">
        <v>1639.15461265</v>
      </c>
      <c r="W14" s="127"/>
      <c r="X14" s="127"/>
      <c r="Y14" s="127"/>
      <c r="Z14" s="127"/>
      <c r="AA14" s="127"/>
      <c r="AB14" s="127"/>
    </row>
    <row r="15" spans="1:28" hidden="1" outlineLevel="1">
      <c r="A15" s="8">
        <v>40664</v>
      </c>
      <c r="B15" s="127">
        <v>3564.81037358</v>
      </c>
      <c r="C15" s="127">
        <v>2223.2595575700002</v>
      </c>
      <c r="D15" s="127">
        <v>1360.3397875000001</v>
      </c>
      <c r="E15" s="127">
        <v>617.89059874999998</v>
      </c>
      <c r="F15" s="127">
        <v>378.56582844000002</v>
      </c>
      <c r="G15" s="127">
        <v>363.88336031</v>
      </c>
      <c r="H15" s="127">
        <v>862.91977007000003</v>
      </c>
      <c r="I15" s="127">
        <v>21.332911289999998</v>
      </c>
      <c r="J15" s="127">
        <v>135.40467382</v>
      </c>
      <c r="K15" s="127">
        <v>706.18218495999997</v>
      </c>
      <c r="L15" s="127">
        <v>1161.49696651</v>
      </c>
      <c r="M15" s="127">
        <v>254.59291353</v>
      </c>
      <c r="N15" s="127">
        <v>1.6363292700000001</v>
      </c>
      <c r="O15" s="127">
        <v>39.498192930000002</v>
      </c>
      <c r="P15" s="127">
        <v>213.45839133000001</v>
      </c>
      <c r="Q15" s="127">
        <v>906.90405297999996</v>
      </c>
      <c r="R15" s="127">
        <v>6.0970022999999998</v>
      </c>
      <c r="S15" s="127">
        <v>43.94037565</v>
      </c>
      <c r="T15" s="127">
        <v>856.86667503000001</v>
      </c>
      <c r="U15" s="127">
        <v>180.05384950000001</v>
      </c>
      <c r="V15" s="127">
        <v>1599.3338404900001</v>
      </c>
      <c r="W15" s="127"/>
      <c r="X15" s="127"/>
      <c r="Y15" s="127"/>
      <c r="Z15" s="127"/>
      <c r="AA15" s="127"/>
      <c r="AB15" s="127"/>
    </row>
    <row r="16" spans="1:28" hidden="1" outlineLevel="1">
      <c r="A16" s="8">
        <v>40695</v>
      </c>
      <c r="B16" s="127">
        <v>3616.1711276299998</v>
      </c>
      <c r="C16" s="127">
        <v>2258.01659733</v>
      </c>
      <c r="D16" s="127">
        <v>1412.6031671999999</v>
      </c>
      <c r="E16" s="127">
        <v>646.83130075999998</v>
      </c>
      <c r="F16" s="127">
        <v>400.48034526999999</v>
      </c>
      <c r="G16" s="127">
        <v>365.29152117000001</v>
      </c>
      <c r="H16" s="127">
        <v>845.41343013000005</v>
      </c>
      <c r="I16" s="127">
        <v>21.293417170000001</v>
      </c>
      <c r="J16" s="127">
        <v>134.60582159000001</v>
      </c>
      <c r="K16" s="127">
        <v>689.51419137000005</v>
      </c>
      <c r="L16" s="127">
        <v>1150.30851809</v>
      </c>
      <c r="M16" s="127">
        <v>256.95260273999997</v>
      </c>
      <c r="N16" s="127">
        <v>1.79657358</v>
      </c>
      <c r="O16" s="127">
        <v>40.798728599999997</v>
      </c>
      <c r="P16" s="127">
        <v>214.35730056</v>
      </c>
      <c r="Q16" s="127">
        <v>893.35591535000003</v>
      </c>
      <c r="R16" s="127">
        <v>6.8829339799999998</v>
      </c>
      <c r="S16" s="127">
        <v>40.036407959999998</v>
      </c>
      <c r="T16" s="127">
        <v>846.43657341000005</v>
      </c>
      <c r="U16" s="127">
        <v>207.84601221</v>
      </c>
      <c r="V16" s="127">
        <v>1573.4562815500001</v>
      </c>
      <c r="W16" s="127"/>
      <c r="X16" s="127"/>
      <c r="Y16" s="127"/>
      <c r="Z16" s="127"/>
      <c r="AA16" s="127"/>
      <c r="AB16" s="127"/>
    </row>
    <row r="17" spans="1:28" hidden="1" outlineLevel="1">
      <c r="A17" s="8">
        <v>40725</v>
      </c>
      <c r="B17" s="127">
        <v>3593.2618024799999</v>
      </c>
      <c r="C17" s="127">
        <v>2280.7668785400001</v>
      </c>
      <c r="D17" s="127">
        <v>1462.3542954500001</v>
      </c>
      <c r="E17" s="127">
        <v>671.02736937999998</v>
      </c>
      <c r="F17" s="127">
        <v>426.44886564000001</v>
      </c>
      <c r="G17" s="127">
        <v>364.87806043</v>
      </c>
      <c r="H17" s="127">
        <v>818.41258309</v>
      </c>
      <c r="I17" s="127">
        <v>22.623975990000002</v>
      </c>
      <c r="J17" s="127">
        <v>131.41752908999999</v>
      </c>
      <c r="K17" s="127">
        <v>664.37107801000002</v>
      </c>
      <c r="L17" s="127">
        <v>1138.46868079</v>
      </c>
      <c r="M17" s="127">
        <v>264.17307767</v>
      </c>
      <c r="N17" s="127">
        <v>1.7505491099999999</v>
      </c>
      <c r="O17" s="127">
        <v>42.127892869999997</v>
      </c>
      <c r="P17" s="127">
        <v>220.29463569000001</v>
      </c>
      <c r="Q17" s="127">
        <v>874.29560312000001</v>
      </c>
      <c r="R17" s="127">
        <v>8.1802368399999992</v>
      </c>
      <c r="S17" s="127">
        <v>49.573758359999999</v>
      </c>
      <c r="T17" s="127">
        <v>816.54160792000005</v>
      </c>
      <c r="U17" s="127">
        <v>174.02624315</v>
      </c>
      <c r="V17" s="127">
        <v>1634.77358884</v>
      </c>
      <c r="W17" s="127"/>
      <c r="X17" s="127"/>
      <c r="Y17" s="127"/>
      <c r="Z17" s="127"/>
      <c r="AA17" s="127"/>
      <c r="AB17" s="127"/>
    </row>
    <row r="18" spans="1:28" hidden="1" outlineLevel="1">
      <c r="A18" s="8">
        <v>40756</v>
      </c>
      <c r="B18" s="127">
        <v>3660.6292431699999</v>
      </c>
      <c r="C18" s="127">
        <v>2335.4788645799999</v>
      </c>
      <c r="D18" s="127">
        <v>1544.26209924</v>
      </c>
      <c r="E18" s="127">
        <v>725.65298772999995</v>
      </c>
      <c r="F18" s="127">
        <v>453.74335440999999</v>
      </c>
      <c r="G18" s="127">
        <v>364.8657571</v>
      </c>
      <c r="H18" s="127">
        <v>791.21676534000005</v>
      </c>
      <c r="I18" s="127">
        <v>13.81808751</v>
      </c>
      <c r="J18" s="127">
        <v>137.31134559</v>
      </c>
      <c r="K18" s="127">
        <v>640.08733224000002</v>
      </c>
      <c r="L18" s="127">
        <v>1122.5445732600001</v>
      </c>
      <c r="M18" s="127">
        <v>275.37348964</v>
      </c>
      <c r="N18" s="127">
        <v>1.7531842399999999</v>
      </c>
      <c r="O18" s="127">
        <v>42.734576279999999</v>
      </c>
      <c r="P18" s="127">
        <v>230.88572912000001</v>
      </c>
      <c r="Q18" s="127">
        <v>847.17108361999999</v>
      </c>
      <c r="R18" s="127">
        <v>2.1557032700000001</v>
      </c>
      <c r="S18" s="127">
        <v>47.499690530000002</v>
      </c>
      <c r="T18" s="127">
        <v>797.51568982000003</v>
      </c>
      <c r="U18" s="127">
        <v>202.60580533000001</v>
      </c>
      <c r="V18" s="127">
        <v>1464.12515403</v>
      </c>
      <c r="W18" s="127"/>
      <c r="X18" s="127"/>
      <c r="Y18" s="127"/>
      <c r="Z18" s="127"/>
      <c r="AA18" s="127"/>
      <c r="AB18" s="127"/>
    </row>
    <row r="19" spans="1:28" hidden="1" outlineLevel="1">
      <c r="A19" s="8">
        <v>40787</v>
      </c>
      <c r="B19" s="127">
        <v>3629.31414812</v>
      </c>
      <c r="C19" s="127">
        <v>2344.8514568400001</v>
      </c>
      <c r="D19" s="127">
        <v>1583.5661375100001</v>
      </c>
      <c r="E19" s="127">
        <v>744.61652876999995</v>
      </c>
      <c r="F19" s="127">
        <v>470.30524066999999</v>
      </c>
      <c r="G19" s="127">
        <v>368.64436806999998</v>
      </c>
      <c r="H19" s="127">
        <v>761.28531932999999</v>
      </c>
      <c r="I19" s="127">
        <v>13.052124879999999</v>
      </c>
      <c r="J19" s="127">
        <v>134.10592025</v>
      </c>
      <c r="K19" s="127">
        <v>614.12727419999999</v>
      </c>
      <c r="L19" s="127">
        <v>1088.1488989699999</v>
      </c>
      <c r="M19" s="127">
        <v>284.31924293999998</v>
      </c>
      <c r="N19" s="127">
        <v>1.96310114</v>
      </c>
      <c r="O19" s="127">
        <v>42.029912549999999</v>
      </c>
      <c r="P19" s="127">
        <v>240.32622925000001</v>
      </c>
      <c r="Q19" s="127">
        <v>803.82965603000002</v>
      </c>
      <c r="R19" s="127">
        <v>2.2725462799999998</v>
      </c>
      <c r="S19" s="127">
        <v>37.848968820000003</v>
      </c>
      <c r="T19" s="127">
        <v>763.70814093000001</v>
      </c>
      <c r="U19" s="127">
        <v>196.31379231</v>
      </c>
      <c r="V19" s="127">
        <v>1447.88927816</v>
      </c>
      <c r="W19" s="127"/>
      <c r="X19" s="127"/>
      <c r="Y19" s="127"/>
      <c r="Z19" s="127"/>
      <c r="AA19" s="127"/>
      <c r="AB19" s="127"/>
    </row>
    <row r="20" spans="1:28" hidden="1" outlineLevel="1">
      <c r="A20" s="8">
        <v>40817</v>
      </c>
      <c r="B20" s="127">
        <v>3610.7723876800001</v>
      </c>
      <c r="C20" s="127">
        <v>2342.7745049199998</v>
      </c>
      <c r="D20" s="127">
        <v>1603.7329785899999</v>
      </c>
      <c r="E20" s="127">
        <v>748.35387628000001</v>
      </c>
      <c r="F20" s="127">
        <v>484.5209878</v>
      </c>
      <c r="G20" s="127">
        <v>370.85811451000001</v>
      </c>
      <c r="H20" s="127">
        <v>739.04152633000001</v>
      </c>
      <c r="I20" s="127">
        <v>14.19112698</v>
      </c>
      <c r="J20" s="127">
        <v>129.31142679999999</v>
      </c>
      <c r="K20" s="127">
        <v>595.53897255000004</v>
      </c>
      <c r="L20" s="127">
        <v>1080.2722734900001</v>
      </c>
      <c r="M20" s="127">
        <v>290.41187939000002</v>
      </c>
      <c r="N20" s="127">
        <v>1.9177334800000001</v>
      </c>
      <c r="O20" s="127">
        <v>43.05741278</v>
      </c>
      <c r="P20" s="127">
        <v>245.43673312999999</v>
      </c>
      <c r="Q20" s="127">
        <v>789.86039410000001</v>
      </c>
      <c r="R20" s="127">
        <v>1.8889730899999999</v>
      </c>
      <c r="S20" s="127">
        <v>37.429221740000003</v>
      </c>
      <c r="T20" s="127">
        <v>750.54219926999997</v>
      </c>
      <c r="U20" s="127">
        <v>187.72560927000001</v>
      </c>
      <c r="V20" s="127">
        <v>1408.09561863</v>
      </c>
      <c r="W20" s="127"/>
      <c r="X20" s="127"/>
      <c r="Y20" s="127"/>
      <c r="Z20" s="127"/>
      <c r="AA20" s="127"/>
      <c r="AB20" s="127"/>
    </row>
    <row r="21" spans="1:28" hidden="1" outlineLevel="1">
      <c r="A21" s="8">
        <v>40848</v>
      </c>
      <c r="B21" s="127">
        <v>3511.1828778600002</v>
      </c>
      <c r="C21" s="127">
        <v>2286.4628893499998</v>
      </c>
      <c r="D21" s="127">
        <v>1589.61064014</v>
      </c>
      <c r="E21" s="127">
        <v>738.50352052999995</v>
      </c>
      <c r="F21" s="127">
        <v>482.78280352000002</v>
      </c>
      <c r="G21" s="127">
        <v>368.32431609000002</v>
      </c>
      <c r="H21" s="127">
        <v>696.85224920999997</v>
      </c>
      <c r="I21" s="127">
        <v>14.267821229999999</v>
      </c>
      <c r="J21" s="127">
        <v>123.15154183</v>
      </c>
      <c r="K21" s="127">
        <v>559.43288614999994</v>
      </c>
      <c r="L21" s="127">
        <v>1068.3372088199999</v>
      </c>
      <c r="M21" s="127">
        <v>299.64216945999999</v>
      </c>
      <c r="N21" s="127">
        <v>0.74446677000000006</v>
      </c>
      <c r="O21" s="127">
        <v>44.749969759999999</v>
      </c>
      <c r="P21" s="127">
        <v>254.14773292999999</v>
      </c>
      <c r="Q21" s="127">
        <v>768.69503936000001</v>
      </c>
      <c r="R21" s="127">
        <v>12.160169440000001</v>
      </c>
      <c r="S21" s="127">
        <v>30.500733759999999</v>
      </c>
      <c r="T21" s="127">
        <v>726.03413616</v>
      </c>
      <c r="U21" s="127">
        <v>156.38277969000001</v>
      </c>
      <c r="V21" s="127">
        <v>1387.56456224</v>
      </c>
      <c r="W21" s="127"/>
      <c r="X21" s="127"/>
      <c r="Y21" s="127"/>
      <c r="Z21" s="127"/>
      <c r="AA21" s="127"/>
      <c r="AB21" s="127"/>
    </row>
    <row r="22" spans="1:28" hidden="1" outlineLevel="1">
      <c r="A22" s="8">
        <v>40878</v>
      </c>
      <c r="B22" s="127">
        <v>3402.9257299000001</v>
      </c>
      <c r="C22" s="127">
        <v>2223.8154695600001</v>
      </c>
      <c r="D22" s="127">
        <v>1593.18517787</v>
      </c>
      <c r="E22" s="127">
        <v>740.49436346000005</v>
      </c>
      <c r="F22" s="127">
        <v>488.63701021000003</v>
      </c>
      <c r="G22" s="127">
        <v>364.0538042</v>
      </c>
      <c r="H22" s="127">
        <v>630.63029169000004</v>
      </c>
      <c r="I22" s="127">
        <v>12.69902164</v>
      </c>
      <c r="J22" s="127">
        <v>102.81168853</v>
      </c>
      <c r="K22" s="127">
        <v>515.11958152</v>
      </c>
      <c r="L22" s="127">
        <v>1025.48213089</v>
      </c>
      <c r="M22" s="127">
        <v>308.02730746999998</v>
      </c>
      <c r="N22" s="127">
        <v>0.62651003000000005</v>
      </c>
      <c r="O22" s="127">
        <v>45.1145596</v>
      </c>
      <c r="P22" s="127">
        <v>262.28623784000001</v>
      </c>
      <c r="Q22" s="127">
        <v>717.45482342000003</v>
      </c>
      <c r="R22" s="127">
        <v>10.64853738</v>
      </c>
      <c r="S22" s="127">
        <v>29.88223322</v>
      </c>
      <c r="T22" s="127">
        <v>676.92405282000004</v>
      </c>
      <c r="U22" s="127">
        <v>153.62812944999999</v>
      </c>
      <c r="V22" s="127">
        <v>1377.11492329</v>
      </c>
      <c r="W22" s="127"/>
      <c r="X22" s="127"/>
      <c r="Y22" s="127"/>
      <c r="Z22" s="127"/>
      <c r="AA22" s="127"/>
      <c r="AB22" s="127"/>
    </row>
    <row r="23" spans="1:28" hidden="1" outlineLevel="1">
      <c r="A23" s="8">
        <v>40909</v>
      </c>
      <c r="B23" s="127">
        <v>3367.3958932599999</v>
      </c>
      <c r="C23" s="127">
        <v>2205.9880985099999</v>
      </c>
      <c r="D23" s="127">
        <v>1596.4754460700001</v>
      </c>
      <c r="E23" s="127">
        <v>743.51420499000005</v>
      </c>
      <c r="F23" s="127">
        <v>487.3795255</v>
      </c>
      <c r="G23" s="127">
        <v>365.58171557999998</v>
      </c>
      <c r="H23" s="127">
        <v>609.51265244000001</v>
      </c>
      <c r="I23" s="127">
        <v>12.45987118</v>
      </c>
      <c r="J23" s="127">
        <v>96.472289610000004</v>
      </c>
      <c r="K23" s="127">
        <v>500.58049165</v>
      </c>
      <c r="L23" s="127">
        <v>1008.1477469500001</v>
      </c>
      <c r="M23" s="127">
        <v>305.05836240999997</v>
      </c>
      <c r="N23" s="127">
        <v>0.78135642000000005</v>
      </c>
      <c r="O23" s="127">
        <v>44.383080049999997</v>
      </c>
      <c r="P23" s="127">
        <v>259.89392593999997</v>
      </c>
      <c r="Q23" s="127">
        <v>703.08938453999997</v>
      </c>
      <c r="R23" s="127">
        <v>10.68088927</v>
      </c>
      <c r="S23" s="127">
        <v>29.740660040000002</v>
      </c>
      <c r="T23" s="127">
        <v>662.66783523000004</v>
      </c>
      <c r="U23" s="127">
        <v>153.2600478</v>
      </c>
      <c r="V23" s="127">
        <v>1332.8349969599999</v>
      </c>
      <c r="W23" s="127"/>
      <c r="X23" s="127"/>
      <c r="Y23" s="127"/>
      <c r="Z23" s="127"/>
      <c r="AA23" s="127"/>
      <c r="AB23" s="127"/>
    </row>
    <row r="24" spans="1:28" hidden="1" outlineLevel="1">
      <c r="A24" s="8">
        <v>40940</v>
      </c>
      <c r="B24" s="127">
        <v>3336.39663359</v>
      </c>
      <c r="C24" s="127">
        <v>2158.7721684600001</v>
      </c>
      <c r="D24" s="127">
        <v>1579.58518394</v>
      </c>
      <c r="E24" s="127">
        <v>737.06896576999998</v>
      </c>
      <c r="F24" s="127">
        <v>491.48278657999998</v>
      </c>
      <c r="G24" s="127">
        <v>351.03343159000002</v>
      </c>
      <c r="H24" s="127">
        <v>579.18698452000001</v>
      </c>
      <c r="I24" s="127">
        <v>11.11538225</v>
      </c>
      <c r="J24" s="127">
        <v>90.882963559999993</v>
      </c>
      <c r="K24" s="127">
        <v>477.18863871000002</v>
      </c>
      <c r="L24" s="127">
        <v>1018.71129274</v>
      </c>
      <c r="M24" s="127">
        <v>320.11778179999999</v>
      </c>
      <c r="N24" s="127">
        <v>1.32201122</v>
      </c>
      <c r="O24" s="127">
        <v>45.070691119999999</v>
      </c>
      <c r="P24" s="127">
        <v>273.72507946000002</v>
      </c>
      <c r="Q24" s="127">
        <v>698.59351093999999</v>
      </c>
      <c r="R24" s="127">
        <v>10.585662409999999</v>
      </c>
      <c r="S24" s="127">
        <v>30.235840029999999</v>
      </c>
      <c r="T24" s="127">
        <v>657.77200849999997</v>
      </c>
      <c r="U24" s="127">
        <v>158.91317239</v>
      </c>
      <c r="V24" s="127">
        <v>1070.5537684400001</v>
      </c>
      <c r="W24" s="127"/>
      <c r="X24" s="127"/>
      <c r="Y24" s="127"/>
      <c r="Z24" s="127"/>
      <c r="AA24" s="127"/>
      <c r="AB24" s="127"/>
    </row>
    <row r="25" spans="1:28" hidden="1" outlineLevel="1">
      <c r="A25" s="8">
        <v>40969</v>
      </c>
      <c r="B25" s="127">
        <v>3318.32068071</v>
      </c>
      <c r="C25" s="127">
        <v>2177.4345495399998</v>
      </c>
      <c r="D25" s="127">
        <v>1604.1201889900001</v>
      </c>
      <c r="E25" s="127">
        <v>744.69061713999997</v>
      </c>
      <c r="F25" s="127">
        <v>498.15449303999998</v>
      </c>
      <c r="G25" s="127">
        <v>361.27507881000002</v>
      </c>
      <c r="H25" s="127">
        <v>573.31436054999995</v>
      </c>
      <c r="I25" s="127">
        <v>10.26170896</v>
      </c>
      <c r="J25" s="127">
        <v>86.499776139999994</v>
      </c>
      <c r="K25" s="127">
        <v>476.55287544999999</v>
      </c>
      <c r="L25" s="127">
        <v>986.14782348000006</v>
      </c>
      <c r="M25" s="127">
        <v>309.18728062999998</v>
      </c>
      <c r="N25" s="127">
        <v>0.58875540000000004</v>
      </c>
      <c r="O25" s="127">
        <v>44.029988889999998</v>
      </c>
      <c r="P25" s="127">
        <v>264.56853633999998</v>
      </c>
      <c r="Q25" s="127">
        <v>676.96054285000002</v>
      </c>
      <c r="R25" s="127">
        <v>10.60932903</v>
      </c>
      <c r="S25" s="127">
        <v>28.689552280000001</v>
      </c>
      <c r="T25" s="127">
        <v>637.66166153999995</v>
      </c>
      <c r="U25" s="127">
        <v>154.73830769</v>
      </c>
      <c r="V25" s="127">
        <v>1182.8151405000001</v>
      </c>
      <c r="W25" s="127"/>
      <c r="X25" s="127"/>
      <c r="Y25" s="127"/>
      <c r="Z25" s="127"/>
      <c r="AA25" s="127"/>
      <c r="AB25" s="127"/>
    </row>
    <row r="26" spans="1:28" hidden="1" outlineLevel="1">
      <c r="A26" s="8">
        <v>41000</v>
      </c>
      <c r="B26" s="127">
        <v>3285.8925193999999</v>
      </c>
      <c r="C26" s="127">
        <v>2165.8444054299998</v>
      </c>
      <c r="D26" s="127">
        <v>1612.2140051199999</v>
      </c>
      <c r="E26" s="127">
        <v>744.19073392999996</v>
      </c>
      <c r="F26" s="127">
        <v>508.55288781000002</v>
      </c>
      <c r="G26" s="127">
        <v>359.47038337999999</v>
      </c>
      <c r="H26" s="127">
        <v>553.63040031000003</v>
      </c>
      <c r="I26" s="127">
        <v>10.83366431</v>
      </c>
      <c r="J26" s="127">
        <v>83.511729619999997</v>
      </c>
      <c r="K26" s="127">
        <v>459.28500638000003</v>
      </c>
      <c r="L26" s="127">
        <v>967.71218522000004</v>
      </c>
      <c r="M26" s="127">
        <v>311.90060277999999</v>
      </c>
      <c r="N26" s="127">
        <v>0.61410321999999995</v>
      </c>
      <c r="O26" s="127">
        <v>43.004289819999997</v>
      </c>
      <c r="P26" s="127">
        <v>268.28220973999998</v>
      </c>
      <c r="Q26" s="127">
        <v>655.81158244000005</v>
      </c>
      <c r="R26" s="127">
        <v>10.63414646</v>
      </c>
      <c r="S26" s="127">
        <v>28.443546470000001</v>
      </c>
      <c r="T26" s="127">
        <v>616.73388951000004</v>
      </c>
      <c r="U26" s="127">
        <v>152.33592874999999</v>
      </c>
      <c r="V26" s="127">
        <v>1319.0398361099999</v>
      </c>
      <c r="W26" s="127"/>
      <c r="X26" s="127"/>
      <c r="Y26" s="127"/>
      <c r="Z26" s="127"/>
      <c r="AA26" s="127"/>
      <c r="AB26" s="127"/>
    </row>
    <row r="27" spans="1:28" hidden="1" outlineLevel="1">
      <c r="A27" s="8">
        <v>41030</v>
      </c>
      <c r="B27" s="127">
        <v>3297.31870686</v>
      </c>
      <c r="C27" s="127">
        <v>2190.8237043700001</v>
      </c>
      <c r="D27" s="127">
        <v>1651.4781492699999</v>
      </c>
      <c r="E27" s="127">
        <v>771.13787213000001</v>
      </c>
      <c r="F27" s="127">
        <v>519.18260638000004</v>
      </c>
      <c r="G27" s="127">
        <v>361.15767075999997</v>
      </c>
      <c r="H27" s="127">
        <v>539.34555509999996</v>
      </c>
      <c r="I27" s="127">
        <v>9.7072732300000002</v>
      </c>
      <c r="J27" s="127">
        <v>84.762512819999998</v>
      </c>
      <c r="K27" s="127">
        <v>444.87576904999997</v>
      </c>
      <c r="L27" s="127">
        <v>954.90165841999999</v>
      </c>
      <c r="M27" s="127">
        <v>314.58925191999998</v>
      </c>
      <c r="N27" s="127">
        <v>0.61370100000000005</v>
      </c>
      <c r="O27" s="127">
        <v>42.723154119999997</v>
      </c>
      <c r="P27" s="127">
        <v>271.25239679999999</v>
      </c>
      <c r="Q27" s="127">
        <v>640.31240649999995</v>
      </c>
      <c r="R27" s="127">
        <v>10.668022000000001</v>
      </c>
      <c r="S27" s="127">
        <v>28.345792070000002</v>
      </c>
      <c r="T27" s="127">
        <v>601.29859242999999</v>
      </c>
      <c r="U27" s="127">
        <v>151.59334407</v>
      </c>
      <c r="V27" s="127">
        <v>1295.0496287599999</v>
      </c>
      <c r="W27" s="127"/>
      <c r="X27" s="127"/>
      <c r="Y27" s="127"/>
      <c r="Z27" s="127"/>
      <c r="AA27" s="127"/>
      <c r="AB27" s="127"/>
    </row>
    <row r="28" spans="1:28" hidden="1" outlineLevel="1">
      <c r="A28" s="8">
        <v>41061</v>
      </c>
      <c r="B28" s="127">
        <v>3281.4767272499998</v>
      </c>
      <c r="C28" s="127">
        <v>2194.20295915</v>
      </c>
      <c r="D28" s="127">
        <v>1667.2997302199999</v>
      </c>
      <c r="E28" s="127">
        <v>773.84966091000001</v>
      </c>
      <c r="F28" s="127">
        <v>524.98399465</v>
      </c>
      <c r="G28" s="127">
        <v>368.46607466</v>
      </c>
      <c r="H28" s="127">
        <v>526.90322892999995</v>
      </c>
      <c r="I28" s="127">
        <v>10.205513740000001</v>
      </c>
      <c r="J28" s="127">
        <v>81.537582999999998</v>
      </c>
      <c r="K28" s="127">
        <v>435.16013219000001</v>
      </c>
      <c r="L28" s="127">
        <v>938.55201005000004</v>
      </c>
      <c r="M28" s="127">
        <v>310.57040559000001</v>
      </c>
      <c r="N28" s="127">
        <v>0.54439062999999999</v>
      </c>
      <c r="O28" s="127">
        <v>45.747608499999998</v>
      </c>
      <c r="P28" s="127">
        <v>264.27840645999999</v>
      </c>
      <c r="Q28" s="127">
        <v>627.98160445999997</v>
      </c>
      <c r="R28" s="127">
        <v>10.6864463</v>
      </c>
      <c r="S28" s="127">
        <v>27.290358220000002</v>
      </c>
      <c r="T28" s="127">
        <v>590.00479994</v>
      </c>
      <c r="U28" s="127">
        <v>148.72175805000001</v>
      </c>
      <c r="V28" s="127">
        <v>1274.2332577300001</v>
      </c>
      <c r="W28" s="127"/>
      <c r="X28" s="127"/>
      <c r="Y28" s="127"/>
      <c r="Z28" s="127"/>
      <c r="AA28" s="127"/>
      <c r="AB28" s="127"/>
    </row>
    <row r="29" spans="1:28" hidden="1" outlineLevel="1">
      <c r="A29" s="8">
        <v>41091</v>
      </c>
      <c r="B29" s="127">
        <v>3277.1410162400002</v>
      </c>
      <c r="C29" s="127">
        <v>2206.5391659699999</v>
      </c>
      <c r="D29" s="127">
        <v>1689.7614061199999</v>
      </c>
      <c r="E29" s="127">
        <v>790.23782775999996</v>
      </c>
      <c r="F29" s="127">
        <v>531.81708053</v>
      </c>
      <c r="G29" s="127">
        <v>367.70649782999999</v>
      </c>
      <c r="H29" s="127">
        <v>516.77775985000005</v>
      </c>
      <c r="I29" s="127">
        <v>10.95793626</v>
      </c>
      <c r="J29" s="127">
        <v>79.483971530000005</v>
      </c>
      <c r="K29" s="127">
        <v>426.33585205999998</v>
      </c>
      <c r="L29" s="127">
        <v>921.44369306999999</v>
      </c>
      <c r="M29" s="127">
        <v>304.54136691999997</v>
      </c>
      <c r="N29" s="127">
        <v>0.42377603000000003</v>
      </c>
      <c r="O29" s="127">
        <v>38.44316062</v>
      </c>
      <c r="P29" s="127">
        <v>265.67443027000002</v>
      </c>
      <c r="Q29" s="127">
        <v>616.90232615000002</v>
      </c>
      <c r="R29" s="127">
        <v>10.76179209</v>
      </c>
      <c r="S29" s="127">
        <v>26.774911410000001</v>
      </c>
      <c r="T29" s="127">
        <v>579.36562264999998</v>
      </c>
      <c r="U29" s="127">
        <v>149.15815720000001</v>
      </c>
      <c r="V29" s="127">
        <v>1275.5441980099999</v>
      </c>
      <c r="W29" s="127"/>
      <c r="X29" s="127"/>
      <c r="Y29" s="127"/>
      <c r="Z29" s="127"/>
      <c r="AA29" s="127"/>
      <c r="AB29" s="127"/>
    </row>
    <row r="30" spans="1:28" hidden="1" outlineLevel="1">
      <c r="A30" s="8">
        <v>41122</v>
      </c>
      <c r="B30" s="127">
        <v>3284.0502809899999</v>
      </c>
      <c r="C30" s="127">
        <v>2211.2066959200001</v>
      </c>
      <c r="D30" s="127">
        <v>1712.04270817</v>
      </c>
      <c r="E30" s="127">
        <v>806.29229832999999</v>
      </c>
      <c r="F30" s="127">
        <v>539.20928879999997</v>
      </c>
      <c r="G30" s="127">
        <v>366.54112104000001</v>
      </c>
      <c r="H30" s="127">
        <v>499.16398774999999</v>
      </c>
      <c r="I30" s="127">
        <v>10.16702999</v>
      </c>
      <c r="J30" s="127">
        <v>75.967487579999997</v>
      </c>
      <c r="K30" s="127">
        <v>413.02947017999998</v>
      </c>
      <c r="L30" s="127">
        <v>919.71051705000002</v>
      </c>
      <c r="M30" s="127">
        <v>311.84122277</v>
      </c>
      <c r="N30" s="127">
        <v>0.44449324000000001</v>
      </c>
      <c r="O30" s="127">
        <v>39.127580190000003</v>
      </c>
      <c r="P30" s="127">
        <v>272.26914934000001</v>
      </c>
      <c r="Q30" s="127">
        <v>607.86929427999996</v>
      </c>
      <c r="R30" s="127">
        <v>10.813702380000001</v>
      </c>
      <c r="S30" s="127">
        <v>26.716254079999999</v>
      </c>
      <c r="T30" s="127">
        <v>570.33933781999997</v>
      </c>
      <c r="U30" s="127">
        <v>153.13306802</v>
      </c>
      <c r="V30" s="127">
        <v>1263.9019293399999</v>
      </c>
      <c r="W30" s="127"/>
      <c r="X30" s="127"/>
      <c r="Y30" s="127"/>
      <c r="Z30" s="127"/>
      <c r="AA30" s="127"/>
      <c r="AB30" s="127"/>
    </row>
    <row r="31" spans="1:28" hidden="1" outlineLevel="1">
      <c r="A31" s="8">
        <v>41153</v>
      </c>
      <c r="B31" s="127">
        <v>3255.8460838199999</v>
      </c>
      <c r="C31" s="127">
        <v>2197.8437062200001</v>
      </c>
      <c r="D31" s="127">
        <v>1714.93217983</v>
      </c>
      <c r="E31" s="127">
        <v>806.30361393999999</v>
      </c>
      <c r="F31" s="127">
        <v>541.08476929000005</v>
      </c>
      <c r="G31" s="127">
        <v>367.54379660000001</v>
      </c>
      <c r="H31" s="127">
        <v>482.91152639000001</v>
      </c>
      <c r="I31" s="127">
        <v>10.14093162</v>
      </c>
      <c r="J31" s="127">
        <v>73.912592910000001</v>
      </c>
      <c r="K31" s="127">
        <v>398.85800186</v>
      </c>
      <c r="L31" s="127">
        <v>904.04386938000005</v>
      </c>
      <c r="M31" s="127">
        <v>322.53431688000001</v>
      </c>
      <c r="N31" s="127">
        <v>0.65251291</v>
      </c>
      <c r="O31" s="127">
        <v>39.333728520000001</v>
      </c>
      <c r="P31" s="127">
        <v>282.54807545</v>
      </c>
      <c r="Q31" s="127">
        <v>581.50955250000004</v>
      </c>
      <c r="R31" s="127">
        <v>10.76074996</v>
      </c>
      <c r="S31" s="127">
        <v>26.418181910000001</v>
      </c>
      <c r="T31" s="127">
        <v>544.33062063</v>
      </c>
      <c r="U31" s="127">
        <v>153.95850822</v>
      </c>
      <c r="V31" s="127">
        <v>1241.84263691</v>
      </c>
      <c r="W31" s="127"/>
      <c r="X31" s="127"/>
      <c r="Y31" s="127"/>
      <c r="Z31" s="127"/>
      <c r="AA31" s="127"/>
      <c r="AB31" s="127"/>
    </row>
    <row r="32" spans="1:28" hidden="1" outlineLevel="1">
      <c r="A32" s="8">
        <v>41183</v>
      </c>
      <c r="B32" s="127">
        <v>3248.36370971</v>
      </c>
      <c r="C32" s="127">
        <v>2207.4375380000001</v>
      </c>
      <c r="D32" s="127">
        <v>1731.39380695</v>
      </c>
      <c r="E32" s="127">
        <v>818.64303768000002</v>
      </c>
      <c r="F32" s="127">
        <v>545.66021129000001</v>
      </c>
      <c r="G32" s="127">
        <v>367.09055798000003</v>
      </c>
      <c r="H32" s="127">
        <v>476.04373105000002</v>
      </c>
      <c r="I32" s="127">
        <v>10.31536532</v>
      </c>
      <c r="J32" s="127">
        <v>83.59286917</v>
      </c>
      <c r="K32" s="127">
        <v>382.13549655999998</v>
      </c>
      <c r="L32" s="127">
        <v>890.69903984999996</v>
      </c>
      <c r="M32" s="127">
        <v>325.78080662999997</v>
      </c>
      <c r="N32" s="127">
        <v>0.45495734999999998</v>
      </c>
      <c r="O32" s="127">
        <v>38.433507380000002</v>
      </c>
      <c r="P32" s="127">
        <v>286.89234190000002</v>
      </c>
      <c r="Q32" s="127">
        <v>564.91823322000005</v>
      </c>
      <c r="R32" s="127">
        <v>11.035972040000001</v>
      </c>
      <c r="S32" s="127">
        <v>24.497083570000001</v>
      </c>
      <c r="T32" s="127">
        <v>529.38517761000003</v>
      </c>
      <c r="U32" s="127">
        <v>150.22713185999999</v>
      </c>
      <c r="V32" s="127">
        <v>1231.0793579000001</v>
      </c>
      <c r="W32" s="127"/>
      <c r="X32" s="127"/>
      <c r="Y32" s="127"/>
      <c r="Z32" s="127"/>
      <c r="AA32" s="127"/>
      <c r="AB32" s="127"/>
    </row>
    <row r="33" spans="1:28" hidden="1" outlineLevel="1">
      <c r="A33" s="8">
        <v>41214</v>
      </c>
      <c r="B33" s="127">
        <v>3234.2070533400001</v>
      </c>
      <c r="C33" s="127">
        <v>2200.5270152399999</v>
      </c>
      <c r="D33" s="127">
        <v>1737.50121197</v>
      </c>
      <c r="E33" s="127">
        <v>825.35023340999999</v>
      </c>
      <c r="F33" s="127">
        <v>554.82903452000005</v>
      </c>
      <c r="G33" s="127">
        <v>357.32194404000001</v>
      </c>
      <c r="H33" s="127">
        <v>463.02580326999998</v>
      </c>
      <c r="I33" s="127">
        <v>10.290568410000001</v>
      </c>
      <c r="J33" s="127">
        <v>82.166104840000003</v>
      </c>
      <c r="K33" s="127">
        <v>370.56913001999999</v>
      </c>
      <c r="L33" s="127">
        <v>884.56777252999996</v>
      </c>
      <c r="M33" s="127">
        <v>326.87707852</v>
      </c>
      <c r="N33" s="127">
        <v>0.52409258999999997</v>
      </c>
      <c r="O33" s="127">
        <v>41.789723330000001</v>
      </c>
      <c r="P33" s="127">
        <v>284.56326259999997</v>
      </c>
      <c r="Q33" s="127">
        <v>557.69069401000002</v>
      </c>
      <c r="R33" s="127">
        <v>11.15277077</v>
      </c>
      <c r="S33" s="127">
        <v>24.320386119999998</v>
      </c>
      <c r="T33" s="127">
        <v>522.21753711999997</v>
      </c>
      <c r="U33" s="127">
        <v>149.11226557000001</v>
      </c>
      <c r="V33" s="127">
        <v>1227.0411473199999</v>
      </c>
      <c r="W33" s="127"/>
      <c r="X33" s="127"/>
      <c r="Y33" s="127"/>
      <c r="Z33" s="127"/>
      <c r="AA33" s="127"/>
      <c r="AB33" s="127"/>
    </row>
    <row r="34" spans="1:28" hidden="1" outlineLevel="1">
      <c r="A34" s="8">
        <v>41244</v>
      </c>
      <c r="B34" s="127">
        <v>3211.9408427200001</v>
      </c>
      <c r="C34" s="127">
        <v>2190.17754173</v>
      </c>
      <c r="D34" s="127">
        <v>1740.54774238</v>
      </c>
      <c r="E34" s="127">
        <v>831.15585023999995</v>
      </c>
      <c r="F34" s="127">
        <v>555.54604540000003</v>
      </c>
      <c r="G34" s="127">
        <v>353.84584674000001</v>
      </c>
      <c r="H34" s="127">
        <v>449.62979934999998</v>
      </c>
      <c r="I34" s="127">
        <v>9.9253270199999992</v>
      </c>
      <c r="J34" s="127">
        <v>78.964169150000004</v>
      </c>
      <c r="K34" s="127">
        <v>360.74030318000001</v>
      </c>
      <c r="L34" s="127">
        <v>869.16739981000001</v>
      </c>
      <c r="M34" s="127">
        <v>323.38805235000001</v>
      </c>
      <c r="N34" s="127">
        <v>0.49778493000000001</v>
      </c>
      <c r="O34" s="127">
        <v>40.197859459999997</v>
      </c>
      <c r="P34" s="127">
        <v>282.69240796000003</v>
      </c>
      <c r="Q34" s="127">
        <v>545.77934746000005</v>
      </c>
      <c r="R34" s="127">
        <v>11.186197809999999</v>
      </c>
      <c r="S34" s="127">
        <v>24.231680489999999</v>
      </c>
      <c r="T34" s="127">
        <v>510.36146916000001</v>
      </c>
      <c r="U34" s="127">
        <v>152.59590118</v>
      </c>
      <c r="V34" s="127">
        <v>931.33398635000003</v>
      </c>
      <c r="W34" s="127"/>
      <c r="X34" s="127"/>
      <c r="Y34" s="127"/>
      <c r="Z34" s="127"/>
      <c r="AA34" s="127"/>
      <c r="AB34" s="127"/>
    </row>
    <row r="35" spans="1:28" hidden="1" outlineLevel="1">
      <c r="A35" s="8">
        <v>41275</v>
      </c>
      <c r="B35" s="127">
        <v>3195.02939324</v>
      </c>
      <c r="C35" s="127">
        <v>2187.8269714799999</v>
      </c>
      <c r="D35" s="127">
        <v>1744.7650238900001</v>
      </c>
      <c r="E35" s="127">
        <v>837.49842464999995</v>
      </c>
      <c r="F35" s="127">
        <v>549.83502804</v>
      </c>
      <c r="G35" s="127">
        <v>357.43157120000001</v>
      </c>
      <c r="H35" s="127">
        <v>443.06194758999999</v>
      </c>
      <c r="I35" s="127">
        <v>9.4670067400000004</v>
      </c>
      <c r="J35" s="127">
        <v>77.726535220000002</v>
      </c>
      <c r="K35" s="127">
        <v>355.86840562999998</v>
      </c>
      <c r="L35" s="127">
        <v>858.27366818999997</v>
      </c>
      <c r="M35" s="127">
        <v>318.56204557000001</v>
      </c>
      <c r="N35" s="127">
        <v>0.47342728000000001</v>
      </c>
      <c r="O35" s="127">
        <v>38.327458229999998</v>
      </c>
      <c r="P35" s="127">
        <v>279.76116006000001</v>
      </c>
      <c r="Q35" s="127">
        <v>539.71162261999996</v>
      </c>
      <c r="R35" s="127">
        <v>11.22522025</v>
      </c>
      <c r="S35" s="127">
        <v>23.925787020000001</v>
      </c>
      <c r="T35" s="127">
        <v>504.56061534999998</v>
      </c>
      <c r="U35" s="127">
        <v>148.92875357</v>
      </c>
      <c r="V35" s="127">
        <v>899.88859850999995</v>
      </c>
      <c r="W35" s="127"/>
      <c r="X35" s="127"/>
      <c r="Y35" s="127"/>
      <c r="Z35" s="127"/>
      <c r="AA35" s="127"/>
      <c r="AB35" s="127"/>
    </row>
    <row r="36" spans="1:28" hidden="1" outlineLevel="1">
      <c r="A36" s="8">
        <v>41306</v>
      </c>
      <c r="B36" s="127">
        <v>3177.1745381000001</v>
      </c>
      <c r="C36" s="127">
        <v>2179.4388984799998</v>
      </c>
      <c r="D36" s="127">
        <v>1745.21079768</v>
      </c>
      <c r="E36" s="127">
        <v>858.71115483000005</v>
      </c>
      <c r="F36" s="127">
        <v>537.08359327999995</v>
      </c>
      <c r="G36" s="127">
        <v>349.41604956999998</v>
      </c>
      <c r="H36" s="127">
        <v>434.22810079999999</v>
      </c>
      <c r="I36" s="127">
        <v>27.246348609999998</v>
      </c>
      <c r="J36" s="127">
        <v>66.342542399999999</v>
      </c>
      <c r="K36" s="127">
        <v>340.63920979</v>
      </c>
      <c r="L36" s="127">
        <v>846.34953498000004</v>
      </c>
      <c r="M36" s="127">
        <v>312.70621727000002</v>
      </c>
      <c r="N36" s="127">
        <v>10.28795725</v>
      </c>
      <c r="O36" s="127">
        <v>33.283483410000002</v>
      </c>
      <c r="P36" s="127">
        <v>269.13477661000002</v>
      </c>
      <c r="Q36" s="127">
        <v>533.64331771000002</v>
      </c>
      <c r="R36" s="127">
        <v>29.4184573</v>
      </c>
      <c r="S36" s="127">
        <v>11.48587045</v>
      </c>
      <c r="T36" s="127">
        <v>492.73898996000003</v>
      </c>
      <c r="U36" s="127">
        <v>151.38610464000001</v>
      </c>
      <c r="V36" s="127">
        <v>917.03747394000004</v>
      </c>
      <c r="W36" s="127"/>
      <c r="X36" s="127"/>
      <c r="Y36" s="127"/>
      <c r="Z36" s="127"/>
      <c r="AA36" s="127"/>
      <c r="AB36" s="127"/>
    </row>
    <row r="37" spans="1:28" hidden="1" outlineLevel="1">
      <c r="A37" s="8">
        <v>41334</v>
      </c>
      <c r="B37" s="127">
        <v>3163.24780495</v>
      </c>
      <c r="C37" s="127">
        <v>2184.3444394899998</v>
      </c>
      <c r="D37" s="127">
        <v>1759.6725188600001</v>
      </c>
      <c r="E37" s="127">
        <v>874.59306901000002</v>
      </c>
      <c r="F37" s="127">
        <v>538.19203312000002</v>
      </c>
      <c r="G37" s="127">
        <v>346.88741672999998</v>
      </c>
      <c r="H37" s="127">
        <v>424.67192062999999</v>
      </c>
      <c r="I37" s="127">
        <v>28.079311969999999</v>
      </c>
      <c r="J37" s="127">
        <v>63.664208619999997</v>
      </c>
      <c r="K37" s="127">
        <v>332.92840003999999</v>
      </c>
      <c r="L37" s="127">
        <v>824.11309199000004</v>
      </c>
      <c r="M37" s="127">
        <v>309.85085169000001</v>
      </c>
      <c r="N37" s="127">
        <v>10.492355480000001</v>
      </c>
      <c r="O37" s="127">
        <v>32.311355480000003</v>
      </c>
      <c r="P37" s="127">
        <v>267.04714073000002</v>
      </c>
      <c r="Q37" s="127">
        <v>514.26224030000003</v>
      </c>
      <c r="R37" s="127">
        <v>29.829108210000001</v>
      </c>
      <c r="S37" s="127">
        <v>9.4728075399999998</v>
      </c>
      <c r="T37" s="127">
        <v>474.96032455</v>
      </c>
      <c r="U37" s="127">
        <v>154.79027346999999</v>
      </c>
      <c r="V37" s="127">
        <v>889.81977569000003</v>
      </c>
      <c r="W37" s="127"/>
      <c r="X37" s="127"/>
      <c r="Y37" s="127"/>
      <c r="Z37" s="127"/>
      <c r="AA37" s="127"/>
      <c r="AB37" s="127"/>
    </row>
    <row r="38" spans="1:28" hidden="1" outlineLevel="1">
      <c r="A38" s="8">
        <v>41365</v>
      </c>
      <c r="B38" s="127">
        <v>3173.8023541699999</v>
      </c>
      <c r="C38" s="127">
        <v>2218.8821028399998</v>
      </c>
      <c r="D38" s="127">
        <v>1800.1983817800001</v>
      </c>
      <c r="E38" s="127">
        <v>908.21926175999999</v>
      </c>
      <c r="F38" s="127">
        <v>548.10468030000004</v>
      </c>
      <c r="G38" s="127">
        <v>343.87443972</v>
      </c>
      <c r="H38" s="127">
        <v>418.68372105999998</v>
      </c>
      <c r="I38" s="127">
        <v>28.31499926</v>
      </c>
      <c r="J38" s="127">
        <v>62.614446950000001</v>
      </c>
      <c r="K38" s="127">
        <v>327.75427485</v>
      </c>
      <c r="L38" s="127">
        <v>819.03334322000001</v>
      </c>
      <c r="M38" s="127">
        <v>310.35835471000001</v>
      </c>
      <c r="N38" s="127">
        <v>10.632769590000001</v>
      </c>
      <c r="O38" s="127">
        <v>33.267207829999997</v>
      </c>
      <c r="P38" s="127">
        <v>266.45837728999999</v>
      </c>
      <c r="Q38" s="127">
        <v>508.67498850999999</v>
      </c>
      <c r="R38" s="127">
        <v>30.884925190000001</v>
      </c>
      <c r="S38" s="127">
        <v>9.0077330799999995</v>
      </c>
      <c r="T38" s="127">
        <v>468.78233024000002</v>
      </c>
      <c r="U38" s="127">
        <v>135.88690811000001</v>
      </c>
      <c r="V38" s="127">
        <v>894.72214911000003</v>
      </c>
      <c r="W38" s="127"/>
      <c r="X38" s="127"/>
      <c r="Y38" s="127"/>
      <c r="Z38" s="127"/>
      <c r="AA38" s="127"/>
      <c r="AB38" s="127"/>
    </row>
    <row r="39" spans="1:28" hidden="1" outlineLevel="1">
      <c r="A39" s="8">
        <v>41395</v>
      </c>
      <c r="B39" s="127">
        <v>3186.30013087</v>
      </c>
      <c r="C39" s="127">
        <v>2232.2509971300001</v>
      </c>
      <c r="D39" s="127">
        <v>1825.96165552</v>
      </c>
      <c r="E39" s="127">
        <v>931.50086076000002</v>
      </c>
      <c r="F39" s="127">
        <v>551.15242429</v>
      </c>
      <c r="G39" s="127">
        <v>343.30837047</v>
      </c>
      <c r="H39" s="127">
        <v>406.28934161000001</v>
      </c>
      <c r="I39" s="127">
        <v>28.837890309999999</v>
      </c>
      <c r="J39" s="127">
        <v>58.282225580000002</v>
      </c>
      <c r="K39" s="127">
        <v>319.16922571999999</v>
      </c>
      <c r="L39" s="127">
        <v>814.24298949000001</v>
      </c>
      <c r="M39" s="127">
        <v>311.5804546</v>
      </c>
      <c r="N39" s="127">
        <v>10.94940796</v>
      </c>
      <c r="O39" s="127">
        <v>34.056242920000003</v>
      </c>
      <c r="P39" s="127">
        <v>266.57480371999998</v>
      </c>
      <c r="Q39" s="127">
        <v>502.66253489000002</v>
      </c>
      <c r="R39" s="127">
        <v>31.05859611</v>
      </c>
      <c r="S39" s="127">
        <v>8.4095858099999994</v>
      </c>
      <c r="T39" s="127">
        <v>463.19435297000001</v>
      </c>
      <c r="U39" s="127">
        <v>139.80614424999999</v>
      </c>
      <c r="V39" s="127">
        <v>933.68858714999999</v>
      </c>
      <c r="W39" s="127"/>
      <c r="X39" s="127"/>
      <c r="Y39" s="127"/>
      <c r="Z39" s="127"/>
      <c r="AA39" s="127"/>
      <c r="AB39" s="127"/>
    </row>
    <row r="40" spans="1:28" hidden="1" outlineLevel="1">
      <c r="A40" s="8">
        <v>41426</v>
      </c>
      <c r="B40" s="127">
        <v>3130.8839853600002</v>
      </c>
      <c r="C40" s="127">
        <v>2193.5812659600001</v>
      </c>
      <c r="D40" s="127">
        <v>1803.9113852400001</v>
      </c>
      <c r="E40" s="127">
        <v>927.05538569999999</v>
      </c>
      <c r="F40" s="127">
        <v>543.20828571000004</v>
      </c>
      <c r="G40" s="127">
        <v>333.64771382999999</v>
      </c>
      <c r="H40" s="127">
        <v>389.66988071999998</v>
      </c>
      <c r="I40" s="127">
        <v>28.89352732</v>
      </c>
      <c r="J40" s="127">
        <v>54.973783859999998</v>
      </c>
      <c r="K40" s="127">
        <v>305.80256953999998</v>
      </c>
      <c r="L40" s="127">
        <v>792.75813674000005</v>
      </c>
      <c r="M40" s="127">
        <v>303.44293139000001</v>
      </c>
      <c r="N40" s="127">
        <v>11.21972016</v>
      </c>
      <c r="O40" s="127">
        <v>31.570800120000001</v>
      </c>
      <c r="P40" s="127">
        <v>260.65241111</v>
      </c>
      <c r="Q40" s="127">
        <v>489.31520534999999</v>
      </c>
      <c r="R40" s="127">
        <v>31.676429089999999</v>
      </c>
      <c r="S40" s="127">
        <v>7.7287329900000001</v>
      </c>
      <c r="T40" s="127">
        <v>449.91004327000002</v>
      </c>
      <c r="U40" s="127">
        <v>144.54458266</v>
      </c>
      <c r="V40" s="127">
        <v>889.60263902999998</v>
      </c>
      <c r="W40" s="127"/>
      <c r="X40" s="127"/>
      <c r="Y40" s="127"/>
      <c r="Z40" s="127"/>
      <c r="AA40" s="127"/>
      <c r="AB40" s="127"/>
    </row>
    <row r="41" spans="1:28" hidden="1" outlineLevel="1">
      <c r="A41" s="8">
        <v>41456</v>
      </c>
      <c r="B41" s="127">
        <v>3153.7441173699999</v>
      </c>
      <c r="C41" s="127">
        <v>2219.79417276</v>
      </c>
      <c r="D41" s="127">
        <v>1838.47377929</v>
      </c>
      <c r="E41" s="127">
        <v>950.63765343</v>
      </c>
      <c r="F41" s="127">
        <v>553.10620101999996</v>
      </c>
      <c r="G41" s="127">
        <v>334.72992484000002</v>
      </c>
      <c r="H41" s="127">
        <v>381.32039347</v>
      </c>
      <c r="I41" s="127">
        <v>28.532577530000001</v>
      </c>
      <c r="J41" s="127">
        <v>53.268208430000001</v>
      </c>
      <c r="K41" s="127">
        <v>299.51960751000001</v>
      </c>
      <c r="L41" s="127">
        <v>787.87979714999994</v>
      </c>
      <c r="M41" s="127">
        <v>311.37847313999998</v>
      </c>
      <c r="N41" s="127">
        <v>11.46761972</v>
      </c>
      <c r="O41" s="127">
        <v>28.46458226</v>
      </c>
      <c r="P41" s="127">
        <v>271.44627115999998</v>
      </c>
      <c r="Q41" s="127">
        <v>476.50132401000002</v>
      </c>
      <c r="R41" s="127">
        <v>31.032471090000001</v>
      </c>
      <c r="S41" s="127">
        <v>7.6409146899999998</v>
      </c>
      <c r="T41" s="127">
        <v>437.82793822999997</v>
      </c>
      <c r="U41" s="127">
        <v>146.07014745999999</v>
      </c>
      <c r="V41" s="127">
        <v>879.04561144000002</v>
      </c>
      <c r="W41" s="127"/>
      <c r="X41" s="127"/>
      <c r="Y41" s="127"/>
      <c r="Z41" s="127"/>
      <c r="AA41" s="127"/>
      <c r="AB41" s="127"/>
    </row>
    <row r="42" spans="1:28" hidden="1" outlineLevel="1">
      <c r="A42" s="8">
        <v>41487</v>
      </c>
      <c r="B42" s="127">
        <v>3213.82205991</v>
      </c>
      <c r="C42" s="127">
        <v>2265.7983117799999</v>
      </c>
      <c r="D42" s="127">
        <v>1888.58714162</v>
      </c>
      <c r="E42" s="127">
        <v>986.70927760999996</v>
      </c>
      <c r="F42" s="127">
        <v>562.32204263999995</v>
      </c>
      <c r="G42" s="127">
        <v>339.55582136999999</v>
      </c>
      <c r="H42" s="127">
        <v>377.21117015999999</v>
      </c>
      <c r="I42" s="127">
        <v>28.785387740000001</v>
      </c>
      <c r="J42" s="127">
        <v>52.822496190000003</v>
      </c>
      <c r="K42" s="127">
        <v>295.60328622999998</v>
      </c>
      <c r="L42" s="127">
        <v>797.60140417000002</v>
      </c>
      <c r="M42" s="127">
        <v>327.02246259999998</v>
      </c>
      <c r="N42" s="127">
        <v>12.194826490000001</v>
      </c>
      <c r="O42" s="127">
        <v>28.17169436</v>
      </c>
      <c r="P42" s="127">
        <v>286.65594175000001</v>
      </c>
      <c r="Q42" s="127">
        <v>470.57894156999998</v>
      </c>
      <c r="R42" s="127">
        <v>31.535289800000001</v>
      </c>
      <c r="S42" s="127">
        <v>7.7166589999999999</v>
      </c>
      <c r="T42" s="127">
        <v>431.32699277</v>
      </c>
      <c r="U42" s="127">
        <v>150.42234396000001</v>
      </c>
      <c r="V42" s="127">
        <v>873.51972302000001</v>
      </c>
      <c r="W42" s="127"/>
      <c r="X42" s="127"/>
      <c r="Y42" s="127"/>
      <c r="Z42" s="127"/>
      <c r="AA42" s="127"/>
      <c r="AB42" s="127"/>
    </row>
    <row r="43" spans="1:28" hidden="1" outlineLevel="1">
      <c r="A43" s="8">
        <v>41518</v>
      </c>
      <c r="B43" s="127">
        <v>3229.1979570499998</v>
      </c>
      <c r="C43" s="127">
        <v>2278.2616730499999</v>
      </c>
      <c r="D43" s="127">
        <v>1909.8656114999999</v>
      </c>
      <c r="E43" s="127">
        <v>1000.02926954</v>
      </c>
      <c r="F43" s="127">
        <v>571.35342872000001</v>
      </c>
      <c r="G43" s="127">
        <v>338.48291324000002</v>
      </c>
      <c r="H43" s="127">
        <v>368.39606155000001</v>
      </c>
      <c r="I43" s="127">
        <v>27.520969390000001</v>
      </c>
      <c r="J43" s="127">
        <v>49.296395920000002</v>
      </c>
      <c r="K43" s="127">
        <v>291.57869624</v>
      </c>
      <c r="L43" s="127">
        <v>799.23996944999999</v>
      </c>
      <c r="M43" s="127">
        <v>339.70840100999999</v>
      </c>
      <c r="N43" s="127">
        <v>12.436947610000001</v>
      </c>
      <c r="O43" s="127">
        <v>27.531828489999999</v>
      </c>
      <c r="P43" s="127">
        <v>299.73962490999997</v>
      </c>
      <c r="Q43" s="127">
        <v>459.53156844</v>
      </c>
      <c r="R43" s="127">
        <v>31.520827520000001</v>
      </c>
      <c r="S43" s="127">
        <v>7.9469900600000001</v>
      </c>
      <c r="T43" s="127">
        <v>420.06375086000003</v>
      </c>
      <c r="U43" s="127">
        <v>151.69631455000001</v>
      </c>
      <c r="V43" s="127">
        <v>860.54840620000004</v>
      </c>
      <c r="W43" s="127"/>
      <c r="X43" s="127"/>
      <c r="Y43" s="127"/>
      <c r="Z43" s="127"/>
      <c r="AA43" s="127"/>
      <c r="AB43" s="127"/>
    </row>
    <row r="44" spans="1:28" hidden="1" outlineLevel="1">
      <c r="A44" s="8">
        <v>41548</v>
      </c>
      <c r="B44" s="127">
        <v>3227.7096895499999</v>
      </c>
      <c r="C44" s="127">
        <v>2274.04284134</v>
      </c>
      <c r="D44" s="127">
        <v>1915.8661595399999</v>
      </c>
      <c r="E44" s="127">
        <v>1005.69306148</v>
      </c>
      <c r="F44" s="127">
        <v>548.68813424999996</v>
      </c>
      <c r="G44" s="127">
        <v>361.48496381000001</v>
      </c>
      <c r="H44" s="127">
        <v>358.17668179999998</v>
      </c>
      <c r="I44" s="127">
        <v>28.932163469999999</v>
      </c>
      <c r="J44" s="127">
        <v>48.362463699999999</v>
      </c>
      <c r="K44" s="127">
        <v>280.88205463000003</v>
      </c>
      <c r="L44" s="127">
        <v>797.36224238</v>
      </c>
      <c r="M44" s="127">
        <v>345.01102366999999</v>
      </c>
      <c r="N44" s="127">
        <v>12.248080290000001</v>
      </c>
      <c r="O44" s="127">
        <v>30.837074990000001</v>
      </c>
      <c r="P44" s="127">
        <v>301.92586839000001</v>
      </c>
      <c r="Q44" s="127">
        <v>452.35121871000001</v>
      </c>
      <c r="R44" s="127">
        <v>32.448513740000003</v>
      </c>
      <c r="S44" s="127">
        <v>7.8451728200000002</v>
      </c>
      <c r="T44" s="127">
        <v>412.05753214999999</v>
      </c>
      <c r="U44" s="127">
        <v>156.30460583000001</v>
      </c>
      <c r="V44" s="127">
        <v>854.45436207</v>
      </c>
      <c r="W44" s="127"/>
      <c r="X44" s="127"/>
      <c r="Y44" s="127"/>
      <c r="Z44" s="127"/>
      <c r="AA44" s="127"/>
      <c r="AB44" s="127"/>
    </row>
    <row r="45" spans="1:28" hidden="1" outlineLevel="1">
      <c r="A45" s="8">
        <v>41579</v>
      </c>
      <c r="B45" s="127">
        <v>3195.72348818</v>
      </c>
      <c r="C45" s="127">
        <v>2242.2615015699998</v>
      </c>
      <c r="D45" s="127">
        <v>1909.1754229999999</v>
      </c>
      <c r="E45" s="127">
        <v>993.78418850000003</v>
      </c>
      <c r="F45" s="127">
        <v>558.89539674000002</v>
      </c>
      <c r="G45" s="127">
        <v>356.49583775999997</v>
      </c>
      <c r="H45" s="127">
        <v>333.08607856999998</v>
      </c>
      <c r="I45" s="127">
        <v>13.23385768</v>
      </c>
      <c r="J45" s="127">
        <v>48.410345489999997</v>
      </c>
      <c r="K45" s="127">
        <v>271.44187540000001</v>
      </c>
      <c r="L45" s="127">
        <v>791.59251129999996</v>
      </c>
      <c r="M45" s="127">
        <v>345.86653796000002</v>
      </c>
      <c r="N45" s="127">
        <v>11.5571015</v>
      </c>
      <c r="O45" s="127">
        <v>31.855532530000001</v>
      </c>
      <c r="P45" s="127">
        <v>302.45390393000002</v>
      </c>
      <c r="Q45" s="127">
        <v>445.72597334</v>
      </c>
      <c r="R45" s="127">
        <v>31.40850399</v>
      </c>
      <c r="S45" s="127">
        <v>7.6645594399999997</v>
      </c>
      <c r="T45" s="127">
        <v>406.65290991000001</v>
      </c>
      <c r="U45" s="127">
        <v>161.86947531000001</v>
      </c>
      <c r="V45" s="127">
        <v>845.29829197000004</v>
      </c>
      <c r="W45" s="127"/>
      <c r="X45" s="127"/>
      <c r="Y45" s="127"/>
      <c r="Z45" s="127"/>
      <c r="AA45" s="127"/>
      <c r="AB45" s="127"/>
    </row>
    <row r="46" spans="1:28" hidden="1" outlineLevel="1">
      <c r="A46" s="8">
        <v>41609</v>
      </c>
      <c r="B46" s="127">
        <v>3155.2527114300001</v>
      </c>
      <c r="C46" s="127">
        <v>2230.7650362999998</v>
      </c>
      <c r="D46" s="127">
        <v>1910.19441469</v>
      </c>
      <c r="E46" s="127">
        <v>995.15641946999995</v>
      </c>
      <c r="F46" s="127">
        <v>562.31442719999995</v>
      </c>
      <c r="G46" s="127">
        <v>352.72356802000002</v>
      </c>
      <c r="H46" s="127">
        <v>320.57062160999999</v>
      </c>
      <c r="I46" s="127">
        <v>12.257534919999999</v>
      </c>
      <c r="J46" s="127">
        <v>47.98497201</v>
      </c>
      <c r="K46" s="127">
        <v>260.32811468</v>
      </c>
      <c r="L46" s="127">
        <v>763.42445495000004</v>
      </c>
      <c r="M46" s="127">
        <v>349.33054693999998</v>
      </c>
      <c r="N46" s="127">
        <v>11.2997896</v>
      </c>
      <c r="O46" s="127">
        <v>33.311521190000001</v>
      </c>
      <c r="P46" s="127">
        <v>304.71923614999997</v>
      </c>
      <c r="Q46" s="127">
        <v>414.09390801000001</v>
      </c>
      <c r="R46" s="127">
        <v>25.71788008</v>
      </c>
      <c r="S46" s="127">
        <v>3.8057191399999999</v>
      </c>
      <c r="T46" s="127">
        <v>384.57030879000001</v>
      </c>
      <c r="U46" s="127">
        <v>161.06322018</v>
      </c>
      <c r="V46" s="127">
        <v>836.14715332000003</v>
      </c>
      <c r="W46" s="127"/>
      <c r="X46" s="127"/>
      <c r="Y46" s="127"/>
      <c r="Z46" s="127"/>
      <c r="AA46" s="127"/>
      <c r="AB46" s="127"/>
    </row>
    <row r="47" spans="1:28" hidden="1" outlineLevel="1">
      <c r="A47" s="8">
        <v>41640</v>
      </c>
      <c r="B47" s="127">
        <v>3157.2205952600002</v>
      </c>
      <c r="C47" s="127">
        <v>2242.8904711</v>
      </c>
      <c r="D47" s="127">
        <v>1923.03422103</v>
      </c>
      <c r="E47" s="127">
        <v>1004.71932535</v>
      </c>
      <c r="F47" s="127">
        <v>567.42906431999995</v>
      </c>
      <c r="G47" s="127">
        <v>350.88583136</v>
      </c>
      <c r="H47" s="127">
        <v>319.85625006999999</v>
      </c>
      <c r="I47" s="127">
        <v>12.63553158</v>
      </c>
      <c r="J47" s="127">
        <v>48.101426150000002</v>
      </c>
      <c r="K47" s="127">
        <v>259.11929234000002</v>
      </c>
      <c r="L47" s="127">
        <v>754.29503480000005</v>
      </c>
      <c r="M47" s="127">
        <v>346.39031743999999</v>
      </c>
      <c r="N47" s="127">
        <v>11.868528209999999</v>
      </c>
      <c r="O47" s="127">
        <v>54.005168570000002</v>
      </c>
      <c r="P47" s="127">
        <v>280.51662066</v>
      </c>
      <c r="Q47" s="127">
        <v>407.90471736000001</v>
      </c>
      <c r="R47" s="127">
        <v>22.472643359999999</v>
      </c>
      <c r="S47" s="127">
        <v>7.1493560599999997</v>
      </c>
      <c r="T47" s="127">
        <v>378.28271794</v>
      </c>
      <c r="U47" s="127">
        <v>160.03508936</v>
      </c>
      <c r="V47" s="127">
        <v>831.38423422999995</v>
      </c>
      <c r="W47" s="127"/>
      <c r="X47" s="127"/>
      <c r="Y47" s="127"/>
      <c r="Z47" s="127"/>
      <c r="AA47" s="127"/>
      <c r="AB47" s="127"/>
    </row>
    <row r="48" spans="1:28" hidden="1" outlineLevel="1">
      <c r="A48" s="8">
        <v>41671</v>
      </c>
      <c r="B48" s="127">
        <v>3334.5219074199999</v>
      </c>
      <c r="C48" s="127">
        <v>2330.27606053</v>
      </c>
      <c r="D48" s="127">
        <v>1940.9159342600001</v>
      </c>
      <c r="E48" s="127">
        <v>1020.8478837</v>
      </c>
      <c r="F48" s="127">
        <v>567.66455253000004</v>
      </c>
      <c r="G48" s="127">
        <v>352.40349802999998</v>
      </c>
      <c r="H48" s="127">
        <v>389.36012627000002</v>
      </c>
      <c r="I48" s="127">
        <v>15.579480650000001</v>
      </c>
      <c r="J48" s="127">
        <v>56.56904265</v>
      </c>
      <c r="K48" s="127">
        <v>317.21160297</v>
      </c>
      <c r="L48" s="127">
        <v>841.69339600000001</v>
      </c>
      <c r="M48" s="127">
        <v>343.05402545999999</v>
      </c>
      <c r="N48" s="127">
        <v>4.0692055199999997</v>
      </c>
      <c r="O48" s="127">
        <v>74.258319959999994</v>
      </c>
      <c r="P48" s="127">
        <v>264.72649998000003</v>
      </c>
      <c r="Q48" s="127">
        <v>498.63937054000002</v>
      </c>
      <c r="R48" s="127">
        <v>11.455186100000001</v>
      </c>
      <c r="S48" s="127">
        <v>73.633049020000001</v>
      </c>
      <c r="T48" s="127">
        <v>413.55113541999998</v>
      </c>
      <c r="U48" s="127">
        <v>162.55245088999999</v>
      </c>
      <c r="V48" s="127">
        <v>917.02520229000004</v>
      </c>
      <c r="W48" s="127"/>
      <c r="X48" s="127"/>
      <c r="Y48" s="127"/>
      <c r="Z48" s="127"/>
      <c r="AA48" s="127"/>
      <c r="AB48" s="127"/>
    </row>
    <row r="49" spans="1:28" hidden="1" outlineLevel="1">
      <c r="A49" s="8">
        <v>41699</v>
      </c>
      <c r="B49" s="127">
        <v>3395.7830228100001</v>
      </c>
      <c r="C49" s="127">
        <v>2408.9073137400001</v>
      </c>
      <c r="D49" s="127">
        <v>1950.88347862</v>
      </c>
      <c r="E49" s="127">
        <v>1041.4611528999999</v>
      </c>
      <c r="F49" s="127">
        <v>554.73327615999995</v>
      </c>
      <c r="G49" s="127">
        <v>354.68904956</v>
      </c>
      <c r="H49" s="127">
        <v>458.02383512</v>
      </c>
      <c r="I49" s="127">
        <v>30.614182110000002</v>
      </c>
      <c r="J49" s="127">
        <v>61.864156370000003</v>
      </c>
      <c r="K49" s="127">
        <v>365.54549664000001</v>
      </c>
      <c r="L49" s="127">
        <v>830.78726173999996</v>
      </c>
      <c r="M49" s="127">
        <v>330.81027239999997</v>
      </c>
      <c r="N49" s="127">
        <v>8.9371325299999995</v>
      </c>
      <c r="O49" s="127">
        <v>52.132382839999998</v>
      </c>
      <c r="P49" s="127">
        <v>269.74075703</v>
      </c>
      <c r="Q49" s="127">
        <v>499.97698933999999</v>
      </c>
      <c r="R49" s="127">
        <v>20.607852050000002</v>
      </c>
      <c r="S49" s="127">
        <v>9.4702391499999994</v>
      </c>
      <c r="T49" s="127">
        <v>469.89889814000003</v>
      </c>
      <c r="U49" s="127">
        <v>156.08844733000001</v>
      </c>
      <c r="V49" s="127">
        <v>949.63369367999996</v>
      </c>
      <c r="W49" s="127"/>
      <c r="X49" s="127"/>
      <c r="Y49" s="127"/>
      <c r="Z49" s="127"/>
      <c r="AA49" s="127"/>
      <c r="AB49" s="127"/>
    </row>
    <row r="50" spans="1:28" hidden="1" outlineLevel="1">
      <c r="A50" s="8">
        <v>41730</v>
      </c>
      <c r="B50" s="127">
        <v>3424.4256594200001</v>
      </c>
      <c r="C50" s="127">
        <v>2437.5437177399999</v>
      </c>
      <c r="D50" s="127">
        <v>1968.0948052599999</v>
      </c>
      <c r="E50" s="127">
        <v>1071.8057176100001</v>
      </c>
      <c r="F50" s="127">
        <v>544.22686461000001</v>
      </c>
      <c r="G50" s="127">
        <v>352.06222303999999</v>
      </c>
      <c r="H50" s="127">
        <v>469.44891247999999</v>
      </c>
      <c r="I50" s="127">
        <v>29.966481900000002</v>
      </c>
      <c r="J50" s="127">
        <v>64.758182320000003</v>
      </c>
      <c r="K50" s="127">
        <v>374.72424826000002</v>
      </c>
      <c r="L50" s="127">
        <v>833.17131939000001</v>
      </c>
      <c r="M50" s="127">
        <v>326.01267940000002</v>
      </c>
      <c r="N50" s="127">
        <v>0.58658235999999997</v>
      </c>
      <c r="O50" s="127">
        <v>60.648174130000001</v>
      </c>
      <c r="P50" s="127">
        <v>264.77792290999997</v>
      </c>
      <c r="Q50" s="127">
        <v>507.15863998999998</v>
      </c>
      <c r="R50" s="127">
        <v>0.12637912000000001</v>
      </c>
      <c r="S50" s="127">
        <v>33.576533580000003</v>
      </c>
      <c r="T50" s="127">
        <v>473.45572729000003</v>
      </c>
      <c r="U50" s="127">
        <v>153.71062229</v>
      </c>
      <c r="V50" s="127">
        <v>957.86179461999996</v>
      </c>
      <c r="W50" s="127"/>
      <c r="X50" s="127"/>
      <c r="Y50" s="127"/>
      <c r="Z50" s="127"/>
      <c r="AA50" s="127"/>
      <c r="AB50" s="127"/>
    </row>
    <row r="51" spans="1:28" hidden="1" outlineLevel="1">
      <c r="A51" s="8">
        <v>41760</v>
      </c>
      <c r="B51" s="127">
        <v>3418.9185854500001</v>
      </c>
      <c r="C51" s="127">
        <v>2369.8109311100002</v>
      </c>
      <c r="D51" s="127">
        <v>1935.19652561</v>
      </c>
      <c r="E51" s="127">
        <v>1064.0118750399999</v>
      </c>
      <c r="F51" s="127">
        <v>530.39833911000005</v>
      </c>
      <c r="G51" s="127">
        <v>340.78631145999998</v>
      </c>
      <c r="H51" s="127">
        <v>434.61440549999998</v>
      </c>
      <c r="I51" s="127">
        <v>17.597724199999998</v>
      </c>
      <c r="J51" s="127">
        <v>66.12537193</v>
      </c>
      <c r="K51" s="127">
        <v>350.89130936999999</v>
      </c>
      <c r="L51" s="127">
        <v>897.29648196999995</v>
      </c>
      <c r="M51" s="127">
        <v>337.33361291</v>
      </c>
      <c r="N51" s="127">
        <v>3.7598479999999999</v>
      </c>
      <c r="O51" s="127">
        <v>73.140144649999996</v>
      </c>
      <c r="P51" s="127">
        <v>260.43362026</v>
      </c>
      <c r="Q51" s="127">
        <v>559.96286906</v>
      </c>
      <c r="R51" s="127">
        <v>13.84738482</v>
      </c>
      <c r="S51" s="127">
        <v>83.28626663</v>
      </c>
      <c r="T51" s="127">
        <v>462.82921761</v>
      </c>
      <c r="U51" s="127">
        <v>151.81117237000001</v>
      </c>
      <c r="V51" s="127">
        <v>967.39294729000005</v>
      </c>
      <c r="W51" s="127"/>
      <c r="X51" s="127"/>
      <c r="Y51" s="127"/>
      <c r="Z51" s="127"/>
      <c r="AA51" s="127"/>
      <c r="AB51" s="127"/>
    </row>
    <row r="52" spans="1:28" hidden="1" outlineLevel="1">
      <c r="A52" s="8">
        <v>41791</v>
      </c>
      <c r="B52" s="127">
        <v>3269.9517665399999</v>
      </c>
      <c r="C52" s="127">
        <v>2258.46762317</v>
      </c>
      <c r="D52" s="127">
        <v>1899.2927437599999</v>
      </c>
      <c r="E52" s="127">
        <v>1063.50949328</v>
      </c>
      <c r="F52" s="127">
        <v>513.01961130999996</v>
      </c>
      <c r="G52" s="127">
        <v>322.76363916999998</v>
      </c>
      <c r="H52" s="127">
        <v>359.17487941000002</v>
      </c>
      <c r="I52" s="127">
        <v>16.47311895</v>
      </c>
      <c r="J52" s="127">
        <v>49.351606940000003</v>
      </c>
      <c r="K52" s="127">
        <v>293.35015351999999</v>
      </c>
      <c r="L52" s="127">
        <v>866.86082011999997</v>
      </c>
      <c r="M52" s="127">
        <v>335.93461747999999</v>
      </c>
      <c r="N52" s="127">
        <v>11.86453332</v>
      </c>
      <c r="O52" s="127">
        <v>53.049187490000001</v>
      </c>
      <c r="P52" s="127">
        <v>271.02089667000001</v>
      </c>
      <c r="Q52" s="127">
        <v>530.92620264000004</v>
      </c>
      <c r="R52" s="127">
        <v>40.755181700000001</v>
      </c>
      <c r="S52" s="127">
        <v>3.3963937500000001</v>
      </c>
      <c r="T52" s="127">
        <v>486.77462718999999</v>
      </c>
      <c r="U52" s="127">
        <v>144.62332325</v>
      </c>
      <c r="V52" s="127">
        <v>852.35035581</v>
      </c>
      <c r="W52" s="127"/>
      <c r="X52" s="127"/>
      <c r="Y52" s="127"/>
      <c r="Z52" s="127"/>
      <c r="AA52" s="127"/>
      <c r="AB52" s="127"/>
    </row>
    <row r="53" spans="1:28" hidden="1" outlineLevel="1">
      <c r="A53" s="8">
        <v>41821</v>
      </c>
      <c r="B53" s="127">
        <v>3236.6138358799999</v>
      </c>
      <c r="C53" s="127">
        <v>2244.4657517999999</v>
      </c>
      <c r="D53" s="127">
        <v>1894.6993841399999</v>
      </c>
      <c r="E53" s="127">
        <v>1094.89600369</v>
      </c>
      <c r="F53" s="127">
        <v>486.08058086</v>
      </c>
      <c r="G53" s="127">
        <v>313.72279959000002</v>
      </c>
      <c r="H53" s="127">
        <v>349.76636766000001</v>
      </c>
      <c r="I53" s="127">
        <v>18.579438870000001</v>
      </c>
      <c r="J53" s="127">
        <v>47.324018709999997</v>
      </c>
      <c r="K53" s="127">
        <v>283.86291008000001</v>
      </c>
      <c r="L53" s="127">
        <v>863.05466494999996</v>
      </c>
      <c r="M53" s="127">
        <v>336.42648023999999</v>
      </c>
      <c r="N53" s="127">
        <v>12.809623200000001</v>
      </c>
      <c r="O53" s="127">
        <v>51.732724490000003</v>
      </c>
      <c r="P53" s="127">
        <v>271.88413255</v>
      </c>
      <c r="Q53" s="127">
        <v>526.62818471000003</v>
      </c>
      <c r="R53" s="127">
        <v>44.574751020000001</v>
      </c>
      <c r="S53" s="127">
        <v>3.2562326000000001</v>
      </c>
      <c r="T53" s="127">
        <v>478.79720108999999</v>
      </c>
      <c r="U53" s="127">
        <v>129.09341913</v>
      </c>
      <c r="V53" s="127">
        <v>831.72839222000005</v>
      </c>
      <c r="W53" s="127"/>
      <c r="X53" s="127"/>
      <c r="Y53" s="127"/>
      <c r="Z53" s="127"/>
      <c r="AA53" s="127"/>
      <c r="AB53" s="127"/>
    </row>
    <row r="54" spans="1:28" hidden="1" outlineLevel="1">
      <c r="A54" s="8">
        <v>41852</v>
      </c>
      <c r="B54" s="127">
        <v>3325.3709440900002</v>
      </c>
      <c r="C54" s="127">
        <v>2282.7808413600001</v>
      </c>
      <c r="D54" s="127">
        <v>1887.8292812300001</v>
      </c>
      <c r="E54" s="127">
        <v>1114.5682419</v>
      </c>
      <c r="F54" s="127">
        <v>463.22842847999999</v>
      </c>
      <c r="G54" s="127">
        <v>310.03261085000003</v>
      </c>
      <c r="H54" s="127">
        <v>394.95156013000002</v>
      </c>
      <c r="I54" s="127">
        <v>21.86622345</v>
      </c>
      <c r="J54" s="127">
        <v>52.517902220000003</v>
      </c>
      <c r="K54" s="127">
        <v>320.56743446000002</v>
      </c>
      <c r="L54" s="127">
        <v>922.39555514000006</v>
      </c>
      <c r="M54" s="127">
        <v>334.72923888000003</v>
      </c>
      <c r="N54" s="127">
        <v>12.53308612</v>
      </c>
      <c r="O54" s="127">
        <v>50.727878080000004</v>
      </c>
      <c r="P54" s="127">
        <v>271.46827467999998</v>
      </c>
      <c r="Q54" s="127">
        <v>587.66631626000003</v>
      </c>
      <c r="R54" s="127">
        <v>49.239410460000002</v>
      </c>
      <c r="S54" s="127">
        <v>2.8060400699999999</v>
      </c>
      <c r="T54" s="127">
        <v>535.62086572999999</v>
      </c>
      <c r="U54" s="127">
        <v>120.19454759</v>
      </c>
      <c r="V54" s="127">
        <v>883.92781775000003</v>
      </c>
      <c r="W54" s="127"/>
      <c r="X54" s="127"/>
      <c r="Y54" s="127"/>
      <c r="Z54" s="127"/>
      <c r="AA54" s="127"/>
      <c r="AB54" s="127"/>
    </row>
    <row r="55" spans="1:28" hidden="1" outlineLevel="1">
      <c r="A55" s="33">
        <v>41883</v>
      </c>
      <c r="B55" s="127">
        <v>3220.5792119100001</v>
      </c>
      <c r="C55" s="127">
        <v>2224.7841346599998</v>
      </c>
      <c r="D55" s="127">
        <v>1863.7802461799999</v>
      </c>
      <c r="E55" s="127">
        <v>1108.0708085199999</v>
      </c>
      <c r="F55" s="127">
        <v>450.00639129000001</v>
      </c>
      <c r="G55" s="127">
        <v>305.70304636999998</v>
      </c>
      <c r="H55" s="127">
        <v>361.00388848</v>
      </c>
      <c r="I55" s="127">
        <v>21.23048026</v>
      </c>
      <c r="J55" s="127">
        <v>49.78065702</v>
      </c>
      <c r="K55" s="127">
        <v>289.99275119999999</v>
      </c>
      <c r="L55" s="127">
        <v>878.40273592000005</v>
      </c>
      <c r="M55" s="127">
        <v>330.34963226000002</v>
      </c>
      <c r="N55" s="127">
        <v>3.5491403699999999</v>
      </c>
      <c r="O55" s="127">
        <v>56.693447489999997</v>
      </c>
      <c r="P55" s="127">
        <v>270.10704440000001</v>
      </c>
      <c r="Q55" s="127">
        <v>548.05310366000003</v>
      </c>
      <c r="R55" s="127">
        <v>16.624397609999999</v>
      </c>
      <c r="S55" s="127">
        <v>33.737796899999999</v>
      </c>
      <c r="T55" s="127">
        <v>497.69090914999998</v>
      </c>
      <c r="U55" s="127">
        <v>117.39234132999999</v>
      </c>
      <c r="V55" s="127">
        <v>850.72954127000003</v>
      </c>
      <c r="W55" s="127"/>
      <c r="X55" s="127"/>
      <c r="Y55" s="127"/>
      <c r="Z55" s="127"/>
      <c r="AA55" s="127"/>
      <c r="AB55" s="127"/>
    </row>
    <row r="56" spans="1:28" hidden="1" outlineLevel="1">
      <c r="A56" s="8">
        <v>41913</v>
      </c>
      <c r="B56" s="127">
        <v>3168.1499828300002</v>
      </c>
      <c r="C56" s="127">
        <v>2204.1020658900002</v>
      </c>
      <c r="D56" s="127">
        <v>1849.0393982200001</v>
      </c>
      <c r="E56" s="127">
        <v>1106.28618695</v>
      </c>
      <c r="F56" s="127">
        <v>441.08546375999998</v>
      </c>
      <c r="G56" s="127">
        <v>301.66774751000003</v>
      </c>
      <c r="H56" s="127">
        <v>355.06266767</v>
      </c>
      <c r="I56" s="127">
        <v>14.45405266</v>
      </c>
      <c r="J56" s="127">
        <v>55.035093590000002</v>
      </c>
      <c r="K56" s="127">
        <v>285.57352142000002</v>
      </c>
      <c r="L56" s="127">
        <v>849.61731931999998</v>
      </c>
      <c r="M56" s="127">
        <v>312.05440205000002</v>
      </c>
      <c r="N56" s="127">
        <v>12.23370884</v>
      </c>
      <c r="O56" s="127">
        <v>32.309637119999998</v>
      </c>
      <c r="P56" s="127">
        <v>267.51105609000001</v>
      </c>
      <c r="Q56" s="127">
        <v>537.56291726999996</v>
      </c>
      <c r="R56" s="127">
        <v>48.039111519999999</v>
      </c>
      <c r="S56" s="127">
        <v>3.41838759</v>
      </c>
      <c r="T56" s="127">
        <v>486.10541816</v>
      </c>
      <c r="U56" s="127">
        <v>114.43059762</v>
      </c>
      <c r="V56" s="127">
        <v>899.30868900999997</v>
      </c>
      <c r="W56" s="127"/>
      <c r="X56" s="127"/>
      <c r="Y56" s="127"/>
      <c r="Z56" s="127"/>
      <c r="AA56" s="127"/>
      <c r="AB56" s="127"/>
    </row>
    <row r="57" spans="1:28" hidden="1" outlineLevel="1">
      <c r="A57" s="8">
        <v>41944</v>
      </c>
      <c r="B57" s="127">
        <v>3263.8558624900002</v>
      </c>
      <c r="C57" s="127">
        <v>2230.8906741300002</v>
      </c>
      <c r="D57" s="127">
        <v>1823.3459795700001</v>
      </c>
      <c r="E57" s="127">
        <v>1085.47080448</v>
      </c>
      <c r="F57" s="127">
        <v>439.75636745000003</v>
      </c>
      <c r="G57" s="127">
        <v>298.11880764</v>
      </c>
      <c r="H57" s="127">
        <v>407.54469455999998</v>
      </c>
      <c r="I57" s="127">
        <v>16.469245099999998</v>
      </c>
      <c r="J57" s="127">
        <v>64.494750629999999</v>
      </c>
      <c r="K57" s="127">
        <v>326.58069883000002</v>
      </c>
      <c r="L57" s="127">
        <v>919.25154402999999</v>
      </c>
      <c r="M57" s="127">
        <v>306.15735723</v>
      </c>
      <c r="N57" s="127">
        <v>11.532618169999999</v>
      </c>
      <c r="O57" s="127">
        <v>28.239827179999999</v>
      </c>
      <c r="P57" s="127">
        <v>266.38491188</v>
      </c>
      <c r="Q57" s="127">
        <v>613.09418679999999</v>
      </c>
      <c r="R57" s="127">
        <v>53.61877234</v>
      </c>
      <c r="S57" s="127">
        <v>3.3806107399999998</v>
      </c>
      <c r="T57" s="127">
        <v>556.09480371999996</v>
      </c>
      <c r="U57" s="127">
        <v>113.71364432999999</v>
      </c>
      <c r="V57" s="127">
        <v>1006.93940064</v>
      </c>
      <c r="W57" s="127"/>
      <c r="X57" s="127"/>
      <c r="Y57" s="127"/>
      <c r="Z57" s="127"/>
      <c r="AA57" s="127"/>
      <c r="AB57" s="127"/>
    </row>
    <row r="58" spans="1:28" hidden="1" outlineLevel="1">
      <c r="A58" s="8">
        <v>41974</v>
      </c>
      <c r="B58" s="127">
        <v>3298.7032145500002</v>
      </c>
      <c r="C58" s="127">
        <v>2248.6489027600001</v>
      </c>
      <c r="D58" s="127">
        <v>1827.2068527900001</v>
      </c>
      <c r="E58" s="127">
        <v>1099.7671092400001</v>
      </c>
      <c r="F58" s="127">
        <v>428.78901637000001</v>
      </c>
      <c r="G58" s="127">
        <v>298.65072717999999</v>
      </c>
      <c r="H58" s="127">
        <v>421.44204997000003</v>
      </c>
      <c r="I58" s="127">
        <v>17.509592999999999</v>
      </c>
      <c r="J58" s="127">
        <v>67.006996849999993</v>
      </c>
      <c r="K58" s="127">
        <v>336.92546012000003</v>
      </c>
      <c r="L58" s="127">
        <v>937.34277711000004</v>
      </c>
      <c r="M58" s="127">
        <v>308.31258917999997</v>
      </c>
      <c r="N58" s="127">
        <v>11.84599819</v>
      </c>
      <c r="O58" s="127">
        <v>29.766187179999999</v>
      </c>
      <c r="P58" s="127">
        <v>266.70040381000001</v>
      </c>
      <c r="Q58" s="127">
        <v>629.03018793000001</v>
      </c>
      <c r="R58" s="127">
        <v>58.515389429999999</v>
      </c>
      <c r="S58" s="127">
        <v>3.5482379399999999</v>
      </c>
      <c r="T58" s="127">
        <v>566.96656055999995</v>
      </c>
      <c r="U58" s="127">
        <v>112.71153468</v>
      </c>
      <c r="V58" s="127">
        <v>1035.4530995</v>
      </c>
      <c r="W58" s="127"/>
      <c r="X58" s="127"/>
      <c r="Y58" s="127"/>
      <c r="Z58" s="127"/>
      <c r="AA58" s="127"/>
      <c r="AB58" s="127"/>
    </row>
    <row r="59" spans="1:28" hidden="1" outlineLevel="1">
      <c r="A59" s="8">
        <v>42005</v>
      </c>
      <c r="B59" s="127">
        <v>3267.1095147299998</v>
      </c>
      <c r="C59" s="127">
        <v>2211.6523700500002</v>
      </c>
      <c r="D59" s="127">
        <v>1790.4835873100001</v>
      </c>
      <c r="E59" s="127">
        <v>1071.25398563</v>
      </c>
      <c r="F59" s="127">
        <v>421.13829256000002</v>
      </c>
      <c r="G59" s="127">
        <v>298.09130912000001</v>
      </c>
      <c r="H59" s="127">
        <v>421.16878273999998</v>
      </c>
      <c r="I59" s="127">
        <v>17.176474120000002</v>
      </c>
      <c r="J59" s="127">
        <v>68.926123970000006</v>
      </c>
      <c r="K59" s="127">
        <v>335.06618465000003</v>
      </c>
      <c r="L59" s="127">
        <v>945.71158863999995</v>
      </c>
      <c r="M59" s="127">
        <v>307.62600643000002</v>
      </c>
      <c r="N59" s="127">
        <v>11.891871200000001</v>
      </c>
      <c r="O59" s="127">
        <v>29.357274</v>
      </c>
      <c r="P59" s="127">
        <v>266.37686122999997</v>
      </c>
      <c r="Q59" s="127">
        <v>638.08558220999998</v>
      </c>
      <c r="R59" s="127">
        <v>58.758479780000002</v>
      </c>
      <c r="S59" s="127">
        <v>3.63017463</v>
      </c>
      <c r="T59" s="127">
        <v>575.69692780000003</v>
      </c>
      <c r="U59" s="127">
        <v>109.74555604</v>
      </c>
      <c r="V59" s="127">
        <v>1029.93760858</v>
      </c>
      <c r="W59" s="127"/>
      <c r="X59" s="127"/>
      <c r="Y59" s="127"/>
      <c r="Z59" s="127"/>
      <c r="AA59" s="127"/>
      <c r="AB59" s="127"/>
    </row>
    <row r="60" spans="1:28" hidden="1" outlineLevel="1">
      <c r="A60" s="8">
        <v>42036</v>
      </c>
      <c r="B60" s="127">
        <v>3977.9401596799999</v>
      </c>
      <c r="C60" s="127">
        <v>2481.26287619</v>
      </c>
      <c r="D60" s="127">
        <v>1771.22625593</v>
      </c>
      <c r="E60" s="127">
        <v>1077.88616688</v>
      </c>
      <c r="F60" s="127">
        <v>398.24705210000002</v>
      </c>
      <c r="G60" s="127">
        <v>295.09303695</v>
      </c>
      <c r="H60" s="127">
        <v>710.03662025999995</v>
      </c>
      <c r="I60" s="127">
        <v>23.072510609999998</v>
      </c>
      <c r="J60" s="127">
        <v>119.05222123999999</v>
      </c>
      <c r="K60" s="127">
        <v>567.91188840999996</v>
      </c>
      <c r="L60" s="127">
        <v>1378.9404909100001</v>
      </c>
      <c r="M60" s="127">
        <v>313.37931034000002</v>
      </c>
      <c r="N60" s="127">
        <v>11.88699211</v>
      </c>
      <c r="O60" s="127">
        <v>32.868504180000002</v>
      </c>
      <c r="P60" s="127">
        <v>268.62381405000002</v>
      </c>
      <c r="Q60" s="127">
        <v>1065.56118057</v>
      </c>
      <c r="R60" s="127">
        <v>93.140125510000004</v>
      </c>
      <c r="S60" s="127">
        <v>17.948069960000002</v>
      </c>
      <c r="T60" s="127">
        <v>954.47298509999996</v>
      </c>
      <c r="U60" s="127">
        <v>117.73679258</v>
      </c>
      <c r="V60" s="127">
        <v>1486.9331908500001</v>
      </c>
      <c r="W60" s="127"/>
      <c r="X60" s="127"/>
      <c r="Y60" s="127"/>
      <c r="Z60" s="127"/>
      <c r="AA60" s="127"/>
      <c r="AB60" s="127"/>
    </row>
    <row r="61" spans="1:28" hidden="1" outlineLevel="1">
      <c r="A61" s="8">
        <v>42064</v>
      </c>
      <c r="B61" s="127">
        <v>3619.2986225999998</v>
      </c>
      <c r="C61" s="127">
        <v>2326.2439849399998</v>
      </c>
      <c r="D61" s="127">
        <v>1744.40982252</v>
      </c>
      <c r="E61" s="127">
        <v>1069.76784544</v>
      </c>
      <c r="F61" s="127">
        <v>383.42845539000001</v>
      </c>
      <c r="G61" s="127">
        <v>291.21352168999999</v>
      </c>
      <c r="H61" s="127">
        <v>581.83416241999998</v>
      </c>
      <c r="I61" s="127">
        <v>23.05898723</v>
      </c>
      <c r="J61" s="127">
        <v>100.05817613000001</v>
      </c>
      <c r="K61" s="127">
        <v>458.71699905999998</v>
      </c>
      <c r="L61" s="127">
        <v>1181.6477128199999</v>
      </c>
      <c r="M61" s="127">
        <v>319.72009745000003</v>
      </c>
      <c r="N61" s="127">
        <v>12.596375050000001</v>
      </c>
      <c r="O61" s="127">
        <v>31.751359449999999</v>
      </c>
      <c r="P61" s="127">
        <v>275.37236295000002</v>
      </c>
      <c r="Q61" s="127">
        <v>861.92761537000001</v>
      </c>
      <c r="R61" s="127">
        <v>91.260721169999997</v>
      </c>
      <c r="S61" s="127">
        <v>4.8478917299999997</v>
      </c>
      <c r="T61" s="127">
        <v>765.81900246999999</v>
      </c>
      <c r="U61" s="127">
        <v>111.40692484</v>
      </c>
      <c r="V61" s="127">
        <v>1289.7754265799999</v>
      </c>
      <c r="W61" s="127"/>
      <c r="X61" s="127"/>
      <c r="Y61" s="127"/>
      <c r="Z61" s="127"/>
      <c r="AA61" s="127"/>
      <c r="AB61" s="127"/>
    </row>
    <row r="62" spans="1:28" hidden="1" outlineLevel="1">
      <c r="A62" s="8">
        <v>42095</v>
      </c>
      <c r="B62" s="127">
        <v>3438.1706587200001</v>
      </c>
      <c r="C62" s="127">
        <v>2245.39630386</v>
      </c>
      <c r="D62" s="127">
        <v>1728.0301641399999</v>
      </c>
      <c r="E62" s="127">
        <v>1066.73719336</v>
      </c>
      <c r="F62" s="127">
        <v>374.87335867000002</v>
      </c>
      <c r="G62" s="127">
        <v>286.41961211</v>
      </c>
      <c r="H62" s="127">
        <v>517.36613971999998</v>
      </c>
      <c r="I62" s="127">
        <v>20.890069759999999</v>
      </c>
      <c r="J62" s="127">
        <v>90.260982799999994</v>
      </c>
      <c r="K62" s="127">
        <v>406.21508716</v>
      </c>
      <c r="L62" s="127">
        <v>1083.72325499</v>
      </c>
      <c r="M62" s="127">
        <v>320.52590257999998</v>
      </c>
      <c r="N62" s="127">
        <v>12.70134706</v>
      </c>
      <c r="O62" s="127">
        <v>31.42898121</v>
      </c>
      <c r="P62" s="127">
        <v>276.39557430999997</v>
      </c>
      <c r="Q62" s="127">
        <v>763.19735241000001</v>
      </c>
      <c r="R62" s="127">
        <v>82.405896659999996</v>
      </c>
      <c r="S62" s="127">
        <v>4.3822394600000001</v>
      </c>
      <c r="T62" s="127">
        <v>676.40921629000002</v>
      </c>
      <c r="U62" s="127">
        <v>109.05109987</v>
      </c>
      <c r="V62" s="127">
        <v>1194.1699629699999</v>
      </c>
      <c r="W62" s="127"/>
      <c r="X62" s="127"/>
      <c r="Y62" s="127"/>
      <c r="Z62" s="127"/>
      <c r="AA62" s="127"/>
      <c r="AB62" s="127"/>
    </row>
    <row r="63" spans="1:28" hidden="1" outlineLevel="1">
      <c r="A63" s="8">
        <v>42125</v>
      </c>
      <c r="B63" s="127">
        <v>3303.7931003399999</v>
      </c>
      <c r="C63" s="127">
        <v>2164.5018161799999</v>
      </c>
      <c r="D63" s="127">
        <v>1685.64679553</v>
      </c>
      <c r="E63" s="127">
        <v>1056.7735374700001</v>
      </c>
      <c r="F63" s="127">
        <v>346.01499782000002</v>
      </c>
      <c r="G63" s="127">
        <v>282.85826023999999</v>
      </c>
      <c r="H63" s="127">
        <v>478.85502064999997</v>
      </c>
      <c r="I63" s="127">
        <v>18.44384852</v>
      </c>
      <c r="J63" s="127">
        <v>68.950453780000004</v>
      </c>
      <c r="K63" s="127">
        <v>391.46071834999998</v>
      </c>
      <c r="L63" s="127">
        <v>1034.67120333</v>
      </c>
      <c r="M63" s="127">
        <v>317.63081144</v>
      </c>
      <c r="N63" s="127">
        <v>12.84089406</v>
      </c>
      <c r="O63" s="127">
        <v>31.46215999</v>
      </c>
      <c r="P63" s="127">
        <v>273.32775738999999</v>
      </c>
      <c r="Q63" s="127">
        <v>717.04039189000002</v>
      </c>
      <c r="R63" s="127">
        <v>83.995142999999999</v>
      </c>
      <c r="S63" s="127">
        <v>3.5315414299999999</v>
      </c>
      <c r="T63" s="127">
        <v>629.51370745999998</v>
      </c>
      <c r="U63" s="127">
        <v>104.62008083000001</v>
      </c>
      <c r="V63" s="127">
        <v>1169.92580866</v>
      </c>
      <c r="W63" s="127"/>
      <c r="X63" s="127"/>
      <c r="Y63" s="127"/>
      <c r="Z63" s="127"/>
      <c r="AA63" s="127"/>
      <c r="AB63" s="127"/>
    </row>
    <row r="64" spans="1:28" hidden="1" outlineLevel="1">
      <c r="A64" s="8">
        <v>42156</v>
      </c>
      <c r="B64" s="127">
        <v>3284.2704920299998</v>
      </c>
      <c r="C64" s="127">
        <v>2159.6513384199998</v>
      </c>
      <c r="D64" s="127">
        <v>1683.2545425000001</v>
      </c>
      <c r="E64" s="127">
        <v>1057.8138068799999</v>
      </c>
      <c r="F64" s="127">
        <v>345.83420902</v>
      </c>
      <c r="G64" s="127">
        <v>279.6065266</v>
      </c>
      <c r="H64" s="127">
        <v>476.39679591999999</v>
      </c>
      <c r="I64" s="127">
        <v>18.607941149999998</v>
      </c>
      <c r="J64" s="127">
        <v>68.802044210000005</v>
      </c>
      <c r="K64" s="127">
        <v>388.98681055999998</v>
      </c>
      <c r="L64" s="127">
        <v>1020.58288598</v>
      </c>
      <c r="M64" s="127">
        <v>315.86819080999999</v>
      </c>
      <c r="N64" s="127">
        <v>12.940478629999999</v>
      </c>
      <c r="O64" s="127">
        <v>31.357635720000001</v>
      </c>
      <c r="P64" s="127">
        <v>271.57007646</v>
      </c>
      <c r="Q64" s="127">
        <v>704.71469517000003</v>
      </c>
      <c r="R64" s="127">
        <v>83.677189490000004</v>
      </c>
      <c r="S64" s="127">
        <v>3.56423142</v>
      </c>
      <c r="T64" s="127">
        <v>617.47327426000004</v>
      </c>
      <c r="U64" s="127">
        <v>104.03626763</v>
      </c>
      <c r="V64" s="127">
        <v>1158.0769039100001</v>
      </c>
      <c r="W64" s="127"/>
      <c r="X64" s="127"/>
      <c r="Y64" s="127"/>
      <c r="Z64" s="127"/>
      <c r="AA64" s="127"/>
      <c r="AB64" s="127"/>
    </row>
    <row r="65" spans="1:28" hidden="1" outlineLevel="1">
      <c r="A65" s="8">
        <v>42186</v>
      </c>
      <c r="B65" s="127">
        <v>3290.16343624</v>
      </c>
      <c r="C65" s="127">
        <v>2159.1602456800001</v>
      </c>
      <c r="D65" s="127">
        <v>1672.9574075800001</v>
      </c>
      <c r="E65" s="127">
        <v>1060.9901898400001</v>
      </c>
      <c r="F65" s="127">
        <v>339.70666911000001</v>
      </c>
      <c r="G65" s="127">
        <v>272.26054863000002</v>
      </c>
      <c r="H65" s="127">
        <v>486.20283810000001</v>
      </c>
      <c r="I65" s="127">
        <v>19.398628989999999</v>
      </c>
      <c r="J65" s="127">
        <v>70.160716070000007</v>
      </c>
      <c r="K65" s="127">
        <v>396.64349304000001</v>
      </c>
      <c r="L65" s="127">
        <v>1026.24865793</v>
      </c>
      <c r="M65" s="127">
        <v>311.12724291000001</v>
      </c>
      <c r="N65" s="127">
        <v>11.797464010000001</v>
      </c>
      <c r="O65" s="127">
        <v>30.985512289999999</v>
      </c>
      <c r="P65" s="127">
        <v>268.34426660999998</v>
      </c>
      <c r="Q65" s="127">
        <v>715.12141501999997</v>
      </c>
      <c r="R65" s="127">
        <v>87.726797509999997</v>
      </c>
      <c r="S65" s="127">
        <v>3.6897183099999999</v>
      </c>
      <c r="T65" s="127">
        <v>623.7048992</v>
      </c>
      <c r="U65" s="127">
        <v>104.75453263</v>
      </c>
      <c r="V65" s="127">
        <v>1164.04530161</v>
      </c>
      <c r="W65" s="127"/>
      <c r="X65" s="127"/>
      <c r="Y65" s="127"/>
      <c r="Z65" s="127"/>
      <c r="AA65" s="127"/>
      <c r="AB65" s="127"/>
    </row>
    <row r="66" spans="1:28" hidden="1" outlineLevel="1">
      <c r="A66" s="8">
        <v>42217</v>
      </c>
      <c r="B66" s="127">
        <v>3238.9974820100001</v>
      </c>
      <c r="C66" s="127">
        <v>2132.6041705900002</v>
      </c>
      <c r="D66" s="127">
        <v>1656.97289864</v>
      </c>
      <c r="E66" s="127">
        <v>1041.07715024</v>
      </c>
      <c r="F66" s="127">
        <v>345.39647312</v>
      </c>
      <c r="G66" s="127">
        <v>270.49927528000001</v>
      </c>
      <c r="H66" s="127">
        <v>475.63127194999998</v>
      </c>
      <c r="I66" s="127">
        <v>19.241027750000001</v>
      </c>
      <c r="J66" s="127">
        <v>69.234189729999997</v>
      </c>
      <c r="K66" s="127">
        <v>387.15605447000002</v>
      </c>
      <c r="L66" s="127">
        <v>1001.74764268</v>
      </c>
      <c r="M66" s="127">
        <v>308.86316283000002</v>
      </c>
      <c r="N66" s="127">
        <v>11.36958342</v>
      </c>
      <c r="O66" s="127">
        <v>30.944797090000002</v>
      </c>
      <c r="P66" s="127">
        <v>266.54878231999999</v>
      </c>
      <c r="Q66" s="127">
        <v>692.88447985000005</v>
      </c>
      <c r="R66" s="127">
        <v>87.90006889</v>
      </c>
      <c r="S66" s="127">
        <v>3.6400663600000001</v>
      </c>
      <c r="T66" s="127">
        <v>601.3443446</v>
      </c>
      <c r="U66" s="127">
        <v>104.64566874</v>
      </c>
      <c r="V66" s="127">
        <v>1136.1658681900001</v>
      </c>
      <c r="W66" s="127"/>
      <c r="X66" s="127"/>
      <c r="Y66" s="127"/>
      <c r="Z66" s="127"/>
      <c r="AA66" s="127"/>
      <c r="AB66" s="127"/>
    </row>
    <row r="67" spans="1:28" hidden="1" outlineLevel="1">
      <c r="A67" s="8">
        <v>42248</v>
      </c>
      <c r="B67" s="127">
        <v>3217.9991243200002</v>
      </c>
      <c r="C67" s="127">
        <v>2110.9381559100002</v>
      </c>
      <c r="D67" s="127">
        <v>1632.04620856</v>
      </c>
      <c r="E67" s="127">
        <v>1028.4182881500001</v>
      </c>
      <c r="F67" s="127">
        <v>339.69552564999998</v>
      </c>
      <c r="G67" s="127">
        <v>263.93239476000002</v>
      </c>
      <c r="H67" s="127">
        <v>478.89194735000001</v>
      </c>
      <c r="I67" s="127">
        <v>18.691288050000001</v>
      </c>
      <c r="J67" s="127">
        <v>70.69019625</v>
      </c>
      <c r="K67" s="127">
        <v>389.51046305</v>
      </c>
      <c r="L67" s="127">
        <v>1006.44816661</v>
      </c>
      <c r="M67" s="127">
        <v>311.88395048000001</v>
      </c>
      <c r="N67" s="127">
        <v>11.512934960000001</v>
      </c>
      <c r="O67" s="127">
        <v>34.758223370000003</v>
      </c>
      <c r="P67" s="127">
        <v>265.61279215000002</v>
      </c>
      <c r="Q67" s="127">
        <v>694.56421612999998</v>
      </c>
      <c r="R67" s="127">
        <v>91.739179530000001</v>
      </c>
      <c r="S67" s="127">
        <v>3.7075005399999998</v>
      </c>
      <c r="T67" s="127">
        <v>599.11753606000002</v>
      </c>
      <c r="U67" s="127">
        <v>100.6128018</v>
      </c>
      <c r="V67" s="127">
        <v>1145.1964730100001</v>
      </c>
      <c r="W67" s="127"/>
      <c r="X67" s="127"/>
      <c r="Y67" s="127"/>
      <c r="Z67" s="127"/>
      <c r="AA67" s="127"/>
      <c r="AB67" s="127"/>
    </row>
    <row r="68" spans="1:28" hidden="1" outlineLevel="1">
      <c r="A68" s="8">
        <v>42278</v>
      </c>
      <c r="B68" s="127">
        <v>3304.0394146399999</v>
      </c>
      <c r="C68" s="127">
        <v>2171.78624696</v>
      </c>
      <c r="D68" s="127">
        <v>1623.98530813</v>
      </c>
      <c r="E68" s="127">
        <v>1015.51935579</v>
      </c>
      <c r="F68" s="127">
        <v>342.14735009999998</v>
      </c>
      <c r="G68" s="127">
        <v>266.31860224000002</v>
      </c>
      <c r="H68" s="127">
        <v>547.80093882999995</v>
      </c>
      <c r="I68" s="127">
        <v>20.233324039999999</v>
      </c>
      <c r="J68" s="127">
        <v>76.449012589999995</v>
      </c>
      <c r="K68" s="127">
        <v>451.1186022</v>
      </c>
      <c r="L68" s="127">
        <v>1026.3411335799999</v>
      </c>
      <c r="M68" s="127">
        <v>310.03828936999997</v>
      </c>
      <c r="N68" s="127">
        <v>11.77903309</v>
      </c>
      <c r="O68" s="127">
        <v>34.15821949</v>
      </c>
      <c r="P68" s="127">
        <v>264.10103679000002</v>
      </c>
      <c r="Q68" s="127">
        <v>716.30284420999999</v>
      </c>
      <c r="R68" s="127">
        <v>96.851330590000003</v>
      </c>
      <c r="S68" s="127">
        <v>3.9832620400000001</v>
      </c>
      <c r="T68" s="127">
        <v>615.46825158000001</v>
      </c>
      <c r="U68" s="127">
        <v>105.9120341</v>
      </c>
      <c r="V68" s="127">
        <v>1194.4523076800001</v>
      </c>
      <c r="W68" s="127"/>
      <c r="X68" s="127"/>
      <c r="Y68" s="127"/>
      <c r="Z68" s="127"/>
      <c r="AA68" s="127"/>
      <c r="AB68" s="127"/>
    </row>
    <row r="69" spans="1:28" hidden="1" outlineLevel="1">
      <c r="A69" s="8">
        <v>42309</v>
      </c>
      <c r="B69" s="127">
        <v>3338.6417225199998</v>
      </c>
      <c r="C69" s="127">
        <v>2176.58509353</v>
      </c>
      <c r="D69" s="127">
        <v>1615.0295426600001</v>
      </c>
      <c r="E69" s="127">
        <v>1004.74810771</v>
      </c>
      <c r="F69" s="127">
        <v>344.46202209</v>
      </c>
      <c r="G69" s="127">
        <v>265.81941286</v>
      </c>
      <c r="H69" s="127">
        <v>561.55555087000005</v>
      </c>
      <c r="I69" s="127">
        <v>21.26727507</v>
      </c>
      <c r="J69" s="127">
        <v>79.689502439999998</v>
      </c>
      <c r="K69" s="127">
        <v>460.59877336</v>
      </c>
      <c r="L69" s="127">
        <v>1058.3359542799999</v>
      </c>
      <c r="M69" s="127">
        <v>310.10941896000003</v>
      </c>
      <c r="N69" s="127">
        <v>12.25608398</v>
      </c>
      <c r="O69" s="127">
        <v>33.683701360000001</v>
      </c>
      <c r="P69" s="127">
        <v>264.16963362000001</v>
      </c>
      <c r="Q69" s="127">
        <v>748.22653532000004</v>
      </c>
      <c r="R69" s="127">
        <v>107.00000893000001</v>
      </c>
      <c r="S69" s="127">
        <v>3.12250081</v>
      </c>
      <c r="T69" s="127">
        <v>638.10402557999998</v>
      </c>
      <c r="U69" s="127">
        <v>103.72067471</v>
      </c>
      <c r="V69" s="127">
        <v>1231.81803156</v>
      </c>
      <c r="W69" s="127"/>
      <c r="X69" s="127"/>
      <c r="Y69" s="127"/>
      <c r="Z69" s="127"/>
      <c r="AA69" s="127"/>
      <c r="AB69" s="127"/>
    </row>
    <row r="70" spans="1:28" hidden="1" outlineLevel="1">
      <c r="A70" s="8">
        <v>42339</v>
      </c>
      <c r="B70" s="127">
        <v>2848.70148414</v>
      </c>
      <c r="C70" s="127">
        <v>1968.8206654400001</v>
      </c>
      <c r="D70" s="127">
        <v>1599.3911472499999</v>
      </c>
      <c r="E70" s="127">
        <v>1019.88247802</v>
      </c>
      <c r="F70" s="127">
        <v>318.01622852000003</v>
      </c>
      <c r="G70" s="127">
        <v>261.49244070999998</v>
      </c>
      <c r="H70" s="127">
        <v>369.42951819000001</v>
      </c>
      <c r="I70" s="127">
        <v>9.4662809200000009</v>
      </c>
      <c r="J70" s="127">
        <v>30.561979489999999</v>
      </c>
      <c r="K70" s="127">
        <v>329.40125777999998</v>
      </c>
      <c r="L70" s="127">
        <v>801.64052185000003</v>
      </c>
      <c r="M70" s="127">
        <v>237.80697749000001</v>
      </c>
      <c r="N70" s="127">
        <v>9.4532393900000002</v>
      </c>
      <c r="O70" s="127">
        <v>29.314931189999999</v>
      </c>
      <c r="P70" s="127">
        <v>199.03880691000001</v>
      </c>
      <c r="Q70" s="127">
        <v>563.83354436000002</v>
      </c>
      <c r="R70" s="127">
        <v>81.15263272</v>
      </c>
      <c r="S70" s="127">
        <v>2.5725328799999998</v>
      </c>
      <c r="T70" s="127">
        <v>480.10837875999999</v>
      </c>
      <c r="U70" s="127">
        <v>78.240296849999993</v>
      </c>
      <c r="V70" s="127">
        <v>910.96018681999999</v>
      </c>
      <c r="W70" s="127"/>
      <c r="X70" s="127"/>
      <c r="Y70" s="127"/>
      <c r="Z70" s="127"/>
      <c r="AA70" s="127"/>
      <c r="AB70" s="127"/>
    </row>
    <row r="71" spans="1:28" hidden="1" outlineLevel="1">
      <c r="A71" s="8">
        <v>42370</v>
      </c>
      <c r="B71" s="127">
        <v>2861.61888034</v>
      </c>
      <c r="C71" s="127">
        <v>1967.47041945</v>
      </c>
      <c r="D71" s="127">
        <v>1581.27022242</v>
      </c>
      <c r="E71" s="127">
        <v>1005.77573143</v>
      </c>
      <c r="F71" s="127">
        <v>316.35444552000001</v>
      </c>
      <c r="G71" s="127">
        <v>259.14004547000002</v>
      </c>
      <c r="H71" s="127">
        <v>386.20019703000003</v>
      </c>
      <c r="I71" s="127">
        <v>11.00446202</v>
      </c>
      <c r="J71" s="127">
        <v>32.221867609999997</v>
      </c>
      <c r="K71" s="127">
        <v>342.97386740000002</v>
      </c>
      <c r="L71" s="127">
        <v>821.49488124000004</v>
      </c>
      <c r="M71" s="127">
        <v>235.40156999999999</v>
      </c>
      <c r="N71" s="127">
        <v>10.468183679999999</v>
      </c>
      <c r="O71" s="127">
        <v>28.875648810000001</v>
      </c>
      <c r="P71" s="127">
        <v>196.05773751000001</v>
      </c>
      <c r="Q71" s="127">
        <v>586.09331124000005</v>
      </c>
      <c r="R71" s="127">
        <v>104.51240802</v>
      </c>
      <c r="S71" s="127">
        <v>2.6045859199999999</v>
      </c>
      <c r="T71" s="127">
        <v>478.97631730000001</v>
      </c>
      <c r="U71" s="127">
        <v>72.653579649999998</v>
      </c>
      <c r="V71" s="127">
        <v>958.52016076999996</v>
      </c>
      <c r="W71" s="127"/>
      <c r="X71" s="127"/>
      <c r="Y71" s="127"/>
      <c r="Z71" s="127"/>
      <c r="AA71" s="127"/>
      <c r="AB71" s="127"/>
    </row>
    <row r="72" spans="1:28" hidden="1" outlineLevel="1">
      <c r="A72" s="8">
        <v>42401</v>
      </c>
      <c r="B72" s="127">
        <v>2951.4400945799998</v>
      </c>
      <c r="C72" s="127">
        <v>2013.05001272</v>
      </c>
      <c r="D72" s="127">
        <v>1605.42481718</v>
      </c>
      <c r="E72" s="127">
        <v>1030.4630794699999</v>
      </c>
      <c r="F72" s="127">
        <v>315.37506481999998</v>
      </c>
      <c r="G72" s="127">
        <v>259.58667288999999</v>
      </c>
      <c r="H72" s="127">
        <v>407.62519553999999</v>
      </c>
      <c r="I72" s="127">
        <v>10.843877239999999</v>
      </c>
      <c r="J72" s="127">
        <v>34.270686419999997</v>
      </c>
      <c r="K72" s="127">
        <v>362.51063188000001</v>
      </c>
      <c r="L72" s="127">
        <v>860.41956571000003</v>
      </c>
      <c r="M72" s="127">
        <v>235.55760183999999</v>
      </c>
      <c r="N72" s="127">
        <v>10.382590349999999</v>
      </c>
      <c r="O72" s="127">
        <v>27.821090959999999</v>
      </c>
      <c r="P72" s="127">
        <v>197.35392053000001</v>
      </c>
      <c r="Q72" s="127">
        <v>624.86196386999995</v>
      </c>
      <c r="R72" s="127">
        <v>102.52005109</v>
      </c>
      <c r="S72" s="127">
        <v>2.78945847</v>
      </c>
      <c r="T72" s="127">
        <v>519.55245431000003</v>
      </c>
      <c r="U72" s="127">
        <v>77.970516149999995</v>
      </c>
      <c r="V72" s="127">
        <v>1001.4721289300001</v>
      </c>
      <c r="W72" s="127"/>
      <c r="X72" s="127"/>
      <c r="Y72" s="127"/>
      <c r="Z72" s="127"/>
      <c r="AA72" s="127"/>
      <c r="AB72" s="127"/>
    </row>
    <row r="73" spans="1:28" hidden="1" outlineLevel="1">
      <c r="A73" s="8">
        <v>42430</v>
      </c>
      <c r="B73" s="127">
        <v>2900.8926376700001</v>
      </c>
      <c r="C73" s="127">
        <v>1999.0059703300001</v>
      </c>
      <c r="D73" s="127">
        <v>1602.00623877</v>
      </c>
      <c r="E73" s="127">
        <v>1032.04597388</v>
      </c>
      <c r="F73" s="127">
        <v>314.29707008999998</v>
      </c>
      <c r="G73" s="127">
        <v>255.66319480000001</v>
      </c>
      <c r="H73" s="127">
        <v>396.99973155999999</v>
      </c>
      <c r="I73" s="127">
        <v>5.4571641499999997</v>
      </c>
      <c r="J73" s="127">
        <v>33.328341129999998</v>
      </c>
      <c r="K73" s="127">
        <v>358.21422627999999</v>
      </c>
      <c r="L73" s="127">
        <v>825.39620279999997</v>
      </c>
      <c r="M73" s="127">
        <v>231.93979716000001</v>
      </c>
      <c r="N73" s="127">
        <v>2.0435686500000001</v>
      </c>
      <c r="O73" s="127">
        <v>26.073859349999999</v>
      </c>
      <c r="P73" s="127">
        <v>203.82236915999999</v>
      </c>
      <c r="Q73" s="127">
        <v>593.45640563999996</v>
      </c>
      <c r="R73" s="127">
        <v>33.178069440000002</v>
      </c>
      <c r="S73" s="127">
        <v>0</v>
      </c>
      <c r="T73" s="127">
        <v>560.27833620000001</v>
      </c>
      <c r="U73" s="127">
        <v>76.490464540000005</v>
      </c>
      <c r="V73" s="127">
        <v>928.94585447999998</v>
      </c>
      <c r="W73" s="127"/>
      <c r="X73" s="127"/>
      <c r="Y73" s="127"/>
      <c r="Z73" s="127"/>
      <c r="AA73" s="127"/>
      <c r="AB73" s="127"/>
    </row>
    <row r="74" spans="1:28" hidden="1" outlineLevel="1">
      <c r="A74" s="8">
        <v>42461</v>
      </c>
      <c r="B74" s="127">
        <v>2810.489032</v>
      </c>
      <c r="C74" s="127">
        <v>1930.8630586300001</v>
      </c>
      <c r="D74" s="127">
        <v>1553.33217582</v>
      </c>
      <c r="E74" s="127">
        <v>953.78213016999996</v>
      </c>
      <c r="F74" s="127">
        <v>344.13986297999998</v>
      </c>
      <c r="G74" s="127">
        <v>255.41018267000001</v>
      </c>
      <c r="H74" s="127">
        <v>377.53088280999998</v>
      </c>
      <c r="I74" s="127">
        <v>5.22580168</v>
      </c>
      <c r="J74" s="127">
        <v>31.46504238</v>
      </c>
      <c r="K74" s="127">
        <v>340.84003875000002</v>
      </c>
      <c r="L74" s="127">
        <v>801.94806358000005</v>
      </c>
      <c r="M74" s="127">
        <v>232.14290263999999</v>
      </c>
      <c r="N74" s="127">
        <v>3.66969886</v>
      </c>
      <c r="O74" s="127">
        <v>18.979774469999999</v>
      </c>
      <c r="P74" s="127">
        <v>209.49342931000001</v>
      </c>
      <c r="Q74" s="127">
        <v>569.80516093999995</v>
      </c>
      <c r="R74" s="127">
        <v>32.653478470000003</v>
      </c>
      <c r="S74" s="127">
        <v>0</v>
      </c>
      <c r="T74" s="127">
        <v>537.15168246999997</v>
      </c>
      <c r="U74" s="127">
        <v>77.677909790000001</v>
      </c>
      <c r="V74" s="127">
        <v>945.81660417000001</v>
      </c>
      <c r="W74" s="127"/>
      <c r="X74" s="127"/>
      <c r="Y74" s="127"/>
      <c r="Z74" s="127"/>
      <c r="AA74" s="127"/>
      <c r="AB74" s="127"/>
    </row>
    <row r="75" spans="1:28" hidden="1" outlineLevel="1">
      <c r="A75" s="8">
        <v>42491</v>
      </c>
      <c r="B75" s="127">
        <v>2819.75958722</v>
      </c>
      <c r="C75" s="127">
        <v>1956.10449109</v>
      </c>
      <c r="D75" s="127">
        <v>1582.0357329000001</v>
      </c>
      <c r="E75" s="127">
        <v>1007.43833149</v>
      </c>
      <c r="F75" s="127">
        <v>319.19353974000001</v>
      </c>
      <c r="G75" s="127">
        <v>255.40386167</v>
      </c>
      <c r="H75" s="127">
        <v>374.06875818999998</v>
      </c>
      <c r="I75" s="127">
        <v>5.1634676900000001</v>
      </c>
      <c r="J75" s="127">
        <v>31.374355950000002</v>
      </c>
      <c r="K75" s="127">
        <v>337.53093454999998</v>
      </c>
      <c r="L75" s="127">
        <v>785.69228090000001</v>
      </c>
      <c r="M75" s="127">
        <v>223.73345165999999</v>
      </c>
      <c r="N75" s="127">
        <v>2.0154497600000001</v>
      </c>
      <c r="O75" s="127">
        <v>15.23790382</v>
      </c>
      <c r="P75" s="127">
        <v>206.48009808</v>
      </c>
      <c r="Q75" s="127">
        <v>561.95882924</v>
      </c>
      <c r="R75" s="127">
        <v>32.743969389999997</v>
      </c>
      <c r="S75" s="127">
        <v>0</v>
      </c>
      <c r="T75" s="127">
        <v>529.21485985000004</v>
      </c>
      <c r="U75" s="127">
        <v>77.962815230000004</v>
      </c>
      <c r="V75" s="127">
        <v>928.49518014</v>
      </c>
      <c r="W75" s="127"/>
      <c r="X75" s="127"/>
      <c r="Y75" s="127"/>
      <c r="Z75" s="127"/>
      <c r="AA75" s="127"/>
      <c r="AB75" s="127"/>
    </row>
    <row r="76" spans="1:28" hidden="1" outlineLevel="1">
      <c r="A76" s="8">
        <v>42522</v>
      </c>
      <c r="B76" s="127">
        <v>2810.7791137300001</v>
      </c>
      <c r="C76" s="127">
        <v>1970.38407923</v>
      </c>
      <c r="D76" s="127">
        <v>1602.3341594799999</v>
      </c>
      <c r="E76" s="127">
        <v>1006.92415343</v>
      </c>
      <c r="F76" s="127">
        <v>330.82283661000002</v>
      </c>
      <c r="G76" s="127">
        <v>264.58716944000003</v>
      </c>
      <c r="H76" s="127">
        <v>368.04991975000002</v>
      </c>
      <c r="I76" s="127">
        <v>5.3595732299999996</v>
      </c>
      <c r="J76" s="127">
        <v>30.894145340000001</v>
      </c>
      <c r="K76" s="127">
        <v>331.79620118000003</v>
      </c>
      <c r="L76" s="127">
        <v>769.83855158999995</v>
      </c>
      <c r="M76" s="127">
        <v>222.70552945</v>
      </c>
      <c r="N76" s="127">
        <v>1.8710465199999999</v>
      </c>
      <c r="O76" s="127">
        <v>15.01206985</v>
      </c>
      <c r="P76" s="127">
        <v>205.82241307999999</v>
      </c>
      <c r="Q76" s="127">
        <v>547.13302213999998</v>
      </c>
      <c r="R76" s="127">
        <v>32.410780119999998</v>
      </c>
      <c r="S76" s="127">
        <v>0</v>
      </c>
      <c r="T76" s="127">
        <v>514.72224201999995</v>
      </c>
      <c r="U76" s="127">
        <v>70.55648291</v>
      </c>
      <c r="V76" s="127">
        <v>898.44684246999998</v>
      </c>
      <c r="W76" s="127"/>
      <c r="X76" s="127"/>
      <c r="Y76" s="127"/>
      <c r="Z76" s="127"/>
      <c r="AA76" s="127"/>
      <c r="AB76" s="127"/>
    </row>
    <row r="77" spans="1:28" hidden="1" outlineLevel="1">
      <c r="A77" s="8">
        <v>42552</v>
      </c>
      <c r="B77" s="127">
        <v>2733.3433580699998</v>
      </c>
      <c r="C77" s="127">
        <v>1919.8991772300001</v>
      </c>
      <c r="D77" s="127">
        <v>1564.01207589</v>
      </c>
      <c r="E77" s="127">
        <v>985.37293495999995</v>
      </c>
      <c r="F77" s="127">
        <v>332.90912510999999</v>
      </c>
      <c r="G77" s="127">
        <v>245.73001582000001</v>
      </c>
      <c r="H77" s="127">
        <v>355.88710134000002</v>
      </c>
      <c r="I77" s="127">
        <v>5.2043396399999997</v>
      </c>
      <c r="J77" s="127">
        <v>29.821708999999998</v>
      </c>
      <c r="K77" s="127">
        <v>320.86105270000002</v>
      </c>
      <c r="L77" s="127">
        <v>741.65416008</v>
      </c>
      <c r="M77" s="127">
        <v>206.41078572999999</v>
      </c>
      <c r="N77" s="127">
        <v>1.8725061999999999</v>
      </c>
      <c r="O77" s="127">
        <v>14.76842628</v>
      </c>
      <c r="P77" s="127">
        <v>189.76985325000001</v>
      </c>
      <c r="Q77" s="127">
        <v>535.24337434999995</v>
      </c>
      <c r="R77" s="127">
        <v>32.025484830000003</v>
      </c>
      <c r="S77" s="127">
        <v>0</v>
      </c>
      <c r="T77" s="127">
        <v>503.21788952000003</v>
      </c>
      <c r="U77" s="127">
        <v>71.790020760000004</v>
      </c>
      <c r="V77" s="127">
        <v>857.29169277000005</v>
      </c>
      <c r="W77" s="127"/>
      <c r="X77" s="127"/>
      <c r="Y77" s="127"/>
      <c r="Z77" s="127"/>
      <c r="AA77" s="127"/>
      <c r="AB77" s="127"/>
    </row>
    <row r="78" spans="1:28" hidden="1" outlineLevel="1">
      <c r="A78" s="8">
        <v>42583</v>
      </c>
      <c r="B78" s="127">
        <v>2843.8285514600002</v>
      </c>
      <c r="C78" s="127">
        <v>2007.6049345199999</v>
      </c>
      <c r="D78" s="127">
        <v>1641.3362435399999</v>
      </c>
      <c r="E78" s="127">
        <v>1058.75496421</v>
      </c>
      <c r="F78" s="127">
        <v>336.67984226999999</v>
      </c>
      <c r="G78" s="127">
        <v>245.90143706000001</v>
      </c>
      <c r="H78" s="127">
        <v>366.26869097999997</v>
      </c>
      <c r="I78" s="127">
        <v>5.4531875400000001</v>
      </c>
      <c r="J78" s="127">
        <v>30.50975378</v>
      </c>
      <c r="K78" s="127">
        <v>330.30574966</v>
      </c>
      <c r="L78" s="127">
        <v>756.80409883000004</v>
      </c>
      <c r="M78" s="127">
        <v>203.85141920999999</v>
      </c>
      <c r="N78" s="127">
        <v>1.8581559599999999</v>
      </c>
      <c r="O78" s="127">
        <v>14.373456490000001</v>
      </c>
      <c r="P78" s="127">
        <v>187.61980675999999</v>
      </c>
      <c r="Q78" s="127">
        <v>552.95267962000003</v>
      </c>
      <c r="R78" s="127">
        <v>34.131798109999998</v>
      </c>
      <c r="S78" s="127">
        <v>2.2498299999999999E-2</v>
      </c>
      <c r="T78" s="127">
        <v>518.79838321</v>
      </c>
      <c r="U78" s="127">
        <v>79.419518109999999</v>
      </c>
      <c r="V78" s="127">
        <v>870.57484514999999</v>
      </c>
      <c r="W78" s="127"/>
      <c r="X78" s="127"/>
      <c r="Y78" s="127"/>
      <c r="Z78" s="127"/>
      <c r="AA78" s="127"/>
      <c r="AB78" s="127"/>
    </row>
    <row r="79" spans="1:28" hidden="1" outlineLevel="1">
      <c r="A79" s="8">
        <v>42614</v>
      </c>
      <c r="B79" s="127">
        <v>2788.79368471</v>
      </c>
      <c r="C79" s="127">
        <v>1975.56747051</v>
      </c>
      <c r="D79" s="127">
        <v>1619.38103942</v>
      </c>
      <c r="E79" s="127">
        <v>1036.5021352700001</v>
      </c>
      <c r="F79" s="127">
        <v>338.047955</v>
      </c>
      <c r="G79" s="127">
        <v>244.83094915000001</v>
      </c>
      <c r="H79" s="127">
        <v>356.18643108999999</v>
      </c>
      <c r="I79" s="127">
        <v>5.4846530099999997</v>
      </c>
      <c r="J79" s="127">
        <v>30.306995369999999</v>
      </c>
      <c r="K79" s="127">
        <v>320.39478271000002</v>
      </c>
      <c r="L79" s="127">
        <v>735.88474459999998</v>
      </c>
      <c r="M79" s="127">
        <v>201.14467044</v>
      </c>
      <c r="N79" s="127">
        <v>1.7973177499999999</v>
      </c>
      <c r="O79" s="127">
        <v>14.47679963</v>
      </c>
      <c r="P79" s="127">
        <v>184.87055305999999</v>
      </c>
      <c r="Q79" s="127">
        <v>534.74007415999995</v>
      </c>
      <c r="R79" s="127">
        <v>34.500573369999998</v>
      </c>
      <c r="S79" s="127">
        <v>0</v>
      </c>
      <c r="T79" s="127">
        <v>500.23950079000002</v>
      </c>
      <c r="U79" s="127">
        <v>77.341469599999996</v>
      </c>
      <c r="V79" s="127">
        <v>851.07925230000001</v>
      </c>
      <c r="W79" s="127"/>
      <c r="X79" s="127"/>
      <c r="Y79" s="127"/>
      <c r="Z79" s="127"/>
      <c r="AA79" s="127"/>
      <c r="AB79" s="127"/>
    </row>
    <row r="80" spans="1:28" hidden="1" outlineLevel="1">
      <c r="A80" s="8">
        <v>42644</v>
      </c>
      <c r="B80" s="127">
        <v>2792.5660672499998</v>
      </c>
      <c r="C80" s="127">
        <v>2002.8591276</v>
      </c>
      <c r="D80" s="127">
        <v>1654.0697841900001</v>
      </c>
      <c r="E80" s="127">
        <v>1059.8567325500001</v>
      </c>
      <c r="F80" s="127">
        <v>349.88440783999999</v>
      </c>
      <c r="G80" s="127">
        <v>244.32864380000001</v>
      </c>
      <c r="H80" s="127">
        <v>348.78934341000001</v>
      </c>
      <c r="I80" s="127">
        <v>5.4221894099999997</v>
      </c>
      <c r="J80" s="127">
        <v>29.797448450000001</v>
      </c>
      <c r="K80" s="127">
        <v>313.56970554999998</v>
      </c>
      <c r="L80" s="127">
        <v>713.03123030999996</v>
      </c>
      <c r="M80" s="127">
        <v>202.17325724</v>
      </c>
      <c r="N80" s="127">
        <v>1.80688969</v>
      </c>
      <c r="O80" s="127">
        <v>13.953920330000001</v>
      </c>
      <c r="P80" s="127">
        <v>186.41244721999999</v>
      </c>
      <c r="Q80" s="127">
        <v>510.85797307000001</v>
      </c>
      <c r="R80" s="127">
        <v>33.600988399999999</v>
      </c>
      <c r="S80" s="127">
        <v>0</v>
      </c>
      <c r="T80" s="127">
        <v>477.25698467000001</v>
      </c>
      <c r="U80" s="127">
        <v>76.675709339999997</v>
      </c>
      <c r="V80" s="127">
        <v>821.81331743999999</v>
      </c>
      <c r="W80" s="127"/>
      <c r="X80" s="127"/>
      <c r="Y80" s="127"/>
      <c r="Z80" s="127"/>
      <c r="AA80" s="127"/>
      <c r="AB80" s="127"/>
    </row>
    <row r="81" spans="1:28" hidden="1" outlineLevel="1">
      <c r="A81" s="8">
        <v>42675</v>
      </c>
      <c r="B81" s="127">
        <v>2807.86219093</v>
      </c>
      <c r="C81" s="127">
        <v>2025.95755435</v>
      </c>
      <c r="D81" s="127">
        <v>1677.02800267</v>
      </c>
      <c r="E81" s="127">
        <v>1053.32688702</v>
      </c>
      <c r="F81" s="127">
        <v>382.30616837000002</v>
      </c>
      <c r="G81" s="127">
        <v>241.39494728</v>
      </c>
      <c r="H81" s="127">
        <v>348.92955167999997</v>
      </c>
      <c r="I81" s="127">
        <v>5.4112678699999996</v>
      </c>
      <c r="J81" s="127">
        <v>29.892742800000001</v>
      </c>
      <c r="K81" s="127">
        <v>313.62554101000001</v>
      </c>
      <c r="L81" s="127">
        <v>707.12782665999998</v>
      </c>
      <c r="M81" s="127">
        <v>203.20814569999999</v>
      </c>
      <c r="N81" s="127">
        <v>1.8950232499999999</v>
      </c>
      <c r="O81" s="127">
        <v>8.3023349199999998</v>
      </c>
      <c r="P81" s="127">
        <v>193.01078752999999</v>
      </c>
      <c r="Q81" s="127">
        <v>503.91968095999999</v>
      </c>
      <c r="R81" s="127">
        <v>34.34963071</v>
      </c>
      <c r="S81" s="127">
        <v>0</v>
      </c>
      <c r="T81" s="127">
        <v>469.57005025000001</v>
      </c>
      <c r="U81" s="127">
        <v>74.776809920000005</v>
      </c>
      <c r="V81" s="127">
        <v>817.24621610999998</v>
      </c>
      <c r="W81" s="127"/>
      <c r="X81" s="127"/>
      <c r="Y81" s="127"/>
      <c r="Z81" s="127"/>
      <c r="AA81" s="127"/>
      <c r="AB81" s="127"/>
    </row>
    <row r="82" spans="1:28" hidden="1" outlineLevel="1">
      <c r="A82" s="8">
        <v>42705</v>
      </c>
      <c r="B82" s="127">
        <v>2822.3566720399999</v>
      </c>
      <c r="C82" s="127">
        <v>2020.8155485</v>
      </c>
      <c r="D82" s="127">
        <v>1651.8283185400001</v>
      </c>
      <c r="E82" s="127">
        <v>1046.0791207</v>
      </c>
      <c r="F82" s="127">
        <v>365.87508184000001</v>
      </c>
      <c r="G82" s="127">
        <v>239.87411599999999</v>
      </c>
      <c r="H82" s="127">
        <v>368.98722995999998</v>
      </c>
      <c r="I82" s="127">
        <v>8.4087395199999992</v>
      </c>
      <c r="J82" s="127">
        <v>31.741290500000002</v>
      </c>
      <c r="K82" s="127">
        <v>328.83719994</v>
      </c>
      <c r="L82" s="127">
        <v>721.44382814000005</v>
      </c>
      <c r="M82" s="127">
        <v>200.29083618999999</v>
      </c>
      <c r="N82" s="127">
        <v>4.5684343399999996</v>
      </c>
      <c r="O82" s="127">
        <v>8.5421908500000008</v>
      </c>
      <c r="P82" s="127">
        <v>187.18021100000001</v>
      </c>
      <c r="Q82" s="127">
        <v>521.15299195</v>
      </c>
      <c r="R82" s="127">
        <v>54.813780289999997</v>
      </c>
      <c r="S82" s="127">
        <v>0</v>
      </c>
      <c r="T82" s="127">
        <v>466.33921165999999</v>
      </c>
      <c r="U82" s="127">
        <v>80.097295399999993</v>
      </c>
      <c r="V82" s="127">
        <v>837.40321548999998</v>
      </c>
      <c r="W82" s="127"/>
      <c r="X82" s="127"/>
      <c r="Y82" s="127"/>
      <c r="Z82" s="127"/>
      <c r="AA82" s="127"/>
      <c r="AB82" s="127"/>
    </row>
    <row r="83" spans="1:28" hidden="1" outlineLevel="1">
      <c r="A83" s="8">
        <v>42736</v>
      </c>
      <c r="B83" s="127">
        <v>2845.7090101899998</v>
      </c>
      <c r="C83" s="127">
        <v>2057.9197392699998</v>
      </c>
      <c r="D83" s="127">
        <v>1691.2101938400001</v>
      </c>
      <c r="E83" s="127">
        <v>1081.62487169</v>
      </c>
      <c r="F83" s="127">
        <v>370.69032041999998</v>
      </c>
      <c r="G83" s="127">
        <v>238.89500172999999</v>
      </c>
      <c r="H83" s="127">
        <v>366.70954542999999</v>
      </c>
      <c r="I83" s="127">
        <v>8.2217871099999993</v>
      </c>
      <c r="J83" s="127">
        <v>31.17612334</v>
      </c>
      <c r="K83" s="127">
        <v>327.31163498000001</v>
      </c>
      <c r="L83" s="127">
        <v>711.17317146000005</v>
      </c>
      <c r="M83" s="127">
        <v>197.69708513</v>
      </c>
      <c r="N83" s="127">
        <v>4.6000256500000001</v>
      </c>
      <c r="O83" s="127">
        <v>8.2282943199999998</v>
      </c>
      <c r="P83" s="127">
        <v>184.86876516000001</v>
      </c>
      <c r="Q83" s="127">
        <v>513.47608633000004</v>
      </c>
      <c r="R83" s="127">
        <v>54.509112119999998</v>
      </c>
      <c r="S83" s="127">
        <v>0</v>
      </c>
      <c r="T83" s="127">
        <v>458.96697420999999</v>
      </c>
      <c r="U83" s="127">
        <v>76.616099460000001</v>
      </c>
      <c r="V83" s="127">
        <v>737.47650921000002</v>
      </c>
      <c r="W83" s="127"/>
      <c r="X83" s="127"/>
      <c r="Y83" s="127"/>
      <c r="Z83" s="127"/>
      <c r="AA83" s="127"/>
      <c r="AB83" s="127"/>
    </row>
    <row r="84" spans="1:28" hidden="1" outlineLevel="1">
      <c r="A84" s="8">
        <v>42767</v>
      </c>
      <c r="B84" s="127">
        <v>2962.7834344500002</v>
      </c>
      <c r="C84" s="127">
        <v>2194.0141845100002</v>
      </c>
      <c r="D84" s="127">
        <v>1834.08816441</v>
      </c>
      <c r="E84" s="127">
        <v>1222.3858548200001</v>
      </c>
      <c r="F84" s="127">
        <v>369.94528085000002</v>
      </c>
      <c r="G84" s="127">
        <v>241.75702874000001</v>
      </c>
      <c r="H84" s="127">
        <v>359.92602010000002</v>
      </c>
      <c r="I84" s="127">
        <v>8.2210650600000008</v>
      </c>
      <c r="J84" s="127">
        <v>31.220033000000001</v>
      </c>
      <c r="K84" s="127">
        <v>320.48492204000001</v>
      </c>
      <c r="L84" s="127">
        <v>684.71266439999999</v>
      </c>
      <c r="M84" s="127">
        <v>196.23944759</v>
      </c>
      <c r="N84" s="127">
        <v>4.5859105400000004</v>
      </c>
      <c r="O84" s="127">
        <v>8.5952751599999999</v>
      </c>
      <c r="P84" s="127">
        <v>183.05826189000001</v>
      </c>
      <c r="Q84" s="127">
        <v>488.47321681</v>
      </c>
      <c r="R84" s="127">
        <v>54.319963729999998</v>
      </c>
      <c r="S84" s="127">
        <v>0</v>
      </c>
      <c r="T84" s="127">
        <v>434.15325308000001</v>
      </c>
      <c r="U84" s="127">
        <v>84.05658554</v>
      </c>
      <c r="V84" s="127">
        <v>717.83350761999998</v>
      </c>
      <c r="W84" s="127"/>
      <c r="X84" s="127"/>
      <c r="Y84" s="127"/>
      <c r="Z84" s="127"/>
      <c r="AA84" s="127"/>
      <c r="AB84" s="127"/>
    </row>
    <row r="85" spans="1:28" hidden="1" outlineLevel="1">
      <c r="A85" s="8">
        <v>42795</v>
      </c>
      <c r="B85" s="127">
        <v>3072.82910378</v>
      </c>
      <c r="C85" s="127">
        <v>2307.6109528900001</v>
      </c>
      <c r="D85" s="127">
        <v>1958.01902602</v>
      </c>
      <c r="E85" s="127">
        <v>1316.2621205400001</v>
      </c>
      <c r="F85" s="127">
        <v>398.05638892000002</v>
      </c>
      <c r="G85" s="127">
        <v>243.70051656000001</v>
      </c>
      <c r="H85" s="127">
        <v>349.59192687000001</v>
      </c>
      <c r="I85" s="127">
        <v>0.98446823999999999</v>
      </c>
      <c r="J85" s="127">
        <v>31.723093540000001</v>
      </c>
      <c r="K85" s="127">
        <v>316.88436509000002</v>
      </c>
      <c r="L85" s="127">
        <v>670.73071207999999</v>
      </c>
      <c r="M85" s="127">
        <v>196.314987</v>
      </c>
      <c r="N85" s="127">
        <v>0.12100242999999999</v>
      </c>
      <c r="O85" s="127">
        <v>7.8162539500000001</v>
      </c>
      <c r="P85" s="127">
        <v>188.37773061999999</v>
      </c>
      <c r="Q85" s="127">
        <v>474.41572508000002</v>
      </c>
      <c r="R85" s="127">
        <v>10.43992759</v>
      </c>
      <c r="S85" s="127">
        <v>2.54571792</v>
      </c>
      <c r="T85" s="127">
        <v>461.43007956999998</v>
      </c>
      <c r="U85" s="127">
        <v>94.48743881</v>
      </c>
      <c r="V85" s="127">
        <v>736.73953362999998</v>
      </c>
      <c r="W85" s="127"/>
      <c r="X85" s="127"/>
      <c r="Y85" s="127"/>
      <c r="Z85" s="127"/>
      <c r="AA85" s="127"/>
      <c r="AB85" s="127"/>
    </row>
    <row r="86" spans="1:28" hidden="1" outlineLevel="1">
      <c r="A86" s="8">
        <v>42826</v>
      </c>
      <c r="B86" s="127">
        <v>3075.4539393800001</v>
      </c>
      <c r="C86" s="127">
        <v>2316.7367945199999</v>
      </c>
      <c r="D86" s="127">
        <v>1973.0540703500001</v>
      </c>
      <c r="E86" s="127">
        <v>1320.86764956</v>
      </c>
      <c r="F86" s="127">
        <v>408.42206241000002</v>
      </c>
      <c r="G86" s="127">
        <v>243.76435838</v>
      </c>
      <c r="H86" s="127">
        <v>343.68272416999997</v>
      </c>
      <c r="I86" s="127">
        <v>3.4948030499999998</v>
      </c>
      <c r="J86" s="127">
        <v>31.13979505</v>
      </c>
      <c r="K86" s="127">
        <v>309.04812607000002</v>
      </c>
      <c r="L86" s="127">
        <v>658.62855904000003</v>
      </c>
      <c r="M86" s="127">
        <v>195.51449557999999</v>
      </c>
      <c r="N86" s="127">
        <v>2.6446978400000001</v>
      </c>
      <c r="O86" s="127">
        <v>7.7173564700000004</v>
      </c>
      <c r="P86" s="127">
        <v>185.15244127</v>
      </c>
      <c r="Q86" s="127">
        <v>463.11406346000001</v>
      </c>
      <c r="R86" s="127">
        <v>25.383944580000001</v>
      </c>
      <c r="S86" s="127">
        <v>2.5067861499999999</v>
      </c>
      <c r="T86" s="127">
        <v>435.22333272999998</v>
      </c>
      <c r="U86" s="127">
        <v>100.08858582000001</v>
      </c>
      <c r="V86" s="127">
        <v>702.30990416999998</v>
      </c>
      <c r="W86" s="127"/>
      <c r="X86" s="127"/>
      <c r="Y86" s="127"/>
      <c r="Z86" s="127"/>
      <c r="AA86" s="127"/>
      <c r="AB86" s="127"/>
    </row>
    <row r="87" spans="1:28" hidden="1" outlineLevel="1">
      <c r="A87" s="8">
        <v>42856</v>
      </c>
      <c r="B87" s="127">
        <v>3148.2105876599999</v>
      </c>
      <c r="C87" s="127">
        <v>2392.1173106599999</v>
      </c>
      <c r="D87" s="127">
        <v>2052.0113628499998</v>
      </c>
      <c r="E87" s="127">
        <v>1375.3001544000001</v>
      </c>
      <c r="F87" s="127">
        <v>425.79736682999999</v>
      </c>
      <c r="G87" s="127">
        <v>250.91384162</v>
      </c>
      <c r="H87" s="127">
        <v>340.10594780999998</v>
      </c>
      <c r="I87" s="127">
        <v>3.5023921599999999</v>
      </c>
      <c r="J87" s="127">
        <v>30.806198980000001</v>
      </c>
      <c r="K87" s="127">
        <v>305.79735667</v>
      </c>
      <c r="L87" s="127">
        <v>647.84562072999995</v>
      </c>
      <c r="M87" s="127">
        <v>196.27205673</v>
      </c>
      <c r="N87" s="127">
        <v>2.6539394399999998</v>
      </c>
      <c r="O87" s="127">
        <v>9.62253589</v>
      </c>
      <c r="P87" s="127">
        <v>183.99558139999999</v>
      </c>
      <c r="Q87" s="127">
        <v>451.57356399999998</v>
      </c>
      <c r="R87" s="127">
        <v>24.988265720000001</v>
      </c>
      <c r="S87" s="127">
        <v>2.4894280800000002</v>
      </c>
      <c r="T87" s="127">
        <v>424.09587019999998</v>
      </c>
      <c r="U87" s="127">
        <v>108.24765626999999</v>
      </c>
      <c r="V87" s="127">
        <v>688.50452452000002</v>
      </c>
      <c r="W87" s="127"/>
      <c r="X87" s="127"/>
      <c r="Y87" s="127"/>
      <c r="Z87" s="127"/>
      <c r="AA87" s="127"/>
      <c r="AB87" s="127"/>
    </row>
    <row r="88" spans="1:28" hidden="1" outlineLevel="1">
      <c r="A88" s="8">
        <v>42887</v>
      </c>
      <c r="B88" s="127">
        <v>3189.9200314200002</v>
      </c>
      <c r="C88" s="127">
        <v>2441.3235011800002</v>
      </c>
      <c r="D88" s="127">
        <v>2105.87381413</v>
      </c>
      <c r="E88" s="127">
        <v>1310.1163426400001</v>
      </c>
      <c r="F88" s="127">
        <v>539.98611566</v>
      </c>
      <c r="G88" s="127">
        <v>255.77135583</v>
      </c>
      <c r="H88" s="127">
        <v>335.44968705000002</v>
      </c>
      <c r="I88" s="127">
        <v>3.48688361</v>
      </c>
      <c r="J88" s="127">
        <v>30.513617969999999</v>
      </c>
      <c r="K88" s="127">
        <v>301.44918546999997</v>
      </c>
      <c r="L88" s="127">
        <v>639.15168917000005</v>
      </c>
      <c r="M88" s="127">
        <v>196.2106503</v>
      </c>
      <c r="N88" s="127">
        <v>2.4391512400000002</v>
      </c>
      <c r="O88" s="127">
        <v>9.9300807800000008</v>
      </c>
      <c r="P88" s="127">
        <v>183.84141828</v>
      </c>
      <c r="Q88" s="127">
        <v>442.94103887</v>
      </c>
      <c r="R88" s="127">
        <v>23.693157360000001</v>
      </c>
      <c r="S88" s="127">
        <v>2.4886502699999999</v>
      </c>
      <c r="T88" s="127">
        <v>416.75923124000002</v>
      </c>
      <c r="U88" s="127">
        <v>109.44484107</v>
      </c>
      <c r="V88" s="127">
        <v>671.57872540999995</v>
      </c>
      <c r="W88" s="127"/>
      <c r="X88" s="127"/>
      <c r="Y88" s="127"/>
      <c r="Z88" s="127"/>
      <c r="AA88" s="127"/>
      <c r="AB88" s="127"/>
    </row>
    <row r="89" spans="1:28" hidden="1" outlineLevel="1">
      <c r="A89" s="8">
        <v>42917</v>
      </c>
      <c r="B89" s="127">
        <v>3245.6352768699999</v>
      </c>
      <c r="C89" s="127">
        <v>2509.18128385</v>
      </c>
      <c r="D89" s="127">
        <v>2185.0619327099998</v>
      </c>
      <c r="E89" s="127">
        <v>1412.47897478</v>
      </c>
      <c r="F89" s="127">
        <v>515.00460815999998</v>
      </c>
      <c r="G89" s="127">
        <v>257.57834976999999</v>
      </c>
      <c r="H89" s="127">
        <v>324.11935113999999</v>
      </c>
      <c r="I89" s="127">
        <v>1.02887058</v>
      </c>
      <c r="J89" s="127">
        <v>29.656685490000001</v>
      </c>
      <c r="K89" s="127">
        <v>293.43379506999997</v>
      </c>
      <c r="L89" s="127">
        <v>622.99159621000001</v>
      </c>
      <c r="M89" s="127">
        <v>195.69949004</v>
      </c>
      <c r="N89" s="127">
        <v>0.30484834999999999</v>
      </c>
      <c r="O89" s="127">
        <v>9.6074755300000003</v>
      </c>
      <c r="P89" s="127">
        <v>185.78716616</v>
      </c>
      <c r="Q89" s="127">
        <v>427.29210617000001</v>
      </c>
      <c r="R89" s="127">
        <v>10.046054720000001</v>
      </c>
      <c r="S89" s="127">
        <v>2.45040653</v>
      </c>
      <c r="T89" s="127">
        <v>414.79564491999997</v>
      </c>
      <c r="U89" s="127">
        <v>113.46239681</v>
      </c>
      <c r="V89" s="127">
        <v>666.09310866999999</v>
      </c>
      <c r="W89" s="127"/>
      <c r="X89" s="127"/>
      <c r="Y89" s="127"/>
      <c r="Z89" s="127"/>
      <c r="AA89" s="127"/>
      <c r="AB89" s="127"/>
    </row>
    <row r="90" spans="1:28" hidden="1" outlineLevel="1">
      <c r="A90" s="8">
        <v>42948</v>
      </c>
      <c r="B90" s="127">
        <v>3375.4134527199999</v>
      </c>
      <c r="C90" s="127">
        <v>2628.7003911299998</v>
      </c>
      <c r="D90" s="127">
        <v>2311.8246039400001</v>
      </c>
      <c r="E90" s="127">
        <v>1509.6069223300001</v>
      </c>
      <c r="F90" s="127">
        <v>545.38764251999999</v>
      </c>
      <c r="G90" s="127">
        <v>256.83003909000001</v>
      </c>
      <c r="H90" s="127">
        <v>316.87578718999998</v>
      </c>
      <c r="I90" s="127">
        <v>1.0241521099999999</v>
      </c>
      <c r="J90" s="127">
        <v>29.276873219999999</v>
      </c>
      <c r="K90" s="127">
        <v>286.57476186000002</v>
      </c>
      <c r="L90" s="127">
        <v>617.59013270000003</v>
      </c>
      <c r="M90" s="127">
        <v>199.50718520000001</v>
      </c>
      <c r="N90" s="127">
        <v>0.2945412</v>
      </c>
      <c r="O90" s="127">
        <v>11.31205772</v>
      </c>
      <c r="P90" s="127">
        <v>187.90058628</v>
      </c>
      <c r="Q90" s="127">
        <v>418.08294749999999</v>
      </c>
      <c r="R90" s="127">
        <v>9.9174627900000001</v>
      </c>
      <c r="S90" s="127">
        <v>2.41999085</v>
      </c>
      <c r="T90" s="127">
        <v>405.74549386000001</v>
      </c>
      <c r="U90" s="127">
        <v>129.12292889</v>
      </c>
      <c r="V90" s="127">
        <v>658.97380999999996</v>
      </c>
      <c r="W90" s="127"/>
      <c r="X90" s="127"/>
      <c r="Y90" s="127"/>
      <c r="Z90" s="127"/>
      <c r="AA90" s="127"/>
      <c r="AB90" s="127"/>
    </row>
    <row r="91" spans="1:28" hidden="1" outlineLevel="1">
      <c r="A91" s="8">
        <v>42979</v>
      </c>
      <c r="B91" s="127">
        <v>3479.4690051900002</v>
      </c>
      <c r="C91" s="127">
        <v>2718.9039365600001</v>
      </c>
      <c r="D91" s="127">
        <v>2394.0077487600001</v>
      </c>
      <c r="E91" s="127">
        <v>1557.1681804699999</v>
      </c>
      <c r="F91" s="127">
        <v>603.95684387999995</v>
      </c>
      <c r="G91" s="127">
        <v>232.88272441000001</v>
      </c>
      <c r="H91" s="127">
        <v>324.89618780000001</v>
      </c>
      <c r="I91" s="127">
        <v>1.0930448500000001</v>
      </c>
      <c r="J91" s="127">
        <v>30.343872139999998</v>
      </c>
      <c r="K91" s="127">
        <v>293.45927081000002</v>
      </c>
      <c r="L91" s="127">
        <v>626.84302893999995</v>
      </c>
      <c r="M91" s="127">
        <v>198.8590782</v>
      </c>
      <c r="N91" s="127">
        <v>0.29065068999999999</v>
      </c>
      <c r="O91" s="127">
        <v>10.40467059</v>
      </c>
      <c r="P91" s="127">
        <v>188.16375692</v>
      </c>
      <c r="Q91" s="127">
        <v>427.98395074000001</v>
      </c>
      <c r="R91" s="127">
        <v>10.157514559999999</v>
      </c>
      <c r="S91" s="127">
        <v>2.51038571</v>
      </c>
      <c r="T91" s="127">
        <v>415.31605046999999</v>
      </c>
      <c r="U91" s="127">
        <v>133.72203969</v>
      </c>
      <c r="V91" s="127">
        <v>663.47460563000004</v>
      </c>
      <c r="W91" s="127"/>
      <c r="X91" s="127"/>
      <c r="Y91" s="127"/>
      <c r="Z91" s="127"/>
      <c r="AA91" s="127"/>
      <c r="AB91" s="127"/>
    </row>
    <row r="92" spans="1:28" hidden="1" outlineLevel="1">
      <c r="A92" s="8">
        <v>43009</v>
      </c>
      <c r="B92" s="127">
        <v>3540.80380079</v>
      </c>
      <c r="C92" s="127">
        <v>2784.0357604300002</v>
      </c>
      <c r="D92" s="127">
        <v>2456.3609668099998</v>
      </c>
      <c r="E92" s="127">
        <v>1611.03137072</v>
      </c>
      <c r="F92" s="127">
        <v>610.78965985000002</v>
      </c>
      <c r="G92" s="127">
        <v>234.53993624</v>
      </c>
      <c r="H92" s="127">
        <v>327.67479362</v>
      </c>
      <c r="I92" s="127">
        <v>1.12930263</v>
      </c>
      <c r="J92" s="127">
        <v>30.68862639</v>
      </c>
      <c r="K92" s="127">
        <v>295.85686459999999</v>
      </c>
      <c r="L92" s="127">
        <v>625.97696184999995</v>
      </c>
      <c r="M92" s="127">
        <v>197.65250918000001</v>
      </c>
      <c r="N92" s="127">
        <v>0.29435740999999999</v>
      </c>
      <c r="O92" s="127">
        <v>9.0989766500000009</v>
      </c>
      <c r="P92" s="127">
        <v>188.25917512000001</v>
      </c>
      <c r="Q92" s="127">
        <v>428.32445267000003</v>
      </c>
      <c r="R92" s="127">
        <v>10.27790574</v>
      </c>
      <c r="S92" s="127">
        <v>2.5409474200000002</v>
      </c>
      <c r="T92" s="127">
        <v>415.50559951000002</v>
      </c>
      <c r="U92" s="127">
        <v>130.79107851000001</v>
      </c>
      <c r="V92" s="127">
        <v>659.26798221000001</v>
      </c>
      <c r="W92" s="127"/>
      <c r="X92" s="127"/>
      <c r="Y92" s="127"/>
      <c r="Z92" s="127"/>
      <c r="AA92" s="127"/>
      <c r="AB92" s="127"/>
    </row>
    <row r="93" spans="1:28" hidden="1" outlineLevel="1">
      <c r="A93" s="8">
        <v>43040</v>
      </c>
      <c r="B93" s="127">
        <v>3576.8696328599999</v>
      </c>
      <c r="C93" s="127">
        <v>2829.3501794399999</v>
      </c>
      <c r="D93" s="127">
        <v>2516.19018069</v>
      </c>
      <c r="E93" s="127">
        <v>1646.21927465</v>
      </c>
      <c r="F93" s="127">
        <v>629.04240526000001</v>
      </c>
      <c r="G93" s="127">
        <v>240.92850078000001</v>
      </c>
      <c r="H93" s="127">
        <v>313.15999875</v>
      </c>
      <c r="I93" s="127">
        <v>1.12437115</v>
      </c>
      <c r="J93" s="127">
        <v>31.375057810000001</v>
      </c>
      <c r="K93" s="127">
        <v>280.66056979000001</v>
      </c>
      <c r="L93" s="127">
        <v>616.88717100999997</v>
      </c>
      <c r="M93" s="127">
        <v>199.80502964999999</v>
      </c>
      <c r="N93" s="127">
        <v>2.3131444499999998</v>
      </c>
      <c r="O93" s="127">
        <v>10.95306008</v>
      </c>
      <c r="P93" s="127">
        <v>186.53882512000001</v>
      </c>
      <c r="Q93" s="127">
        <v>417.08214135999998</v>
      </c>
      <c r="R93" s="127">
        <v>10.353283449999999</v>
      </c>
      <c r="S93" s="127">
        <v>2.5597452000000001</v>
      </c>
      <c r="T93" s="127">
        <v>404.16911270999998</v>
      </c>
      <c r="U93" s="127">
        <v>130.63228240999999</v>
      </c>
      <c r="V93" s="127">
        <v>657.66047026000001</v>
      </c>
      <c r="W93" s="127"/>
      <c r="X93" s="127"/>
      <c r="Y93" s="127"/>
      <c r="Z93" s="127"/>
      <c r="AA93" s="127"/>
      <c r="AB93" s="127"/>
    </row>
    <row r="94" spans="1:28" hidden="1" outlineLevel="1">
      <c r="A94" s="8">
        <v>43070</v>
      </c>
      <c r="B94" s="127">
        <v>3822.9251707399999</v>
      </c>
      <c r="C94" s="127">
        <v>2981.9931172199999</v>
      </c>
      <c r="D94" s="127">
        <v>2648.7447774000002</v>
      </c>
      <c r="E94" s="127">
        <v>1475.96538192</v>
      </c>
      <c r="F94" s="127">
        <v>928.02161172000001</v>
      </c>
      <c r="G94" s="127">
        <v>244.75778376</v>
      </c>
      <c r="H94" s="127">
        <v>333.24833982000001</v>
      </c>
      <c r="I94" s="127">
        <v>1.1219114100000001</v>
      </c>
      <c r="J94" s="127">
        <v>32.371613889999999</v>
      </c>
      <c r="K94" s="127">
        <v>299.75481452000002</v>
      </c>
      <c r="L94" s="127">
        <v>698.79925193999998</v>
      </c>
      <c r="M94" s="127">
        <v>202.8570838</v>
      </c>
      <c r="N94" s="127">
        <v>0.41971742000000001</v>
      </c>
      <c r="O94" s="127">
        <v>5.6760213100000003</v>
      </c>
      <c r="P94" s="127">
        <v>196.76134507</v>
      </c>
      <c r="Q94" s="127">
        <v>495.94216813999998</v>
      </c>
      <c r="R94" s="127">
        <v>9.65815877</v>
      </c>
      <c r="S94" s="127">
        <v>4.3839312499999998</v>
      </c>
      <c r="T94" s="127">
        <v>481.90007811999999</v>
      </c>
      <c r="U94" s="127">
        <v>142.13280158000001</v>
      </c>
      <c r="V94" s="127">
        <v>628.13977776000002</v>
      </c>
      <c r="W94" s="127"/>
      <c r="X94" s="127"/>
      <c r="Y94" s="127"/>
      <c r="Z94" s="127"/>
      <c r="AA94" s="127"/>
      <c r="AB94" s="127"/>
    </row>
    <row r="95" spans="1:28" hidden="1" outlineLevel="1">
      <c r="A95" s="8">
        <v>43101</v>
      </c>
      <c r="B95" s="127">
        <v>3876.2792393899999</v>
      </c>
      <c r="C95" s="127">
        <v>3150.8324378299999</v>
      </c>
      <c r="D95" s="127">
        <v>2797.7073794399998</v>
      </c>
      <c r="E95" s="127">
        <v>1820.5465323400001</v>
      </c>
      <c r="F95" s="127">
        <v>708.14652477000004</v>
      </c>
      <c r="G95" s="127">
        <v>269.01432233000003</v>
      </c>
      <c r="H95" s="127">
        <v>353.12505838999999</v>
      </c>
      <c r="I95" s="127">
        <v>6.9989501599999997</v>
      </c>
      <c r="J95" s="127">
        <v>32.094047689999996</v>
      </c>
      <c r="K95" s="127">
        <v>314.03206053999997</v>
      </c>
      <c r="L95" s="127">
        <v>571.50194885999997</v>
      </c>
      <c r="M95" s="127">
        <v>175.34488522000001</v>
      </c>
      <c r="N95" s="127">
        <v>0.55761897000000005</v>
      </c>
      <c r="O95" s="127">
        <v>5.6381334599999997</v>
      </c>
      <c r="P95" s="127">
        <v>169.14913279000001</v>
      </c>
      <c r="Q95" s="127">
        <v>396.15706363999999</v>
      </c>
      <c r="R95" s="127">
        <v>23.010864260000002</v>
      </c>
      <c r="S95" s="127">
        <v>1.5066785700000001</v>
      </c>
      <c r="T95" s="127">
        <v>371.63952081000002</v>
      </c>
      <c r="U95" s="127">
        <v>153.94485270000001</v>
      </c>
      <c r="V95" s="127">
        <v>588.28986673999998</v>
      </c>
      <c r="W95" s="127"/>
      <c r="X95" s="127"/>
      <c r="Y95" s="127"/>
      <c r="Z95" s="127"/>
      <c r="AA95" s="127"/>
      <c r="AB95" s="127"/>
    </row>
    <row r="96" spans="1:28" hidden="1" outlineLevel="1">
      <c r="A96" s="8">
        <v>43132</v>
      </c>
      <c r="B96" s="127">
        <v>3860.6126226900001</v>
      </c>
      <c r="C96" s="127">
        <v>3125.6560536900001</v>
      </c>
      <c r="D96" s="127">
        <v>2799.4245686200002</v>
      </c>
      <c r="E96" s="127">
        <v>1829.57763636</v>
      </c>
      <c r="F96" s="127">
        <v>716.33931482000003</v>
      </c>
      <c r="G96" s="127">
        <v>253.50761743999999</v>
      </c>
      <c r="H96" s="127">
        <v>326.23148507000002</v>
      </c>
      <c r="I96" s="127">
        <v>0.97942943999999998</v>
      </c>
      <c r="J96" s="127">
        <v>31.11879776</v>
      </c>
      <c r="K96" s="127">
        <v>294.13325787000002</v>
      </c>
      <c r="L96" s="127">
        <v>580.43360413000005</v>
      </c>
      <c r="M96" s="127">
        <v>201.06376871000001</v>
      </c>
      <c r="N96" s="127">
        <v>1.70925243</v>
      </c>
      <c r="O96" s="127">
        <v>5.4245282000000001</v>
      </c>
      <c r="P96" s="127">
        <v>193.92998807999999</v>
      </c>
      <c r="Q96" s="127">
        <v>379.36983542000002</v>
      </c>
      <c r="R96" s="127">
        <v>11.895134199999999</v>
      </c>
      <c r="S96" s="127">
        <v>1.8117677000000001</v>
      </c>
      <c r="T96" s="127">
        <v>365.66293352000002</v>
      </c>
      <c r="U96" s="127">
        <v>154.52296487000001</v>
      </c>
      <c r="V96" s="127">
        <v>674.26276972999995</v>
      </c>
      <c r="W96" s="127"/>
      <c r="X96" s="127"/>
      <c r="Y96" s="127"/>
      <c r="Z96" s="127"/>
      <c r="AA96" s="127"/>
      <c r="AB96" s="127"/>
    </row>
    <row r="97" spans="1:28" hidden="1" outlineLevel="1">
      <c r="A97" s="8">
        <v>43160</v>
      </c>
      <c r="B97" s="127">
        <v>3929.5575759499998</v>
      </c>
      <c r="C97" s="127">
        <v>3186.4079880700001</v>
      </c>
      <c r="D97" s="127">
        <v>2866.2748891000001</v>
      </c>
      <c r="E97" s="127">
        <v>1872.3205170700001</v>
      </c>
      <c r="F97" s="127">
        <v>735.72975572999997</v>
      </c>
      <c r="G97" s="127">
        <v>258.22461629999998</v>
      </c>
      <c r="H97" s="127">
        <v>320.13309896999999</v>
      </c>
      <c r="I97" s="127">
        <v>0.95855804</v>
      </c>
      <c r="J97" s="127">
        <v>30.766486319999998</v>
      </c>
      <c r="K97" s="127">
        <v>288.40805461000002</v>
      </c>
      <c r="L97" s="127">
        <v>577.35063705000005</v>
      </c>
      <c r="M97" s="127">
        <v>203.67189863999999</v>
      </c>
      <c r="N97" s="127">
        <v>2.0193507899999998</v>
      </c>
      <c r="O97" s="127">
        <v>5.4314341900000001</v>
      </c>
      <c r="P97" s="127">
        <v>196.22111365999999</v>
      </c>
      <c r="Q97" s="127">
        <v>373.67873840999999</v>
      </c>
      <c r="R97" s="127">
        <v>11.77641992</v>
      </c>
      <c r="S97" s="127">
        <v>1.7844914199999999</v>
      </c>
      <c r="T97" s="127">
        <v>360.11782706999998</v>
      </c>
      <c r="U97" s="127">
        <v>165.79895083</v>
      </c>
      <c r="V97" s="127">
        <v>651.16266468000003</v>
      </c>
      <c r="W97" s="127"/>
      <c r="X97" s="127"/>
      <c r="Y97" s="127"/>
      <c r="Z97" s="127"/>
      <c r="AA97" s="127"/>
      <c r="AB97" s="127"/>
    </row>
    <row r="98" spans="1:28" hidden="1" outlineLevel="1">
      <c r="A98" s="8">
        <v>43191</v>
      </c>
      <c r="B98" s="127">
        <v>3988.6391408600002</v>
      </c>
      <c r="C98" s="127">
        <v>3235.6021407600001</v>
      </c>
      <c r="D98" s="127">
        <v>2918.31071643</v>
      </c>
      <c r="E98" s="127">
        <v>1900.8891683100001</v>
      </c>
      <c r="F98" s="127">
        <v>754.54648705</v>
      </c>
      <c r="G98" s="127">
        <v>262.87506107000002</v>
      </c>
      <c r="H98" s="127">
        <v>317.29142432999998</v>
      </c>
      <c r="I98" s="127">
        <v>0.95595859000000005</v>
      </c>
      <c r="J98" s="127">
        <v>30.41575499</v>
      </c>
      <c r="K98" s="127">
        <v>285.91971074999998</v>
      </c>
      <c r="L98" s="127">
        <v>577.82787592</v>
      </c>
      <c r="M98" s="127">
        <v>208.15759113999999</v>
      </c>
      <c r="N98" s="127">
        <v>1.3486976900000001</v>
      </c>
      <c r="O98" s="127">
        <v>5.4053525000000002</v>
      </c>
      <c r="P98" s="127">
        <v>201.40354095000001</v>
      </c>
      <c r="Q98" s="127">
        <v>369.67028477999997</v>
      </c>
      <c r="R98" s="127">
        <v>11.69465726</v>
      </c>
      <c r="S98" s="127">
        <v>2.0889764300000002</v>
      </c>
      <c r="T98" s="127">
        <v>355.88665108999999</v>
      </c>
      <c r="U98" s="127">
        <v>175.20912418</v>
      </c>
      <c r="V98" s="127">
        <v>607.79488798</v>
      </c>
      <c r="W98" s="127"/>
      <c r="X98" s="127"/>
      <c r="Y98" s="127"/>
      <c r="Z98" s="127"/>
      <c r="AA98" s="127"/>
      <c r="AB98" s="127"/>
    </row>
    <row r="99" spans="1:28" hidden="1" outlineLevel="1">
      <c r="A99" s="8">
        <v>43221</v>
      </c>
      <c r="B99" s="127">
        <v>4099.2431898000004</v>
      </c>
      <c r="C99" s="127">
        <v>3348.85346574</v>
      </c>
      <c r="D99" s="127">
        <v>3038.3315417499998</v>
      </c>
      <c r="E99" s="127">
        <v>1973.9153221700001</v>
      </c>
      <c r="F99" s="127">
        <v>798.58309767000003</v>
      </c>
      <c r="G99" s="127">
        <v>265.83312190999999</v>
      </c>
      <c r="H99" s="127">
        <v>310.52192399</v>
      </c>
      <c r="I99" s="127">
        <v>0.93895759000000001</v>
      </c>
      <c r="J99" s="127">
        <v>30.513039460000002</v>
      </c>
      <c r="K99" s="127">
        <v>279.06992694000002</v>
      </c>
      <c r="L99" s="127">
        <v>572.43258773000002</v>
      </c>
      <c r="M99" s="127">
        <v>209.74673934</v>
      </c>
      <c r="N99" s="127">
        <v>2.0889349400000001</v>
      </c>
      <c r="O99" s="127">
        <v>5.1781838699999998</v>
      </c>
      <c r="P99" s="127">
        <v>202.47962053000001</v>
      </c>
      <c r="Q99" s="127">
        <v>362.68584838999999</v>
      </c>
      <c r="R99" s="127">
        <v>11.71164491</v>
      </c>
      <c r="S99" s="127">
        <v>2.0813814499999999</v>
      </c>
      <c r="T99" s="127">
        <v>348.89282202999999</v>
      </c>
      <c r="U99" s="127">
        <v>177.95713633</v>
      </c>
      <c r="V99" s="127">
        <v>593.96581622999997</v>
      </c>
      <c r="W99" s="127"/>
      <c r="X99" s="127"/>
      <c r="Y99" s="127"/>
      <c r="Z99" s="127"/>
      <c r="AA99" s="127"/>
      <c r="AB99" s="127"/>
    </row>
    <row r="100" spans="1:28" hidden="1" outlineLevel="1">
      <c r="A100" s="8">
        <v>43252</v>
      </c>
      <c r="B100" s="127">
        <v>4139.7509869699998</v>
      </c>
      <c r="C100" s="127">
        <v>3385.2563935100002</v>
      </c>
      <c r="D100" s="127">
        <v>3073.5833102800002</v>
      </c>
      <c r="E100" s="127">
        <v>1974.62483636</v>
      </c>
      <c r="F100" s="127">
        <v>827.27026306000005</v>
      </c>
      <c r="G100" s="127">
        <v>271.68821086000003</v>
      </c>
      <c r="H100" s="127">
        <v>311.67308322999997</v>
      </c>
      <c r="I100" s="127">
        <v>0.94119505000000003</v>
      </c>
      <c r="J100" s="127">
        <v>30.53268285</v>
      </c>
      <c r="K100" s="127">
        <v>280.19920532999998</v>
      </c>
      <c r="L100" s="127">
        <v>570.11728133999998</v>
      </c>
      <c r="M100" s="127">
        <v>210.20339315999999</v>
      </c>
      <c r="N100" s="127">
        <v>2.1203590999999999</v>
      </c>
      <c r="O100" s="127">
        <v>6.3468502100000004</v>
      </c>
      <c r="P100" s="127">
        <v>201.73618385</v>
      </c>
      <c r="Q100" s="127">
        <v>359.91388818000001</v>
      </c>
      <c r="R100" s="127">
        <v>11.79276037</v>
      </c>
      <c r="S100" s="127">
        <v>2.08556198</v>
      </c>
      <c r="T100" s="127">
        <v>346.03556583</v>
      </c>
      <c r="U100" s="127">
        <v>184.37731212</v>
      </c>
      <c r="V100" s="127">
        <v>596.23160845999996</v>
      </c>
      <c r="W100" s="127"/>
      <c r="X100" s="127"/>
      <c r="Y100" s="127"/>
      <c r="Z100" s="127"/>
      <c r="AA100" s="127"/>
      <c r="AB100" s="127"/>
    </row>
    <row r="101" spans="1:28" hidden="1" outlineLevel="1">
      <c r="A101" s="8">
        <v>43282</v>
      </c>
      <c r="B101" s="127">
        <v>4245.8139718800003</v>
      </c>
      <c r="C101" s="127">
        <v>3497.34556419</v>
      </c>
      <c r="D101" s="127">
        <v>3194.1544117799999</v>
      </c>
      <c r="E101" s="127">
        <v>2045.8331792700001</v>
      </c>
      <c r="F101" s="127">
        <v>871.13658404</v>
      </c>
      <c r="G101" s="127">
        <v>277.18464847000001</v>
      </c>
      <c r="H101" s="127">
        <v>303.19115240999997</v>
      </c>
      <c r="I101" s="127">
        <v>0.98577954999999995</v>
      </c>
      <c r="J101" s="127">
        <v>25.688124999999999</v>
      </c>
      <c r="K101" s="127">
        <v>276.51724786</v>
      </c>
      <c r="L101" s="127">
        <v>563.69426879000002</v>
      </c>
      <c r="M101" s="127">
        <v>206.33769025999999</v>
      </c>
      <c r="N101" s="127">
        <v>2.1170565400000001</v>
      </c>
      <c r="O101" s="127">
        <v>6.1902582800000001</v>
      </c>
      <c r="P101" s="127">
        <v>198.03037544</v>
      </c>
      <c r="Q101" s="127">
        <v>357.35657852999998</v>
      </c>
      <c r="R101" s="127">
        <v>9.84408496</v>
      </c>
      <c r="S101" s="127">
        <v>2.1305693400000001</v>
      </c>
      <c r="T101" s="127">
        <v>345.38192422999998</v>
      </c>
      <c r="U101" s="127">
        <v>184.7741389</v>
      </c>
      <c r="V101" s="127">
        <v>593.37765006999996</v>
      </c>
      <c r="W101" s="127"/>
      <c r="X101" s="127"/>
      <c r="Y101" s="127"/>
      <c r="Z101" s="127"/>
      <c r="AA101" s="127"/>
      <c r="AB101" s="127"/>
    </row>
    <row r="102" spans="1:28" hidden="1" outlineLevel="1">
      <c r="A102" s="8">
        <v>43313</v>
      </c>
      <c r="B102" s="127">
        <v>4587.2907563400004</v>
      </c>
      <c r="C102" s="127">
        <v>3669.75417298</v>
      </c>
      <c r="D102" s="127">
        <v>3338.2331376799998</v>
      </c>
      <c r="E102" s="127">
        <v>2129.5365490899999</v>
      </c>
      <c r="F102" s="127">
        <v>928.00677457999996</v>
      </c>
      <c r="G102" s="127">
        <v>280.68981401000002</v>
      </c>
      <c r="H102" s="127">
        <v>331.52103529999999</v>
      </c>
      <c r="I102" s="127">
        <v>1.0459643199999999</v>
      </c>
      <c r="J102" s="127">
        <v>27.54682816</v>
      </c>
      <c r="K102" s="127">
        <v>302.92824281999998</v>
      </c>
      <c r="L102" s="127">
        <v>714.84516647999999</v>
      </c>
      <c r="M102" s="127">
        <v>214.76567215</v>
      </c>
      <c r="N102" s="127">
        <v>2.1210027</v>
      </c>
      <c r="O102" s="127">
        <v>7.2987888700000001</v>
      </c>
      <c r="P102" s="127">
        <v>205.34588058</v>
      </c>
      <c r="Q102" s="127">
        <v>500.07949432999999</v>
      </c>
      <c r="R102" s="127">
        <v>10.45706925</v>
      </c>
      <c r="S102" s="127">
        <v>3.74195915</v>
      </c>
      <c r="T102" s="127">
        <v>485.88046593000001</v>
      </c>
      <c r="U102" s="127">
        <v>202.69141687999999</v>
      </c>
      <c r="V102" s="127">
        <v>698.19748660000005</v>
      </c>
      <c r="W102" s="127"/>
      <c r="X102" s="127"/>
      <c r="Y102" s="127"/>
      <c r="Z102" s="127"/>
      <c r="AA102" s="127"/>
      <c r="AB102" s="127"/>
    </row>
    <row r="103" spans="1:28" hidden="1" outlineLevel="1">
      <c r="A103" s="8">
        <v>43344</v>
      </c>
      <c r="B103" s="127">
        <v>4614.6960500100004</v>
      </c>
      <c r="C103" s="127">
        <v>3690.1782752200002</v>
      </c>
      <c r="D103" s="127">
        <v>3372.40193869</v>
      </c>
      <c r="E103" s="127">
        <v>2140.4925953100001</v>
      </c>
      <c r="F103" s="127">
        <v>945.51629271000002</v>
      </c>
      <c r="G103" s="127">
        <v>286.39305066999998</v>
      </c>
      <c r="H103" s="127">
        <v>317.77633652999998</v>
      </c>
      <c r="I103" s="127">
        <v>1.04185835</v>
      </c>
      <c r="J103" s="127">
        <v>27.174882050000001</v>
      </c>
      <c r="K103" s="127">
        <v>289.55959612999999</v>
      </c>
      <c r="L103" s="127">
        <v>712.57502103000002</v>
      </c>
      <c r="M103" s="127">
        <v>215.59173067</v>
      </c>
      <c r="N103" s="127">
        <v>2.12100285</v>
      </c>
      <c r="O103" s="127">
        <v>7.8384834999999997</v>
      </c>
      <c r="P103" s="127">
        <v>205.63224432000001</v>
      </c>
      <c r="Q103" s="127">
        <v>496.98329036000001</v>
      </c>
      <c r="R103" s="127">
        <v>10.514558259999999</v>
      </c>
      <c r="S103" s="127">
        <v>3.7558712500000002</v>
      </c>
      <c r="T103" s="127">
        <v>482.71286085000003</v>
      </c>
      <c r="U103" s="127">
        <v>211.94275375999999</v>
      </c>
      <c r="V103" s="127">
        <v>705.86312153999995</v>
      </c>
      <c r="W103" s="127"/>
      <c r="X103" s="127"/>
      <c r="Y103" s="127"/>
      <c r="Z103" s="127"/>
      <c r="AA103" s="127"/>
      <c r="AB103" s="127"/>
    </row>
    <row r="104" spans="1:28" hidden="1" outlineLevel="1">
      <c r="A104" s="8">
        <v>43374</v>
      </c>
      <c r="B104" s="127">
        <v>4657.0313119700004</v>
      </c>
      <c r="C104" s="127">
        <v>3736.7339977000001</v>
      </c>
      <c r="D104" s="127">
        <v>3430.6122922700001</v>
      </c>
      <c r="E104" s="127">
        <v>2188.4501793499999</v>
      </c>
      <c r="F104" s="127">
        <v>961.66864510000005</v>
      </c>
      <c r="G104" s="127">
        <v>280.49346781999998</v>
      </c>
      <c r="H104" s="127">
        <v>306.12170543000002</v>
      </c>
      <c r="I104" s="127">
        <v>1.0296866</v>
      </c>
      <c r="J104" s="127">
        <v>24.625910609999998</v>
      </c>
      <c r="K104" s="127">
        <v>280.46610822000002</v>
      </c>
      <c r="L104" s="127">
        <v>708.88649626999995</v>
      </c>
      <c r="M104" s="127">
        <v>215.33339064</v>
      </c>
      <c r="N104" s="127">
        <v>0.12100298</v>
      </c>
      <c r="O104" s="127">
        <v>9.6406278400000005</v>
      </c>
      <c r="P104" s="127">
        <v>205.57175982000001</v>
      </c>
      <c r="Q104" s="127">
        <v>493.55310563</v>
      </c>
      <c r="R104" s="127">
        <v>10.516796230000001</v>
      </c>
      <c r="S104" s="127">
        <v>3.7491755100000002</v>
      </c>
      <c r="T104" s="127">
        <v>479.28713389000001</v>
      </c>
      <c r="U104" s="127">
        <v>211.41081800000001</v>
      </c>
      <c r="V104" s="127">
        <v>701.70858289</v>
      </c>
      <c r="W104" s="127"/>
      <c r="X104" s="127"/>
      <c r="Y104" s="127"/>
      <c r="Z104" s="127"/>
      <c r="AA104" s="127"/>
      <c r="AB104" s="127"/>
    </row>
    <row r="105" spans="1:28" hidden="1" outlineLevel="1">
      <c r="A105" s="8">
        <v>43405</v>
      </c>
      <c r="B105" s="127">
        <v>4729.9670752700004</v>
      </c>
      <c r="C105" s="127">
        <v>3809.8622215700002</v>
      </c>
      <c r="D105" s="127">
        <v>3501.8927256799998</v>
      </c>
      <c r="E105" s="127">
        <v>2221.2694026200002</v>
      </c>
      <c r="F105" s="127">
        <v>994.45797837999999</v>
      </c>
      <c r="G105" s="127">
        <v>286.16534467999998</v>
      </c>
      <c r="H105" s="127">
        <v>307.96949589000002</v>
      </c>
      <c r="I105" s="127">
        <v>1.07780798</v>
      </c>
      <c r="J105" s="127">
        <v>24.40722869</v>
      </c>
      <c r="K105" s="127">
        <v>282.48445922000002</v>
      </c>
      <c r="L105" s="127">
        <v>707.64061576999995</v>
      </c>
      <c r="M105" s="127">
        <v>212.53294141000001</v>
      </c>
      <c r="N105" s="127">
        <v>0.12106375</v>
      </c>
      <c r="O105" s="127">
        <v>9.8817193499999991</v>
      </c>
      <c r="P105" s="127">
        <v>202.53015830999999</v>
      </c>
      <c r="Q105" s="127">
        <v>495.10767435999998</v>
      </c>
      <c r="R105" s="127">
        <v>10.65206362</v>
      </c>
      <c r="S105" s="127">
        <v>3.7904807100000002</v>
      </c>
      <c r="T105" s="127">
        <v>480.66513003</v>
      </c>
      <c r="U105" s="127">
        <v>212.46423793</v>
      </c>
      <c r="V105" s="127">
        <v>718.67406930000004</v>
      </c>
      <c r="W105" s="127"/>
      <c r="X105" s="127"/>
      <c r="Y105" s="127"/>
      <c r="Z105" s="127"/>
      <c r="AA105" s="127"/>
      <c r="AB105" s="127"/>
    </row>
    <row r="106" spans="1:28" hidden="1" outlineLevel="1">
      <c r="A106" s="8">
        <v>43435</v>
      </c>
      <c r="B106" s="127">
        <v>4634.2336705199996</v>
      </c>
      <c r="C106" s="127">
        <v>3760.7420813600002</v>
      </c>
      <c r="D106" s="127">
        <v>3499.9157670999998</v>
      </c>
      <c r="E106" s="127">
        <v>2203.98318724</v>
      </c>
      <c r="F106" s="127">
        <v>1009.38150822</v>
      </c>
      <c r="G106" s="127">
        <v>286.55107163999998</v>
      </c>
      <c r="H106" s="127">
        <v>260.82631426</v>
      </c>
      <c r="I106" s="127">
        <v>0.95782593000000005</v>
      </c>
      <c r="J106" s="127">
        <v>23.541020719999999</v>
      </c>
      <c r="K106" s="127">
        <v>236.32746761000001</v>
      </c>
      <c r="L106" s="127">
        <v>662.3509669</v>
      </c>
      <c r="M106" s="127">
        <v>211.9230694</v>
      </c>
      <c r="N106" s="127">
        <v>0.12190881000000001</v>
      </c>
      <c r="O106" s="127">
        <v>10.02203868</v>
      </c>
      <c r="P106" s="127">
        <v>201.77912190999999</v>
      </c>
      <c r="Q106" s="127">
        <v>450.42789749999997</v>
      </c>
      <c r="R106" s="127">
        <v>10.44184048</v>
      </c>
      <c r="S106" s="127">
        <v>3.70827149</v>
      </c>
      <c r="T106" s="127">
        <v>436.27778553000002</v>
      </c>
      <c r="U106" s="127">
        <v>211.14062225999999</v>
      </c>
      <c r="V106" s="127">
        <v>691.65467768999997</v>
      </c>
      <c r="W106" s="127"/>
      <c r="X106" s="127"/>
      <c r="Y106" s="127"/>
      <c r="Z106" s="127"/>
      <c r="AA106" s="127"/>
      <c r="AB106" s="127"/>
    </row>
    <row r="107" spans="1:28" hidden="1" outlineLevel="1">
      <c r="A107" s="8">
        <v>43466</v>
      </c>
      <c r="B107" s="127">
        <v>4702.8396624799998</v>
      </c>
      <c r="C107" s="127">
        <v>3829.7411896899998</v>
      </c>
      <c r="D107" s="127">
        <v>3568.82790411</v>
      </c>
      <c r="E107" s="127">
        <v>2242.9580608000001</v>
      </c>
      <c r="F107" s="127">
        <v>1040.9086920499999</v>
      </c>
      <c r="G107" s="127">
        <v>284.96115126000001</v>
      </c>
      <c r="H107" s="127">
        <v>260.91328557999998</v>
      </c>
      <c r="I107" s="127">
        <v>0.95501541000000001</v>
      </c>
      <c r="J107" s="127">
        <v>23.591872500000001</v>
      </c>
      <c r="K107" s="127">
        <v>236.36639767</v>
      </c>
      <c r="L107" s="127">
        <v>661.66809477000004</v>
      </c>
      <c r="M107" s="127">
        <v>214.64663768</v>
      </c>
      <c r="N107" s="127">
        <v>1.385E-5</v>
      </c>
      <c r="O107" s="127">
        <v>13.33494499</v>
      </c>
      <c r="P107" s="127">
        <v>201.31167884000001</v>
      </c>
      <c r="Q107" s="127">
        <v>447.02145709000001</v>
      </c>
      <c r="R107" s="127">
        <v>10.520998759999999</v>
      </c>
      <c r="S107" s="127">
        <v>3.7285484499999999</v>
      </c>
      <c r="T107" s="127">
        <v>432.77190988000001</v>
      </c>
      <c r="U107" s="127">
        <v>211.43037802000001</v>
      </c>
      <c r="V107" s="127">
        <v>646.35026185000004</v>
      </c>
      <c r="W107" s="127"/>
      <c r="X107" s="127"/>
      <c r="Y107" s="127"/>
      <c r="Z107" s="127"/>
      <c r="AA107" s="127"/>
      <c r="AB107" s="127"/>
    </row>
    <row r="108" spans="1:28" hidden="1" outlineLevel="1">
      <c r="A108" s="8">
        <v>43497</v>
      </c>
      <c r="B108" s="127">
        <v>4732.8972275699998</v>
      </c>
      <c r="C108" s="127">
        <v>3868.4784735399999</v>
      </c>
      <c r="D108" s="127">
        <v>3615.9625443899999</v>
      </c>
      <c r="E108" s="127">
        <v>2255.0830881400002</v>
      </c>
      <c r="F108" s="127">
        <v>1069.61508527</v>
      </c>
      <c r="G108" s="127">
        <v>291.26437098000002</v>
      </c>
      <c r="H108" s="127">
        <v>252.51592915000001</v>
      </c>
      <c r="I108" s="127">
        <v>0.92520612000000002</v>
      </c>
      <c r="J108" s="127">
        <v>22.82261944</v>
      </c>
      <c r="K108" s="127">
        <v>228.76810359000001</v>
      </c>
      <c r="L108" s="127">
        <v>649.80832616999999</v>
      </c>
      <c r="M108" s="127">
        <v>215.79805992999999</v>
      </c>
      <c r="N108" s="127">
        <v>0.3011838</v>
      </c>
      <c r="O108" s="127">
        <v>12.874460210000001</v>
      </c>
      <c r="P108" s="127">
        <v>202.62241592000001</v>
      </c>
      <c r="Q108" s="127">
        <v>434.01026624000002</v>
      </c>
      <c r="R108" s="127">
        <v>10.27928666</v>
      </c>
      <c r="S108" s="127">
        <v>3.6359811799999999</v>
      </c>
      <c r="T108" s="127">
        <v>420.09499840000001</v>
      </c>
      <c r="U108" s="127">
        <v>214.61042785999999</v>
      </c>
      <c r="V108" s="127">
        <v>664.39344914000003</v>
      </c>
      <c r="W108" s="127"/>
      <c r="X108" s="127"/>
      <c r="Y108" s="127"/>
      <c r="Z108" s="127"/>
      <c r="AA108" s="127"/>
      <c r="AB108" s="127"/>
    </row>
    <row r="109" spans="1:28" hidden="1" outlineLevel="1">
      <c r="A109" s="8">
        <v>43525</v>
      </c>
      <c r="B109" s="127">
        <v>4858.6444182599998</v>
      </c>
      <c r="C109" s="127">
        <v>3976.70328273</v>
      </c>
      <c r="D109" s="127">
        <v>3722.2584340799999</v>
      </c>
      <c r="E109" s="127">
        <v>2486.62540825</v>
      </c>
      <c r="F109" s="127">
        <v>946.56368540999995</v>
      </c>
      <c r="G109" s="127">
        <v>289.06934042</v>
      </c>
      <c r="H109" s="127">
        <v>254.44484865000001</v>
      </c>
      <c r="I109" s="127">
        <v>7.30799968</v>
      </c>
      <c r="J109" s="127">
        <v>23.023763339999999</v>
      </c>
      <c r="K109" s="127">
        <v>224.11308563</v>
      </c>
      <c r="L109" s="127">
        <v>656.16716402999998</v>
      </c>
      <c r="M109" s="127">
        <v>217.18057956000001</v>
      </c>
      <c r="N109" s="127">
        <v>14.55406208</v>
      </c>
      <c r="O109" s="127">
        <v>12.96786123</v>
      </c>
      <c r="P109" s="127">
        <v>189.65865625000001</v>
      </c>
      <c r="Q109" s="127">
        <v>438.98658447000003</v>
      </c>
      <c r="R109" s="127">
        <v>27.85039587</v>
      </c>
      <c r="S109" s="127">
        <v>3.6815280600000002</v>
      </c>
      <c r="T109" s="127">
        <v>407.45466054000002</v>
      </c>
      <c r="U109" s="127">
        <v>225.77397149999999</v>
      </c>
      <c r="V109" s="127">
        <v>665.86799162</v>
      </c>
      <c r="W109" s="127"/>
      <c r="X109" s="127"/>
      <c r="Y109" s="127"/>
      <c r="Z109" s="127"/>
      <c r="AA109" s="127"/>
      <c r="AB109" s="127"/>
    </row>
    <row r="110" spans="1:28" hidden="1" outlineLevel="1">
      <c r="A110" s="8">
        <v>43556</v>
      </c>
      <c r="B110" s="127">
        <v>4871.3947380199997</v>
      </c>
      <c r="C110" s="127">
        <v>3974.9251124799998</v>
      </c>
      <c r="D110" s="127">
        <v>3765.4549009699999</v>
      </c>
      <c r="E110" s="127">
        <v>2320.1283057800001</v>
      </c>
      <c r="F110" s="127">
        <v>1151.87032322</v>
      </c>
      <c r="G110" s="127">
        <v>293.45627196999999</v>
      </c>
      <c r="H110" s="127">
        <v>209.47021151000001</v>
      </c>
      <c r="I110" s="127">
        <v>0.89497749000000004</v>
      </c>
      <c r="J110" s="127">
        <v>22.512297449999998</v>
      </c>
      <c r="K110" s="127">
        <v>186.06293657000001</v>
      </c>
      <c r="L110" s="127">
        <v>652.08106914999996</v>
      </c>
      <c r="M110" s="127">
        <v>224.09131998999999</v>
      </c>
      <c r="N110" s="127">
        <v>0.30322780999999999</v>
      </c>
      <c r="O110" s="127">
        <v>15.03934231</v>
      </c>
      <c r="P110" s="127">
        <v>208.74874987000001</v>
      </c>
      <c r="Q110" s="127">
        <v>427.98974915999997</v>
      </c>
      <c r="R110" s="127">
        <v>10.240638629999999</v>
      </c>
      <c r="S110" s="127">
        <v>3.59648602</v>
      </c>
      <c r="T110" s="127">
        <v>414.15262451000001</v>
      </c>
      <c r="U110" s="127">
        <v>244.38855638999999</v>
      </c>
      <c r="V110" s="127">
        <v>656.97351979999996</v>
      </c>
      <c r="W110" s="127"/>
      <c r="X110" s="127"/>
      <c r="Y110" s="127"/>
      <c r="Z110" s="127"/>
      <c r="AA110" s="127"/>
      <c r="AB110" s="127"/>
    </row>
    <row r="111" spans="1:28" hidden="1" outlineLevel="1">
      <c r="A111" s="8">
        <v>43586</v>
      </c>
      <c r="B111" s="127">
        <v>5004.9945705600003</v>
      </c>
      <c r="C111" s="127">
        <v>4106.1015814599996</v>
      </c>
      <c r="D111" s="127">
        <v>3895.9522941300002</v>
      </c>
      <c r="E111" s="127">
        <v>2396.3331662300002</v>
      </c>
      <c r="F111" s="127">
        <v>1200.36909335</v>
      </c>
      <c r="G111" s="127">
        <v>299.25003455000001</v>
      </c>
      <c r="H111" s="127">
        <v>210.14928732999999</v>
      </c>
      <c r="I111" s="127">
        <v>0.90138218999999997</v>
      </c>
      <c r="J111" s="127">
        <v>22.649585259999998</v>
      </c>
      <c r="K111" s="127">
        <v>186.59831987999999</v>
      </c>
      <c r="L111" s="127">
        <v>651.03884679999999</v>
      </c>
      <c r="M111" s="127">
        <v>226.65705029</v>
      </c>
      <c r="N111" s="127">
        <v>0.30374126000000001</v>
      </c>
      <c r="O111" s="127">
        <v>14.95577237</v>
      </c>
      <c r="P111" s="127">
        <v>211.39753665999999</v>
      </c>
      <c r="Q111" s="127">
        <v>424.38179651000002</v>
      </c>
      <c r="R111" s="127">
        <v>10.39033732</v>
      </c>
      <c r="S111" s="127">
        <v>3.6307014799999999</v>
      </c>
      <c r="T111" s="127">
        <v>410.36075770999997</v>
      </c>
      <c r="U111" s="127">
        <v>247.85414230000001</v>
      </c>
      <c r="V111" s="127">
        <v>653.86901307000005</v>
      </c>
      <c r="W111" s="127"/>
      <c r="X111" s="127"/>
      <c r="Y111" s="127"/>
      <c r="Z111" s="127"/>
      <c r="AA111" s="127"/>
      <c r="AB111" s="127"/>
    </row>
    <row r="112" spans="1:28" hidden="1" outlineLevel="1">
      <c r="A112" s="8">
        <v>43617</v>
      </c>
      <c r="B112" s="127">
        <v>4863.8497555900003</v>
      </c>
      <c r="C112" s="127">
        <v>4007.1591586899999</v>
      </c>
      <c r="D112" s="127">
        <v>3889.1092635499999</v>
      </c>
      <c r="E112" s="127">
        <v>2473.3435138200002</v>
      </c>
      <c r="F112" s="127">
        <v>1141.2734613</v>
      </c>
      <c r="G112" s="127">
        <v>274.49228842999997</v>
      </c>
      <c r="H112" s="127">
        <v>118.04989514</v>
      </c>
      <c r="I112" s="127">
        <v>0.87697965</v>
      </c>
      <c r="J112" s="127">
        <v>18.44508299</v>
      </c>
      <c r="K112" s="127">
        <v>98.727832500000005</v>
      </c>
      <c r="L112" s="127">
        <v>605.07918610000002</v>
      </c>
      <c r="M112" s="127">
        <v>226.24299335000001</v>
      </c>
      <c r="N112" s="127">
        <v>0.30379267999999998</v>
      </c>
      <c r="O112" s="127">
        <v>15.65174275</v>
      </c>
      <c r="P112" s="127">
        <v>210.28745792000001</v>
      </c>
      <c r="Q112" s="127">
        <v>378.83619275000001</v>
      </c>
      <c r="R112" s="127">
        <v>10.166545019999999</v>
      </c>
      <c r="S112" s="127">
        <v>3.5352893600000002</v>
      </c>
      <c r="T112" s="127">
        <v>365.13435836999997</v>
      </c>
      <c r="U112" s="127">
        <v>251.61141079999999</v>
      </c>
      <c r="V112" s="127">
        <v>588.69369955000002</v>
      </c>
      <c r="W112" s="127"/>
      <c r="X112" s="127"/>
      <c r="Y112" s="127"/>
      <c r="Z112" s="127"/>
      <c r="AA112" s="127"/>
      <c r="AB112" s="127"/>
    </row>
    <row r="113" spans="1:28" hidden="1" outlineLevel="1">
      <c r="A113" s="8">
        <v>43647</v>
      </c>
      <c r="B113" s="127">
        <v>4921.2214265000002</v>
      </c>
      <c r="C113" s="127">
        <v>4083.21190596</v>
      </c>
      <c r="D113" s="127">
        <v>3985.3479847899998</v>
      </c>
      <c r="E113" s="127">
        <v>2523.3538562099998</v>
      </c>
      <c r="F113" s="127">
        <v>1175.0765601799999</v>
      </c>
      <c r="G113" s="127">
        <v>286.91756839999999</v>
      </c>
      <c r="H113" s="127">
        <v>97.863921169999998</v>
      </c>
      <c r="I113" s="127">
        <v>0.30775929000000002</v>
      </c>
      <c r="J113" s="127">
        <v>14.57201218</v>
      </c>
      <c r="K113" s="127">
        <v>82.984149700000003</v>
      </c>
      <c r="L113" s="127">
        <v>590.45638799999995</v>
      </c>
      <c r="M113" s="127">
        <v>227.96179326000001</v>
      </c>
      <c r="N113" s="127">
        <v>0.30441351</v>
      </c>
      <c r="O113" s="127">
        <v>15.66849184</v>
      </c>
      <c r="P113" s="127">
        <v>211.98888790999999</v>
      </c>
      <c r="Q113" s="127">
        <v>362.49459474000003</v>
      </c>
      <c r="R113" s="127">
        <v>9.7953885199999995</v>
      </c>
      <c r="S113" s="127">
        <v>3.38925564</v>
      </c>
      <c r="T113" s="127">
        <v>349.30995058000002</v>
      </c>
      <c r="U113" s="127">
        <v>247.55313254000001</v>
      </c>
      <c r="V113" s="127">
        <v>547.19155780000006</v>
      </c>
      <c r="W113" s="127"/>
      <c r="X113" s="127"/>
      <c r="Y113" s="127"/>
      <c r="Z113" s="127"/>
      <c r="AA113" s="127"/>
      <c r="AB113" s="127"/>
    </row>
    <row r="114" spans="1:28" hidden="1" outlineLevel="1">
      <c r="A114" s="8">
        <v>43678</v>
      </c>
      <c r="B114" s="127">
        <v>5044.7764259899996</v>
      </c>
      <c r="C114" s="127">
        <v>4198.72567884</v>
      </c>
      <c r="D114" s="127">
        <v>4107.6064874000003</v>
      </c>
      <c r="E114" s="127">
        <v>2559.2670360000002</v>
      </c>
      <c r="F114" s="127">
        <v>1253.1556330400001</v>
      </c>
      <c r="G114" s="127">
        <v>295.18381835999998</v>
      </c>
      <c r="H114" s="127">
        <v>91.119191439999994</v>
      </c>
      <c r="I114" s="127">
        <v>0.31192001000000003</v>
      </c>
      <c r="J114" s="127">
        <v>11.79454696</v>
      </c>
      <c r="K114" s="127">
        <v>79.012724469999995</v>
      </c>
      <c r="L114" s="127">
        <v>594.62293259</v>
      </c>
      <c r="M114" s="127">
        <v>229.25160378999999</v>
      </c>
      <c r="N114" s="127">
        <v>0.30453109</v>
      </c>
      <c r="O114" s="127">
        <v>15.990811709999999</v>
      </c>
      <c r="P114" s="127">
        <v>212.95626099</v>
      </c>
      <c r="Q114" s="127">
        <v>365.37132880000001</v>
      </c>
      <c r="R114" s="127">
        <v>9.9017874700000004</v>
      </c>
      <c r="S114" s="127">
        <v>3.40869738</v>
      </c>
      <c r="T114" s="127">
        <v>352.06084394999999</v>
      </c>
      <c r="U114" s="127">
        <v>251.42781456</v>
      </c>
      <c r="V114" s="127">
        <v>560.19181689000004</v>
      </c>
      <c r="W114" s="127"/>
      <c r="X114" s="127"/>
      <c r="Y114" s="127"/>
      <c r="Z114" s="127"/>
      <c r="AA114" s="127"/>
      <c r="AB114" s="127"/>
    </row>
    <row r="115" spans="1:28" hidden="1" outlineLevel="1">
      <c r="A115" s="8">
        <v>43709</v>
      </c>
      <c r="B115" s="127">
        <v>5098.36658842</v>
      </c>
      <c r="C115" s="127">
        <v>4268.3443739599998</v>
      </c>
      <c r="D115" s="127">
        <v>4180.6748587800002</v>
      </c>
      <c r="E115" s="127">
        <v>2589.4891083100001</v>
      </c>
      <c r="F115" s="127">
        <v>1292.93154882</v>
      </c>
      <c r="G115" s="127">
        <v>298.25420165000003</v>
      </c>
      <c r="H115" s="127">
        <v>87.669515180000005</v>
      </c>
      <c r="I115" s="127">
        <v>0.35478802999999998</v>
      </c>
      <c r="J115" s="127">
        <v>11.22142144</v>
      </c>
      <c r="K115" s="127">
        <v>76.093305709999996</v>
      </c>
      <c r="L115" s="127">
        <v>573.52136784000004</v>
      </c>
      <c r="M115" s="127">
        <v>224.77440185</v>
      </c>
      <c r="N115" s="127">
        <v>0.30462442000000001</v>
      </c>
      <c r="O115" s="127">
        <v>17.232642500000001</v>
      </c>
      <c r="P115" s="127">
        <v>207.23713493</v>
      </c>
      <c r="Q115" s="127">
        <v>348.74696598999998</v>
      </c>
      <c r="R115" s="127">
        <v>9.4960346199999996</v>
      </c>
      <c r="S115" s="127">
        <v>3.2534097800000001</v>
      </c>
      <c r="T115" s="127">
        <v>335.99752159000002</v>
      </c>
      <c r="U115" s="127">
        <v>256.50084662</v>
      </c>
      <c r="V115" s="127">
        <v>536.40851541999996</v>
      </c>
      <c r="W115" s="127"/>
      <c r="X115" s="127"/>
      <c r="Y115" s="127"/>
      <c r="Z115" s="127"/>
      <c r="AA115" s="127"/>
      <c r="AB115" s="127"/>
    </row>
    <row r="116" spans="1:28" hidden="1" outlineLevel="1">
      <c r="A116" s="8">
        <v>43739</v>
      </c>
      <c r="B116" s="127">
        <v>5177.1285171600002</v>
      </c>
      <c r="C116" s="127">
        <v>4327.7753528699996</v>
      </c>
      <c r="D116" s="127">
        <v>4240.3853804600003</v>
      </c>
      <c r="E116" s="127">
        <v>2578.4452514300001</v>
      </c>
      <c r="F116" s="127">
        <v>1322.8377278200001</v>
      </c>
      <c r="G116" s="127">
        <v>339.10240120999998</v>
      </c>
      <c r="H116" s="127">
        <v>87.389972409999999</v>
      </c>
      <c r="I116" s="127">
        <v>0.34250950000000002</v>
      </c>
      <c r="J116" s="127">
        <v>11.60952597</v>
      </c>
      <c r="K116" s="127">
        <v>75.43793694</v>
      </c>
      <c r="L116" s="127">
        <v>589.27979001999995</v>
      </c>
      <c r="M116" s="127">
        <v>227.00769373</v>
      </c>
      <c r="N116" s="127">
        <v>0</v>
      </c>
      <c r="O116" s="127">
        <v>16.765151119999999</v>
      </c>
      <c r="P116" s="127">
        <v>210.24254260999999</v>
      </c>
      <c r="Q116" s="127">
        <v>362.27209628999998</v>
      </c>
      <c r="R116" s="127">
        <v>9.9045065500000007</v>
      </c>
      <c r="S116" s="127">
        <v>3.3766969200000001</v>
      </c>
      <c r="T116" s="127">
        <v>348.99089282</v>
      </c>
      <c r="U116" s="127">
        <v>260.07337426999999</v>
      </c>
      <c r="V116" s="127">
        <v>502.94699252999999</v>
      </c>
      <c r="W116" s="127"/>
      <c r="X116" s="127"/>
      <c r="Y116" s="127"/>
      <c r="Z116" s="127"/>
      <c r="AA116" s="127"/>
      <c r="AB116" s="127"/>
    </row>
    <row r="117" spans="1:28" hidden="1" outlineLevel="1">
      <c r="A117" s="8">
        <v>43770</v>
      </c>
      <c r="B117" s="127">
        <v>5182.6795884399999</v>
      </c>
      <c r="C117" s="127">
        <v>4338.3907550000004</v>
      </c>
      <c r="D117" s="127">
        <v>4265.3810575500002</v>
      </c>
      <c r="E117" s="127">
        <v>2580.2561425899999</v>
      </c>
      <c r="F117" s="127">
        <v>1346.59931942</v>
      </c>
      <c r="G117" s="127">
        <v>338.52559553999998</v>
      </c>
      <c r="H117" s="127">
        <v>73.009697450000004</v>
      </c>
      <c r="I117" s="127">
        <v>0.35018630000000001</v>
      </c>
      <c r="J117" s="127">
        <v>11.12766338</v>
      </c>
      <c r="K117" s="127">
        <v>61.531847769999999</v>
      </c>
      <c r="L117" s="127">
        <v>580.71511972999997</v>
      </c>
      <c r="M117" s="127">
        <v>234.63980011000001</v>
      </c>
      <c r="N117" s="127">
        <v>2.3300000000000001E-6</v>
      </c>
      <c r="O117" s="127">
        <v>16.398697680000001</v>
      </c>
      <c r="P117" s="127">
        <v>218.24110010000001</v>
      </c>
      <c r="Q117" s="127">
        <v>346.07531962000002</v>
      </c>
      <c r="R117" s="127">
        <v>9.5694120599999994</v>
      </c>
      <c r="S117" s="127">
        <v>3.2470287999999998</v>
      </c>
      <c r="T117" s="127">
        <v>333.25887876000002</v>
      </c>
      <c r="U117" s="127">
        <v>263.57371370999999</v>
      </c>
      <c r="V117" s="127">
        <v>492.15741946999998</v>
      </c>
      <c r="W117" s="127"/>
      <c r="X117" s="127"/>
      <c r="Y117" s="127"/>
      <c r="Z117" s="127"/>
      <c r="AA117" s="127"/>
      <c r="AB117" s="127"/>
    </row>
    <row r="118" spans="1:28" hidden="1" outlineLevel="1">
      <c r="A118" s="8">
        <v>43800</v>
      </c>
      <c r="B118" s="127">
        <v>5235.37418007</v>
      </c>
      <c r="C118" s="127">
        <v>4384.5000176000003</v>
      </c>
      <c r="D118" s="127">
        <v>4315.0858170499996</v>
      </c>
      <c r="E118" s="127">
        <v>2589.5557942300002</v>
      </c>
      <c r="F118" s="127">
        <v>1384.6054558200001</v>
      </c>
      <c r="G118" s="127">
        <v>340.92456700000002</v>
      </c>
      <c r="H118" s="127">
        <v>69.414200550000004</v>
      </c>
      <c r="I118" s="127">
        <v>0.34770455</v>
      </c>
      <c r="J118" s="127">
        <v>10.93081441</v>
      </c>
      <c r="K118" s="127">
        <v>58.135681589999997</v>
      </c>
      <c r="L118" s="127">
        <v>577.08947250000006</v>
      </c>
      <c r="M118" s="127">
        <v>236.78723851999999</v>
      </c>
      <c r="N118" s="127">
        <v>1.4084200000000001E-3</v>
      </c>
      <c r="O118" s="127">
        <v>16.30561024</v>
      </c>
      <c r="P118" s="127">
        <v>220.48021986000001</v>
      </c>
      <c r="Q118" s="127">
        <v>340.30223397999998</v>
      </c>
      <c r="R118" s="127">
        <v>9.4742599599999995</v>
      </c>
      <c r="S118" s="127">
        <v>3.1998308400000002</v>
      </c>
      <c r="T118" s="127">
        <v>327.62814318</v>
      </c>
      <c r="U118" s="127">
        <v>273.78468996999999</v>
      </c>
      <c r="V118" s="127">
        <v>482.22413306999999</v>
      </c>
      <c r="W118" s="127"/>
      <c r="X118" s="127"/>
      <c r="Y118" s="127"/>
      <c r="Z118" s="127"/>
      <c r="AA118" s="127"/>
      <c r="AB118" s="127"/>
    </row>
    <row r="119" spans="1:28" hidden="1" outlineLevel="1">
      <c r="A119" s="8">
        <v>43831</v>
      </c>
      <c r="B119" s="127">
        <v>5348.6450628100001</v>
      </c>
      <c r="C119" s="127">
        <v>4480.2531030199998</v>
      </c>
      <c r="D119" s="127">
        <v>4407.99258396</v>
      </c>
      <c r="E119" s="127">
        <v>2640.7466763100001</v>
      </c>
      <c r="F119" s="127">
        <v>1427.5449259</v>
      </c>
      <c r="G119" s="127">
        <v>339.70098174999998</v>
      </c>
      <c r="H119" s="127">
        <v>72.260519059999993</v>
      </c>
      <c r="I119" s="127">
        <v>0.36134132000000002</v>
      </c>
      <c r="J119" s="127">
        <v>11.46288195</v>
      </c>
      <c r="K119" s="127">
        <v>60.436295790000003</v>
      </c>
      <c r="L119" s="127">
        <v>594.30588215</v>
      </c>
      <c r="M119" s="127">
        <v>236.76419816999999</v>
      </c>
      <c r="N119" s="127">
        <v>0</v>
      </c>
      <c r="O119" s="127">
        <v>16.180302959999999</v>
      </c>
      <c r="P119" s="127">
        <v>220.58389521000001</v>
      </c>
      <c r="Q119" s="127">
        <v>357.54168398000002</v>
      </c>
      <c r="R119" s="127">
        <v>10.01376857</v>
      </c>
      <c r="S119" s="127">
        <v>3.3664540600000001</v>
      </c>
      <c r="T119" s="127">
        <v>344.16146135000002</v>
      </c>
      <c r="U119" s="127">
        <v>274.08607763999998</v>
      </c>
      <c r="V119" s="127">
        <v>544.93005883000001</v>
      </c>
      <c r="W119" s="127"/>
      <c r="X119" s="127"/>
      <c r="Y119" s="127"/>
      <c r="Z119" s="127"/>
      <c r="AA119" s="127"/>
      <c r="AB119" s="127"/>
    </row>
    <row r="120" spans="1:28" hidden="1" outlineLevel="1">
      <c r="A120" s="8">
        <v>43862</v>
      </c>
      <c r="B120" s="127">
        <v>5380.4055416199999</v>
      </c>
      <c r="C120" s="127">
        <v>4508.13931667</v>
      </c>
      <c r="D120" s="127">
        <v>4437.1780646999996</v>
      </c>
      <c r="E120" s="127">
        <v>2655.39711803</v>
      </c>
      <c r="F120" s="127">
        <v>1439.91157213</v>
      </c>
      <c r="G120" s="127">
        <v>341.86937454000002</v>
      </c>
      <c r="H120" s="127">
        <v>70.961251970000006</v>
      </c>
      <c r="I120" s="127">
        <v>0.32885867000000002</v>
      </c>
      <c r="J120" s="127">
        <v>11.260321980000001</v>
      </c>
      <c r="K120" s="127">
        <v>59.372071320000003</v>
      </c>
      <c r="L120" s="127">
        <v>587.44706458999997</v>
      </c>
      <c r="M120" s="127">
        <v>234.23906871</v>
      </c>
      <c r="N120" s="127">
        <v>0</v>
      </c>
      <c r="O120" s="127">
        <v>16.12432184</v>
      </c>
      <c r="P120" s="127">
        <v>218.11474687</v>
      </c>
      <c r="Q120" s="127">
        <v>353.20799588</v>
      </c>
      <c r="R120" s="127">
        <v>9.9090300899999999</v>
      </c>
      <c r="S120" s="127">
        <v>3.3180098400000002</v>
      </c>
      <c r="T120" s="127">
        <v>339.98095595000001</v>
      </c>
      <c r="U120" s="127">
        <v>284.81916036000001</v>
      </c>
      <c r="V120" s="127">
        <v>549.42724852000003</v>
      </c>
      <c r="W120" s="127"/>
      <c r="X120" s="127"/>
      <c r="Y120" s="127"/>
      <c r="Z120" s="127"/>
      <c r="AA120" s="127"/>
      <c r="AB120" s="127"/>
    </row>
    <row r="121" spans="1:28" hidden="1" outlineLevel="1">
      <c r="A121" s="8">
        <v>43891</v>
      </c>
      <c r="B121" s="127">
        <v>5478.5782320500002</v>
      </c>
      <c r="C121" s="127">
        <v>4570.0581526400001</v>
      </c>
      <c r="D121" s="127">
        <v>4491.8123677100002</v>
      </c>
      <c r="E121" s="127">
        <v>2722.3495553399998</v>
      </c>
      <c r="F121" s="127">
        <v>1441.9043512400001</v>
      </c>
      <c r="G121" s="127">
        <v>327.55846113000001</v>
      </c>
      <c r="H121" s="127">
        <v>78.245784929999999</v>
      </c>
      <c r="I121" s="127">
        <v>0.40206286000000002</v>
      </c>
      <c r="J121" s="127">
        <v>12.823453349999999</v>
      </c>
      <c r="K121" s="127">
        <v>65.020268720000004</v>
      </c>
      <c r="L121" s="127">
        <v>627.05096719999995</v>
      </c>
      <c r="M121" s="127">
        <v>233.58912534000001</v>
      </c>
      <c r="N121" s="127">
        <v>1.1986099999999999E-3</v>
      </c>
      <c r="O121" s="127">
        <v>17.59448141</v>
      </c>
      <c r="P121" s="127">
        <v>215.99344532000001</v>
      </c>
      <c r="Q121" s="127">
        <v>393.46184185999999</v>
      </c>
      <c r="R121" s="127">
        <v>11.36907661</v>
      </c>
      <c r="S121" s="127">
        <v>3.7909015500000001</v>
      </c>
      <c r="T121" s="127">
        <v>378.30186370000001</v>
      </c>
      <c r="U121" s="127">
        <v>281.46911220999999</v>
      </c>
      <c r="V121" s="127">
        <v>599.61066205999998</v>
      </c>
      <c r="W121" s="127"/>
      <c r="X121" s="127"/>
      <c r="Y121" s="127"/>
      <c r="Z121" s="127"/>
      <c r="AA121" s="127"/>
      <c r="AB121" s="127"/>
    </row>
    <row r="122" spans="1:28" hidden="1" outlineLevel="1">
      <c r="A122" s="8">
        <v>43922</v>
      </c>
      <c r="B122" s="127">
        <v>5289.0359875900003</v>
      </c>
      <c r="C122" s="127">
        <v>4415.4705574099999</v>
      </c>
      <c r="D122" s="127">
        <v>4340.3223999000002</v>
      </c>
      <c r="E122" s="127">
        <v>2593.3100154700001</v>
      </c>
      <c r="F122" s="127">
        <v>1401.8351504</v>
      </c>
      <c r="G122" s="127">
        <v>345.17723403000002</v>
      </c>
      <c r="H122" s="127">
        <v>75.148157510000004</v>
      </c>
      <c r="I122" s="127">
        <v>0.36284159999999999</v>
      </c>
      <c r="J122" s="127">
        <v>12.28971209</v>
      </c>
      <c r="K122" s="127">
        <v>62.495603819999999</v>
      </c>
      <c r="L122" s="127">
        <v>607.56454912000004</v>
      </c>
      <c r="M122" s="127">
        <v>229.68697510999999</v>
      </c>
      <c r="N122" s="127">
        <v>3.1250000000000002E-3</v>
      </c>
      <c r="O122" s="127">
        <v>17.326798270000001</v>
      </c>
      <c r="P122" s="127">
        <v>212.35705184</v>
      </c>
      <c r="Q122" s="127">
        <v>377.87757400999999</v>
      </c>
      <c r="R122" s="127">
        <v>10.97187059</v>
      </c>
      <c r="S122" s="127">
        <v>3.6436371099999998</v>
      </c>
      <c r="T122" s="127">
        <v>363.26206631000002</v>
      </c>
      <c r="U122" s="127">
        <v>266.00088105999998</v>
      </c>
      <c r="V122" s="127">
        <v>584.92324531999998</v>
      </c>
      <c r="W122" s="127"/>
      <c r="X122" s="127"/>
      <c r="Y122" s="127"/>
      <c r="Z122" s="127"/>
      <c r="AA122" s="127"/>
      <c r="AB122" s="127"/>
    </row>
    <row r="123" spans="1:28" hidden="1" outlineLevel="1">
      <c r="A123" s="8">
        <v>43952</v>
      </c>
      <c r="B123" s="127">
        <v>5285.1213306700001</v>
      </c>
      <c r="C123" s="127">
        <v>4420.7524160399998</v>
      </c>
      <c r="D123" s="127">
        <v>4345.8037656400002</v>
      </c>
      <c r="E123" s="127">
        <v>2627.2989456099999</v>
      </c>
      <c r="F123" s="127">
        <v>1399.8845012899999</v>
      </c>
      <c r="G123" s="127">
        <v>318.62031874000002</v>
      </c>
      <c r="H123" s="127">
        <v>74.948650400000005</v>
      </c>
      <c r="I123" s="127">
        <v>0.36486624000000001</v>
      </c>
      <c r="J123" s="127">
        <v>12.254265</v>
      </c>
      <c r="K123" s="127">
        <v>62.329519159999997</v>
      </c>
      <c r="L123" s="127">
        <v>604.77418822000004</v>
      </c>
      <c r="M123" s="127">
        <v>230.11279669000001</v>
      </c>
      <c r="N123" s="127">
        <v>0</v>
      </c>
      <c r="O123" s="127">
        <v>16.89186617</v>
      </c>
      <c r="P123" s="127">
        <v>213.22093052</v>
      </c>
      <c r="Q123" s="127">
        <v>374.66139153</v>
      </c>
      <c r="R123" s="127">
        <v>10.99104266</v>
      </c>
      <c r="S123" s="127">
        <v>3.6347885299999998</v>
      </c>
      <c r="T123" s="127">
        <v>360.03556034000002</v>
      </c>
      <c r="U123" s="127">
        <v>259.59472641000002</v>
      </c>
      <c r="V123" s="127">
        <v>585.06776782999998</v>
      </c>
      <c r="W123" s="127"/>
      <c r="X123" s="127"/>
      <c r="Y123" s="127"/>
      <c r="Z123" s="127"/>
      <c r="AA123" s="127"/>
      <c r="AB123" s="127"/>
    </row>
    <row r="124" spans="1:28" hidden="1" outlineLevel="1">
      <c r="A124" s="8">
        <v>43983</v>
      </c>
      <c r="B124" s="127">
        <v>5317.98632172</v>
      </c>
      <c r="C124" s="127">
        <v>4464.8652741200003</v>
      </c>
      <c r="D124" s="127">
        <v>4391.1805637300004</v>
      </c>
      <c r="E124" s="127">
        <v>2659.3171908899999</v>
      </c>
      <c r="F124" s="127">
        <v>1415.0577913</v>
      </c>
      <c r="G124" s="127">
        <v>316.80558153999999</v>
      </c>
      <c r="H124" s="127">
        <v>73.684710390000006</v>
      </c>
      <c r="I124" s="127">
        <v>0.35781793000000001</v>
      </c>
      <c r="J124" s="127">
        <v>12.15341299</v>
      </c>
      <c r="K124" s="127">
        <v>61.173479469999997</v>
      </c>
      <c r="L124" s="127">
        <v>600.43561016000001</v>
      </c>
      <c r="M124" s="127">
        <v>230.61126637000001</v>
      </c>
      <c r="N124" s="127">
        <v>1.1986099999999999E-3</v>
      </c>
      <c r="O124" s="127">
        <v>15.009346300000001</v>
      </c>
      <c r="P124" s="127">
        <v>215.60072145999999</v>
      </c>
      <c r="Q124" s="127">
        <v>369.82434379</v>
      </c>
      <c r="R124" s="127">
        <v>10.94773269</v>
      </c>
      <c r="S124" s="127">
        <v>3.60591923</v>
      </c>
      <c r="T124" s="127">
        <v>355.27069187000001</v>
      </c>
      <c r="U124" s="127">
        <v>252.68543743999999</v>
      </c>
      <c r="V124" s="127">
        <v>537.41536956000004</v>
      </c>
      <c r="W124" s="127"/>
      <c r="X124" s="127"/>
      <c r="Y124" s="127"/>
      <c r="Z124" s="127"/>
      <c r="AA124" s="127"/>
      <c r="AB124" s="127"/>
    </row>
    <row r="125" spans="1:28" hidden="1" outlineLevel="1">
      <c r="A125" s="8">
        <v>44013</v>
      </c>
      <c r="B125" s="127">
        <v>5350.5752521900004</v>
      </c>
      <c r="C125" s="127">
        <v>4494.3070155900004</v>
      </c>
      <c r="D125" s="127">
        <v>4418.3676565100004</v>
      </c>
      <c r="E125" s="127">
        <v>2675.5764703</v>
      </c>
      <c r="F125" s="127">
        <v>1419.95737317</v>
      </c>
      <c r="G125" s="127">
        <v>322.83381304</v>
      </c>
      <c r="H125" s="127">
        <v>75.939359080000003</v>
      </c>
      <c r="I125" s="127">
        <v>0.38028802</v>
      </c>
      <c r="J125" s="127">
        <v>12.60569619</v>
      </c>
      <c r="K125" s="127">
        <v>62.953374869999998</v>
      </c>
      <c r="L125" s="127">
        <v>612.43204017000005</v>
      </c>
      <c r="M125" s="127">
        <v>228.65460453</v>
      </c>
      <c r="N125" s="127">
        <v>0</v>
      </c>
      <c r="O125" s="127">
        <v>10.999826410000001</v>
      </c>
      <c r="P125" s="127">
        <v>217.65477812</v>
      </c>
      <c r="Q125" s="127">
        <v>383.77743564000002</v>
      </c>
      <c r="R125" s="127">
        <v>11.404664950000001</v>
      </c>
      <c r="S125" s="127">
        <v>3.7408902500000001</v>
      </c>
      <c r="T125" s="127">
        <v>368.63188043999997</v>
      </c>
      <c r="U125" s="127">
        <v>243.83619643</v>
      </c>
      <c r="V125" s="127">
        <v>583.35545523999997</v>
      </c>
      <c r="W125" s="127"/>
      <c r="X125" s="127"/>
      <c r="Y125" s="127"/>
      <c r="Z125" s="127"/>
      <c r="AA125" s="127"/>
      <c r="AB125" s="127"/>
    </row>
    <row r="126" spans="1:28" hidden="1" outlineLevel="1">
      <c r="A126" s="8">
        <v>44044</v>
      </c>
      <c r="B126" s="127">
        <v>5418.5202959099997</v>
      </c>
      <c r="C126" s="127">
        <v>4569.9152132400004</v>
      </c>
      <c r="D126" s="127">
        <v>4496.5397429100003</v>
      </c>
      <c r="E126" s="127">
        <v>2726.7115365700001</v>
      </c>
      <c r="F126" s="127">
        <v>1441.8064769099999</v>
      </c>
      <c r="G126" s="127">
        <v>328.02172942999999</v>
      </c>
      <c r="H126" s="127">
        <v>73.375470329999999</v>
      </c>
      <c r="I126" s="127">
        <v>0.37288237000000002</v>
      </c>
      <c r="J126" s="127">
        <v>12.39256181</v>
      </c>
      <c r="K126" s="127">
        <v>60.610026150000003</v>
      </c>
      <c r="L126" s="127">
        <v>596.03559999000004</v>
      </c>
      <c r="M126" s="127">
        <v>221.33313783</v>
      </c>
      <c r="N126" s="127">
        <v>0</v>
      </c>
      <c r="O126" s="127">
        <v>11.327812720000001</v>
      </c>
      <c r="P126" s="127">
        <v>210.00532511</v>
      </c>
      <c r="Q126" s="127">
        <v>374.70246215999998</v>
      </c>
      <c r="R126" s="127">
        <v>11.362740049999999</v>
      </c>
      <c r="S126" s="127">
        <v>3.7117913100000002</v>
      </c>
      <c r="T126" s="127">
        <v>359.6279308</v>
      </c>
      <c r="U126" s="127">
        <v>252.56948267999999</v>
      </c>
      <c r="V126" s="127">
        <v>583.78758929000003</v>
      </c>
      <c r="W126" s="127"/>
      <c r="X126" s="127"/>
      <c r="Y126" s="127"/>
      <c r="Z126" s="127"/>
      <c r="AA126" s="127"/>
      <c r="AB126" s="127"/>
    </row>
    <row r="127" spans="1:28" hidden="1" outlineLevel="1">
      <c r="A127" s="8">
        <v>44075</v>
      </c>
      <c r="B127" s="127">
        <v>5372.5588606199999</v>
      </c>
      <c r="C127" s="127">
        <v>4506.0722960000003</v>
      </c>
      <c r="D127" s="127">
        <v>4430.5308755899996</v>
      </c>
      <c r="E127" s="127">
        <v>2669.1207937700001</v>
      </c>
      <c r="F127" s="127">
        <v>1434.0978637200001</v>
      </c>
      <c r="G127" s="127">
        <v>327.3122181</v>
      </c>
      <c r="H127" s="127">
        <v>75.541420410000001</v>
      </c>
      <c r="I127" s="127">
        <v>0.50551771999999995</v>
      </c>
      <c r="J127" s="127">
        <v>12.754185440000001</v>
      </c>
      <c r="K127" s="127">
        <v>62.28171725</v>
      </c>
      <c r="L127" s="127">
        <v>610.57967743999995</v>
      </c>
      <c r="M127" s="127">
        <v>223.9770355</v>
      </c>
      <c r="N127" s="127">
        <v>0</v>
      </c>
      <c r="O127" s="127">
        <v>10.52107249</v>
      </c>
      <c r="P127" s="127">
        <v>213.45596301</v>
      </c>
      <c r="Q127" s="127">
        <v>386.60264194000001</v>
      </c>
      <c r="R127" s="127">
        <v>11.74972818</v>
      </c>
      <c r="S127" s="127">
        <v>3.8229725499999998</v>
      </c>
      <c r="T127" s="127">
        <v>371.02994121</v>
      </c>
      <c r="U127" s="127">
        <v>255.90688718000001</v>
      </c>
      <c r="V127" s="127">
        <v>595.04908008999996</v>
      </c>
      <c r="W127" s="127"/>
      <c r="X127" s="127"/>
      <c r="Y127" s="127"/>
      <c r="Z127" s="127"/>
      <c r="AA127" s="127"/>
      <c r="AB127" s="127"/>
    </row>
    <row r="128" spans="1:28" hidden="1" outlineLevel="1">
      <c r="A128" s="8">
        <v>44105</v>
      </c>
      <c r="B128" s="127">
        <v>5203.1659956100002</v>
      </c>
      <c r="C128" s="127">
        <v>4388.6466542600001</v>
      </c>
      <c r="D128" s="127">
        <v>4324.6399025800001</v>
      </c>
      <c r="E128" s="127">
        <v>2535.2973107500002</v>
      </c>
      <c r="F128" s="127">
        <v>1450.5378466300001</v>
      </c>
      <c r="G128" s="127">
        <v>338.80474520000001</v>
      </c>
      <c r="H128" s="127">
        <v>64.006751679999994</v>
      </c>
      <c r="I128" s="127">
        <v>0.42872225000000003</v>
      </c>
      <c r="J128" s="127">
        <v>11.39857293</v>
      </c>
      <c r="K128" s="127">
        <v>52.179456500000001</v>
      </c>
      <c r="L128" s="127">
        <v>569.07792462999998</v>
      </c>
      <c r="M128" s="127">
        <v>220.53842152999999</v>
      </c>
      <c r="N128" s="127">
        <v>1.1986099999999999E-3</v>
      </c>
      <c r="O128" s="127">
        <v>10.80067599</v>
      </c>
      <c r="P128" s="127">
        <v>209.73654693</v>
      </c>
      <c r="Q128" s="127">
        <v>348.53950309999999</v>
      </c>
      <c r="R128" s="127">
        <v>10.73467591</v>
      </c>
      <c r="S128" s="127">
        <v>1.2726227400000001</v>
      </c>
      <c r="T128" s="127">
        <v>336.53220444999999</v>
      </c>
      <c r="U128" s="127">
        <v>245.44141672000001</v>
      </c>
      <c r="V128" s="127">
        <v>572.07080159999998</v>
      </c>
      <c r="W128" s="127"/>
      <c r="X128" s="127"/>
      <c r="Y128" s="127"/>
      <c r="Z128" s="127"/>
      <c r="AA128" s="127"/>
      <c r="AB128" s="127"/>
    </row>
    <row r="129" spans="1:28" hidden="1" outlineLevel="1">
      <c r="A129" s="8">
        <v>44136</v>
      </c>
      <c r="B129" s="127">
        <v>5169.66181392</v>
      </c>
      <c r="C129" s="127">
        <v>4407.06724149</v>
      </c>
      <c r="D129" s="127">
        <v>4343.07187806</v>
      </c>
      <c r="E129" s="127">
        <v>2531.9923111799999</v>
      </c>
      <c r="F129" s="127">
        <v>1468.27475261</v>
      </c>
      <c r="G129" s="127">
        <v>342.80481427000001</v>
      </c>
      <c r="H129" s="127">
        <v>63.995363429999998</v>
      </c>
      <c r="I129" s="127">
        <v>0.38124522</v>
      </c>
      <c r="J129" s="127">
        <v>11.40630941</v>
      </c>
      <c r="K129" s="127">
        <v>52.207808800000002</v>
      </c>
      <c r="L129" s="127">
        <v>510.98069959999998</v>
      </c>
      <c r="M129" s="127">
        <v>217.74445347</v>
      </c>
      <c r="N129" s="127">
        <v>0.4473589</v>
      </c>
      <c r="O129" s="127">
        <v>9.2310595099999997</v>
      </c>
      <c r="P129" s="127">
        <v>208.06603505999999</v>
      </c>
      <c r="Q129" s="127">
        <v>293.23624612999998</v>
      </c>
      <c r="R129" s="127">
        <v>10.792837459999999</v>
      </c>
      <c r="S129" s="127">
        <v>1.27395631</v>
      </c>
      <c r="T129" s="127">
        <v>281.16945235999998</v>
      </c>
      <c r="U129" s="127">
        <v>251.61387282999999</v>
      </c>
      <c r="V129" s="127">
        <v>556.40844767999999</v>
      </c>
      <c r="W129" s="127"/>
      <c r="X129" s="127"/>
      <c r="Y129" s="127"/>
      <c r="Z129" s="127"/>
      <c r="AA129" s="127"/>
      <c r="AB129" s="127"/>
    </row>
    <row r="130" spans="1:28" hidden="1" outlineLevel="1">
      <c r="A130" s="8">
        <v>44166</v>
      </c>
      <c r="B130" s="127">
        <v>5092.3886799299999</v>
      </c>
      <c r="C130" s="127">
        <v>4344.3671251799997</v>
      </c>
      <c r="D130" s="127">
        <v>4301.5976271600002</v>
      </c>
      <c r="E130" s="127">
        <v>2471.30507137</v>
      </c>
      <c r="F130" s="127">
        <v>1481.2294302400001</v>
      </c>
      <c r="G130" s="127">
        <v>349.06312555</v>
      </c>
      <c r="H130" s="127">
        <v>42.76949802</v>
      </c>
      <c r="I130" s="127">
        <v>0.21080420999999999</v>
      </c>
      <c r="J130" s="127">
        <v>11.28372313</v>
      </c>
      <c r="K130" s="127">
        <v>31.274970679999999</v>
      </c>
      <c r="L130" s="127">
        <v>484.52629266999998</v>
      </c>
      <c r="M130" s="127">
        <v>211.91041407</v>
      </c>
      <c r="N130" s="127">
        <v>4.93807E-2</v>
      </c>
      <c r="O130" s="127">
        <v>9.0234899599999991</v>
      </c>
      <c r="P130" s="127">
        <v>202.83754340999999</v>
      </c>
      <c r="Q130" s="127">
        <v>272.61587859999997</v>
      </c>
      <c r="R130" s="127">
        <v>10.763985849999999</v>
      </c>
      <c r="S130" s="127">
        <v>1.2652971200000001</v>
      </c>
      <c r="T130" s="127">
        <v>260.58659562999998</v>
      </c>
      <c r="U130" s="127">
        <v>263.49526207999997</v>
      </c>
      <c r="V130" s="127">
        <v>555.64198228999999</v>
      </c>
      <c r="W130" s="127"/>
      <c r="X130" s="127"/>
      <c r="Y130" s="127"/>
      <c r="Z130" s="127"/>
      <c r="AA130" s="127"/>
      <c r="AB130" s="127"/>
    </row>
    <row r="131" spans="1:28" hidden="1" outlineLevel="1">
      <c r="A131" s="8">
        <v>44197</v>
      </c>
      <c r="B131" s="127">
        <v>5107.7541283399996</v>
      </c>
      <c r="C131" s="127">
        <v>4359.9453199700001</v>
      </c>
      <c r="D131" s="127">
        <v>4317.3249403700001</v>
      </c>
      <c r="E131" s="127">
        <v>2472.5404483000002</v>
      </c>
      <c r="F131" s="127">
        <v>1485.5373080100001</v>
      </c>
      <c r="G131" s="127">
        <v>359.24718406</v>
      </c>
      <c r="H131" s="127">
        <v>42.6203796</v>
      </c>
      <c r="I131" s="127">
        <v>0.18050227999999999</v>
      </c>
      <c r="J131" s="127">
        <v>11.245589069999999</v>
      </c>
      <c r="K131" s="127">
        <v>31.19428825</v>
      </c>
      <c r="L131" s="127">
        <v>485.59612694999998</v>
      </c>
      <c r="M131" s="127">
        <v>213.71643470000001</v>
      </c>
      <c r="N131" s="127">
        <v>4.3046590000000003E-2</v>
      </c>
      <c r="O131" s="127">
        <v>9.2502987099999991</v>
      </c>
      <c r="P131" s="127">
        <v>204.42308940000001</v>
      </c>
      <c r="Q131" s="127">
        <v>271.87969225000001</v>
      </c>
      <c r="R131" s="127">
        <v>10.77726238</v>
      </c>
      <c r="S131" s="127">
        <v>1.26164101</v>
      </c>
      <c r="T131" s="127">
        <v>259.84078885999998</v>
      </c>
      <c r="U131" s="127">
        <v>262.21268142000002</v>
      </c>
      <c r="V131" s="127">
        <v>553.19780262999996</v>
      </c>
      <c r="W131" s="127"/>
      <c r="X131" s="127"/>
      <c r="Y131" s="127"/>
      <c r="Z131" s="127"/>
      <c r="AA131" s="127"/>
      <c r="AB131" s="127"/>
    </row>
    <row r="132" spans="1:28" hidden="1" outlineLevel="1">
      <c r="A132" s="8">
        <v>44228</v>
      </c>
      <c r="B132" s="127">
        <v>5136.8080130799999</v>
      </c>
      <c r="C132" s="127">
        <v>4398.7075830900003</v>
      </c>
      <c r="D132" s="127">
        <v>4360.4272545599997</v>
      </c>
      <c r="E132" s="127">
        <v>2487.0431996000002</v>
      </c>
      <c r="F132" s="127">
        <v>1503.2907563399999</v>
      </c>
      <c r="G132" s="127">
        <v>370.09329861999998</v>
      </c>
      <c r="H132" s="127">
        <v>38.280328529999998</v>
      </c>
      <c r="I132" s="127">
        <v>0.20836440000000001</v>
      </c>
      <c r="J132" s="127">
        <v>9.0846792999999995</v>
      </c>
      <c r="K132" s="127">
        <v>28.98728483</v>
      </c>
      <c r="L132" s="127">
        <v>470.55569097</v>
      </c>
      <c r="M132" s="127">
        <v>214.32798940999999</v>
      </c>
      <c r="N132" s="127">
        <v>3.6578380000000001E-2</v>
      </c>
      <c r="O132" s="127">
        <v>10.932593710000001</v>
      </c>
      <c r="P132" s="127">
        <v>203.35881732000001</v>
      </c>
      <c r="Q132" s="127">
        <v>256.22770156000001</v>
      </c>
      <c r="R132" s="127">
        <v>10.71454776</v>
      </c>
      <c r="S132" s="127">
        <v>1.24988063</v>
      </c>
      <c r="T132" s="127">
        <v>244.26327316999999</v>
      </c>
      <c r="U132" s="127">
        <v>267.54473902000001</v>
      </c>
      <c r="V132" s="127">
        <v>540.69858897999995</v>
      </c>
      <c r="W132" s="127"/>
      <c r="X132" s="127"/>
      <c r="Y132" s="127"/>
      <c r="Z132" s="127"/>
      <c r="AA132" s="127"/>
      <c r="AB132" s="127"/>
    </row>
    <row r="133" spans="1:28" hidden="1" outlineLevel="1">
      <c r="A133" s="8">
        <v>44256</v>
      </c>
      <c r="B133" s="127">
        <v>5261.6166628000001</v>
      </c>
      <c r="C133" s="127">
        <v>4507.5917957800002</v>
      </c>
      <c r="D133" s="127">
        <v>4469.4415401699998</v>
      </c>
      <c r="E133" s="127">
        <v>2569.2001824700001</v>
      </c>
      <c r="F133" s="127">
        <v>1525.9660548500001</v>
      </c>
      <c r="G133" s="127">
        <v>374.27530285</v>
      </c>
      <c r="H133" s="127">
        <v>38.150255610000002</v>
      </c>
      <c r="I133" s="127">
        <v>0.17043021</v>
      </c>
      <c r="J133" s="127">
        <v>9.0369785100000009</v>
      </c>
      <c r="K133" s="127">
        <v>28.942846889999998</v>
      </c>
      <c r="L133" s="127">
        <v>466.26559751999997</v>
      </c>
      <c r="M133" s="127">
        <v>213.63990013</v>
      </c>
      <c r="N133" s="127">
        <v>3.0140500000000001E-2</v>
      </c>
      <c r="O133" s="127">
        <v>11.574241929999999</v>
      </c>
      <c r="P133" s="127">
        <v>202.03551770000001</v>
      </c>
      <c r="Q133" s="127">
        <v>252.62569739</v>
      </c>
      <c r="R133" s="127">
        <v>10.739046159999999</v>
      </c>
      <c r="S133" s="127">
        <v>1.2478713400000001</v>
      </c>
      <c r="T133" s="127">
        <v>240.63877989</v>
      </c>
      <c r="U133" s="127">
        <v>287.75926950000002</v>
      </c>
      <c r="V133" s="127">
        <v>554.57751889999997</v>
      </c>
      <c r="W133" s="127"/>
      <c r="X133" s="127"/>
      <c r="Y133" s="127"/>
      <c r="Z133" s="127"/>
      <c r="AA133" s="127"/>
      <c r="AB133" s="127"/>
    </row>
    <row r="134" spans="1:28" hidden="1" outlineLevel="1">
      <c r="A134" s="8">
        <v>44287</v>
      </c>
      <c r="B134" s="127">
        <v>5324.6992716000004</v>
      </c>
      <c r="C134" s="127">
        <v>4554.1561627499996</v>
      </c>
      <c r="D134" s="127">
        <v>4516.2257186699999</v>
      </c>
      <c r="E134" s="127">
        <v>2567.6357088200002</v>
      </c>
      <c r="F134" s="127">
        <v>1555.9938188000001</v>
      </c>
      <c r="G134" s="127">
        <v>392.59619105000002</v>
      </c>
      <c r="H134" s="127">
        <v>37.930444080000001</v>
      </c>
      <c r="I134" s="127">
        <v>0.17046109000000001</v>
      </c>
      <c r="J134" s="127">
        <v>8.9549070400000002</v>
      </c>
      <c r="K134" s="127">
        <v>28.805075949999999</v>
      </c>
      <c r="L134" s="127">
        <v>468.24352875</v>
      </c>
      <c r="M134" s="127">
        <v>217.29676665</v>
      </c>
      <c r="N134" s="127">
        <v>2.4646029999999999E-2</v>
      </c>
      <c r="O134" s="127">
        <v>9.9747821499999993</v>
      </c>
      <c r="P134" s="127">
        <v>207.29733847</v>
      </c>
      <c r="Q134" s="127">
        <v>250.9467621</v>
      </c>
      <c r="R134" s="127">
        <v>10.727159889999999</v>
      </c>
      <c r="S134" s="127">
        <v>1.24182112</v>
      </c>
      <c r="T134" s="127">
        <v>238.97778109000001</v>
      </c>
      <c r="U134" s="127">
        <v>302.29958010000001</v>
      </c>
      <c r="V134" s="127">
        <v>563.00367974999995</v>
      </c>
      <c r="W134" s="127"/>
      <c r="X134" s="127"/>
      <c r="Y134" s="127"/>
      <c r="Z134" s="127"/>
      <c r="AA134" s="127"/>
      <c r="AB134" s="127"/>
    </row>
    <row r="135" spans="1:28" hidden="1" outlineLevel="1">
      <c r="A135" s="8">
        <v>44317</v>
      </c>
      <c r="B135" s="127">
        <v>5460.6366949900003</v>
      </c>
      <c r="C135" s="127">
        <v>4679.4797410900001</v>
      </c>
      <c r="D135" s="127">
        <v>4641.9287427999998</v>
      </c>
      <c r="E135" s="127">
        <v>2647.4849861399998</v>
      </c>
      <c r="F135" s="127">
        <v>1587.1905089100001</v>
      </c>
      <c r="G135" s="127">
        <v>407.25324775000001</v>
      </c>
      <c r="H135" s="127">
        <v>37.550998290000003</v>
      </c>
      <c r="I135" s="127">
        <v>0.16467765000000001</v>
      </c>
      <c r="J135" s="127">
        <v>8.8315112300000003</v>
      </c>
      <c r="K135" s="127">
        <v>28.554809410000001</v>
      </c>
      <c r="L135" s="127">
        <v>472.65627984999998</v>
      </c>
      <c r="M135" s="127">
        <v>223.38882017</v>
      </c>
      <c r="N135" s="127">
        <v>1.6937589999999999E-2</v>
      </c>
      <c r="O135" s="127">
        <v>10.37540091</v>
      </c>
      <c r="P135" s="127">
        <v>212.99648167000001</v>
      </c>
      <c r="Q135" s="127">
        <v>249.26745968</v>
      </c>
      <c r="R135" s="127">
        <v>10.67182062</v>
      </c>
      <c r="S135" s="127">
        <v>1.23065143</v>
      </c>
      <c r="T135" s="127">
        <v>237.36498763</v>
      </c>
      <c r="U135" s="127">
        <v>308.50067404999999</v>
      </c>
      <c r="V135" s="127">
        <v>570.90926677000004</v>
      </c>
      <c r="W135" s="127"/>
      <c r="X135" s="127"/>
      <c r="Y135" s="127"/>
      <c r="Z135" s="127"/>
      <c r="AA135" s="127"/>
      <c r="AB135" s="127"/>
    </row>
    <row r="136" spans="1:28" hidden="1" outlineLevel="1">
      <c r="A136" s="8">
        <v>44348</v>
      </c>
      <c r="B136" s="127">
        <v>5564.2154085100001</v>
      </c>
      <c r="C136" s="127">
        <v>4761.7069727099997</v>
      </c>
      <c r="D136" s="127">
        <v>4725.6698829400002</v>
      </c>
      <c r="E136" s="127">
        <v>2700.3554416400002</v>
      </c>
      <c r="F136" s="127">
        <v>1601.1918491500001</v>
      </c>
      <c r="G136" s="127">
        <v>424.12259215</v>
      </c>
      <c r="H136" s="127">
        <v>36.037089770000001</v>
      </c>
      <c r="I136" s="127">
        <v>1.5520169399999999</v>
      </c>
      <c r="J136" s="127">
        <v>8.6934698600000004</v>
      </c>
      <c r="K136" s="127">
        <v>25.79160297</v>
      </c>
      <c r="L136" s="127">
        <v>477.05778671000002</v>
      </c>
      <c r="M136" s="127">
        <v>230.89692915000001</v>
      </c>
      <c r="N136" s="127">
        <v>1.1416300000000001E-2</v>
      </c>
      <c r="O136" s="127">
        <v>9.8164402899999992</v>
      </c>
      <c r="P136" s="127">
        <v>221.06907256</v>
      </c>
      <c r="Q136" s="127">
        <v>246.16085756000001</v>
      </c>
      <c r="R136" s="127">
        <v>10.58540039</v>
      </c>
      <c r="S136" s="127">
        <v>1.21614785</v>
      </c>
      <c r="T136" s="127">
        <v>234.35930931999999</v>
      </c>
      <c r="U136" s="127">
        <v>325.45064909000001</v>
      </c>
      <c r="V136" s="127">
        <v>579.97973822999995</v>
      </c>
      <c r="W136" s="127"/>
      <c r="X136" s="127"/>
      <c r="Y136" s="127"/>
      <c r="Z136" s="127"/>
      <c r="AA136" s="127"/>
      <c r="AB136" s="127"/>
    </row>
    <row r="137" spans="1:28" hidden="1" outlineLevel="1">
      <c r="A137" s="8">
        <v>44378</v>
      </c>
      <c r="B137" s="127">
        <v>5679.3885393500004</v>
      </c>
      <c r="C137" s="127">
        <v>4864.4708210999997</v>
      </c>
      <c r="D137" s="127">
        <v>4831.1062969900004</v>
      </c>
      <c r="E137" s="127">
        <v>2762.2485987999999</v>
      </c>
      <c r="F137" s="127">
        <v>1630.1475038799999</v>
      </c>
      <c r="G137" s="127">
        <v>438.71019431000002</v>
      </c>
      <c r="H137" s="127">
        <v>33.364524109999998</v>
      </c>
      <c r="I137" s="127">
        <v>0.14541109999999999</v>
      </c>
      <c r="J137" s="127">
        <v>8.0935417800000007</v>
      </c>
      <c r="K137" s="127">
        <v>25.125571229999998</v>
      </c>
      <c r="L137" s="127">
        <v>487.8316595</v>
      </c>
      <c r="M137" s="127">
        <v>244.16708690999999</v>
      </c>
      <c r="N137" s="127">
        <v>3.4300699999999999E-3</v>
      </c>
      <c r="O137" s="127">
        <v>10.45738225</v>
      </c>
      <c r="P137" s="127">
        <v>233.70627458999999</v>
      </c>
      <c r="Q137" s="127">
        <v>243.66457259000001</v>
      </c>
      <c r="R137" s="127">
        <v>10.51282767</v>
      </c>
      <c r="S137" s="127">
        <v>1.2031881499999999</v>
      </c>
      <c r="T137" s="127">
        <v>231.94855677000001</v>
      </c>
      <c r="U137" s="127">
        <v>327.08605875000001</v>
      </c>
      <c r="V137" s="127">
        <v>594.78785705999996</v>
      </c>
      <c r="W137" s="127"/>
      <c r="X137" s="127"/>
      <c r="Y137" s="127"/>
      <c r="Z137" s="127"/>
      <c r="AA137" s="127"/>
      <c r="AB137" s="127"/>
    </row>
    <row r="138" spans="1:28" hidden="1" outlineLevel="1">
      <c r="A138" s="8">
        <v>44409</v>
      </c>
      <c r="B138" s="127">
        <v>5859.5549418199998</v>
      </c>
      <c r="C138" s="127">
        <v>5020.6827885100001</v>
      </c>
      <c r="D138" s="127">
        <v>4987.4418526299996</v>
      </c>
      <c r="E138" s="127">
        <v>2871.4329493700002</v>
      </c>
      <c r="F138" s="127">
        <v>1665.0683314</v>
      </c>
      <c r="G138" s="127">
        <v>450.94057185999998</v>
      </c>
      <c r="H138" s="127">
        <v>33.240935880000002</v>
      </c>
      <c r="I138" s="127">
        <v>0.12813118000000001</v>
      </c>
      <c r="J138" s="127">
        <v>8.0504267400000007</v>
      </c>
      <c r="K138" s="127">
        <v>25.062377959999999</v>
      </c>
      <c r="L138" s="127">
        <v>492.57477662999997</v>
      </c>
      <c r="M138" s="127">
        <v>250.71096764000001</v>
      </c>
      <c r="N138" s="127">
        <v>0</v>
      </c>
      <c r="O138" s="127">
        <v>10.24874342</v>
      </c>
      <c r="P138" s="127">
        <v>240.46222422</v>
      </c>
      <c r="Q138" s="127">
        <v>241.86380899</v>
      </c>
      <c r="R138" s="127">
        <v>10.542616110000001</v>
      </c>
      <c r="S138" s="127">
        <v>1.2019977900000001</v>
      </c>
      <c r="T138" s="127">
        <v>230.11919509000001</v>
      </c>
      <c r="U138" s="127">
        <v>346.29737668000001</v>
      </c>
      <c r="V138" s="127">
        <v>602.38907323000001</v>
      </c>
      <c r="W138" s="127"/>
      <c r="X138" s="127"/>
      <c r="Y138" s="127"/>
      <c r="Z138" s="127"/>
      <c r="AA138" s="127"/>
      <c r="AB138" s="127"/>
    </row>
    <row r="139" spans="1:28" hidden="1" outlineLevel="1">
      <c r="A139" s="8">
        <v>44440</v>
      </c>
      <c r="B139" s="127">
        <v>5908.0124946699998</v>
      </c>
      <c r="C139" s="127">
        <v>5062.5566316799996</v>
      </c>
      <c r="D139" s="127">
        <v>5029.7324085</v>
      </c>
      <c r="E139" s="127">
        <v>2748.0630265599998</v>
      </c>
      <c r="F139" s="127">
        <v>1811.16011555</v>
      </c>
      <c r="G139" s="127">
        <v>470.50926638999999</v>
      </c>
      <c r="H139" s="127">
        <v>32.824223179999997</v>
      </c>
      <c r="I139" s="127">
        <v>0.10695926</v>
      </c>
      <c r="J139" s="127">
        <v>7.9308713099999997</v>
      </c>
      <c r="K139" s="127">
        <v>24.78639261</v>
      </c>
      <c r="L139" s="127">
        <v>492.98614001999999</v>
      </c>
      <c r="M139" s="127">
        <v>256.61196394000001</v>
      </c>
      <c r="N139" s="127">
        <v>0</v>
      </c>
      <c r="O139" s="127">
        <v>10.098266710000001</v>
      </c>
      <c r="P139" s="127">
        <v>246.51369722999999</v>
      </c>
      <c r="Q139" s="127">
        <v>236.37417608000001</v>
      </c>
      <c r="R139" s="127">
        <v>10.46958783</v>
      </c>
      <c r="S139" s="127">
        <v>1.1892842299999999</v>
      </c>
      <c r="T139" s="127">
        <v>224.71530401999999</v>
      </c>
      <c r="U139" s="127">
        <v>352.46972297000002</v>
      </c>
      <c r="V139" s="127">
        <v>605.49582518</v>
      </c>
      <c r="W139" s="127"/>
      <c r="X139" s="127"/>
      <c r="Y139" s="127"/>
      <c r="Z139" s="127"/>
      <c r="AA139" s="127"/>
      <c r="AB139" s="127"/>
    </row>
    <row r="140" spans="1:28" hidden="1" outlineLevel="1">
      <c r="A140" s="8">
        <v>44470</v>
      </c>
      <c r="B140" s="127">
        <v>5916.9102538099996</v>
      </c>
      <c r="C140" s="127">
        <v>5082.4387033200001</v>
      </c>
      <c r="D140" s="127">
        <v>5052.2917950000001</v>
      </c>
      <c r="E140" s="127">
        <v>2688.9126009400002</v>
      </c>
      <c r="F140" s="127">
        <v>1825.8774990100001</v>
      </c>
      <c r="G140" s="127">
        <v>537.50169504999997</v>
      </c>
      <c r="H140" s="127">
        <v>30.146908320000001</v>
      </c>
      <c r="I140" s="127">
        <v>0.11384225000000001</v>
      </c>
      <c r="J140" s="127">
        <v>7.8291241100000004</v>
      </c>
      <c r="K140" s="127">
        <v>22.203941960000002</v>
      </c>
      <c r="L140" s="127">
        <v>473.08401497</v>
      </c>
      <c r="M140" s="127">
        <v>263.56321366999998</v>
      </c>
      <c r="N140" s="127">
        <v>0</v>
      </c>
      <c r="O140" s="127">
        <v>9.9017117999999993</v>
      </c>
      <c r="P140" s="127">
        <v>253.66150187</v>
      </c>
      <c r="Q140" s="127">
        <v>209.52080129999999</v>
      </c>
      <c r="R140" s="127">
        <v>10.410688309999999</v>
      </c>
      <c r="S140" s="127">
        <v>1.17811903</v>
      </c>
      <c r="T140" s="127">
        <v>197.93199396</v>
      </c>
      <c r="U140" s="127">
        <v>361.38753551999997</v>
      </c>
      <c r="V140" s="127">
        <v>555.50933943999996</v>
      </c>
      <c r="W140" s="127"/>
      <c r="X140" s="127"/>
      <c r="Y140" s="127"/>
      <c r="Z140" s="127"/>
      <c r="AA140" s="127"/>
      <c r="AB140" s="127"/>
    </row>
    <row r="141" spans="1:28" hidden="1" outlineLevel="1">
      <c r="A141" s="8">
        <v>44501</v>
      </c>
      <c r="B141" s="127">
        <v>6027.6888376999996</v>
      </c>
      <c r="C141" s="127">
        <v>5163.4667359499999</v>
      </c>
      <c r="D141" s="127">
        <v>5132.4859017400004</v>
      </c>
      <c r="E141" s="127">
        <v>2777.6786535000001</v>
      </c>
      <c r="F141" s="127">
        <v>1869.09104628</v>
      </c>
      <c r="G141" s="127">
        <v>485.71620195999998</v>
      </c>
      <c r="H141" s="127">
        <v>30.980834210000001</v>
      </c>
      <c r="I141" s="127">
        <v>8.9042070000000001E-2</v>
      </c>
      <c r="J141" s="127">
        <v>8.0758621900000005</v>
      </c>
      <c r="K141" s="127">
        <v>22.815929950000001</v>
      </c>
      <c r="L141" s="127">
        <v>491.23662246999999</v>
      </c>
      <c r="M141" s="127">
        <v>274.99713824999998</v>
      </c>
      <c r="N141" s="127">
        <v>0</v>
      </c>
      <c r="O141" s="127">
        <v>10.036265009999999</v>
      </c>
      <c r="P141" s="127">
        <v>264.96087324000001</v>
      </c>
      <c r="Q141" s="127">
        <v>216.23948422000001</v>
      </c>
      <c r="R141" s="127">
        <v>10.78513558</v>
      </c>
      <c r="S141" s="127">
        <v>1.2160404499999999</v>
      </c>
      <c r="T141" s="127">
        <v>204.23830819</v>
      </c>
      <c r="U141" s="127">
        <v>372.98547927999999</v>
      </c>
      <c r="V141" s="127">
        <v>568.17298915000003</v>
      </c>
      <c r="W141" s="127"/>
      <c r="X141" s="127"/>
      <c r="Y141" s="127"/>
      <c r="Z141" s="127"/>
      <c r="AA141" s="127"/>
      <c r="AB141" s="127"/>
    </row>
    <row r="142" spans="1:28" hidden="1" outlineLevel="1">
      <c r="A142" s="8">
        <v>44531</v>
      </c>
      <c r="B142" s="127">
        <v>6014.9498703199997</v>
      </c>
      <c r="C142" s="127">
        <v>5144.2348333600003</v>
      </c>
      <c r="D142" s="127">
        <v>5117.0031877199999</v>
      </c>
      <c r="E142" s="127">
        <v>2761.5735003899999</v>
      </c>
      <c r="F142" s="127">
        <v>1859.8050044500001</v>
      </c>
      <c r="G142" s="127">
        <v>495.62468288000002</v>
      </c>
      <c r="H142" s="127">
        <v>27.23164564</v>
      </c>
      <c r="I142" s="127">
        <v>6.8063460000000006E-2</v>
      </c>
      <c r="J142" s="127">
        <v>6.28917722</v>
      </c>
      <c r="K142" s="127">
        <v>20.87440496</v>
      </c>
      <c r="L142" s="127">
        <v>490.56477809</v>
      </c>
      <c r="M142" s="127">
        <v>280.70325092000002</v>
      </c>
      <c r="N142" s="127">
        <v>1.1986099999999999E-3</v>
      </c>
      <c r="O142" s="127">
        <v>9.9387807099999996</v>
      </c>
      <c r="P142" s="127">
        <v>270.7632716</v>
      </c>
      <c r="Q142" s="127">
        <v>209.86152716999999</v>
      </c>
      <c r="R142" s="127">
        <v>10.86761606</v>
      </c>
      <c r="S142" s="127">
        <v>1.2207079000000001</v>
      </c>
      <c r="T142" s="127">
        <v>197.77320320999999</v>
      </c>
      <c r="U142" s="127">
        <v>380.15025887000002</v>
      </c>
      <c r="V142" s="127">
        <v>506.27496974000002</v>
      </c>
      <c r="W142" s="127"/>
      <c r="X142" s="127"/>
      <c r="Y142" s="127"/>
      <c r="Z142" s="127"/>
      <c r="AA142" s="127"/>
      <c r="AB142" s="127"/>
    </row>
    <row r="143" spans="1:28" hidden="1" outlineLevel="1">
      <c r="A143" s="8">
        <v>44562</v>
      </c>
      <c r="B143" s="127">
        <v>6193.29845647</v>
      </c>
      <c r="C143" s="127">
        <v>5291.0645234900003</v>
      </c>
      <c r="D143" s="127">
        <v>5262.3252591800001</v>
      </c>
      <c r="E143" s="127">
        <v>2858.3529713299999</v>
      </c>
      <c r="F143" s="127">
        <v>1902.72676434</v>
      </c>
      <c r="G143" s="127">
        <v>501.24552351</v>
      </c>
      <c r="H143" s="127">
        <v>28.739264309999999</v>
      </c>
      <c r="I143" s="127">
        <v>0.10520657</v>
      </c>
      <c r="J143" s="127">
        <v>6.6321113599999997</v>
      </c>
      <c r="K143" s="127">
        <v>22.00194638</v>
      </c>
      <c r="L143" s="127">
        <v>502.25135161999998</v>
      </c>
      <c r="M143" s="127">
        <v>283.67107332</v>
      </c>
      <c r="N143" s="127">
        <v>1.97335E-3</v>
      </c>
      <c r="O143" s="127">
        <v>9.0785255800000009</v>
      </c>
      <c r="P143" s="127">
        <v>274.59057438999997</v>
      </c>
      <c r="Q143" s="127">
        <v>218.5802783</v>
      </c>
      <c r="R143" s="127">
        <v>11.510837909999999</v>
      </c>
      <c r="S143" s="127">
        <v>1.2880884500000001</v>
      </c>
      <c r="T143" s="127">
        <v>205.78135194000001</v>
      </c>
      <c r="U143" s="127">
        <v>399.98258135999998</v>
      </c>
      <c r="V143" s="127">
        <v>515.66703044999997</v>
      </c>
      <c r="W143" s="127"/>
      <c r="X143" s="127"/>
      <c r="Y143" s="127"/>
      <c r="Z143" s="127"/>
      <c r="AA143" s="127"/>
      <c r="AB143" s="127"/>
    </row>
    <row r="144" spans="1:28" hidden="1" outlineLevel="1">
      <c r="A144" s="8">
        <v>44593</v>
      </c>
      <c r="B144" s="127">
        <v>6369.0635394700003</v>
      </c>
      <c r="C144" s="127">
        <v>5455.3109728899999</v>
      </c>
      <c r="D144" s="127">
        <v>5426.6789914600004</v>
      </c>
      <c r="E144" s="127">
        <v>2968.8985357800002</v>
      </c>
      <c r="F144" s="127">
        <v>1946.64789582</v>
      </c>
      <c r="G144" s="127">
        <v>511.13255986000001</v>
      </c>
      <c r="H144" s="127">
        <v>28.63198143</v>
      </c>
      <c r="I144" s="127">
        <v>0.117628</v>
      </c>
      <c r="J144" s="127">
        <v>6.1570450699999997</v>
      </c>
      <c r="K144" s="127">
        <v>22.357308360000001</v>
      </c>
      <c r="L144" s="127">
        <v>509.17221075999998</v>
      </c>
      <c r="M144" s="127">
        <v>287.98670256999998</v>
      </c>
      <c r="N144" s="127">
        <v>8.7899999999999995E-5</v>
      </c>
      <c r="O144" s="127">
        <v>8.6146780500000002</v>
      </c>
      <c r="P144" s="127">
        <v>279.37193661999999</v>
      </c>
      <c r="Q144" s="127">
        <v>221.18550819000001</v>
      </c>
      <c r="R144" s="127">
        <v>11.7385886</v>
      </c>
      <c r="S144" s="127">
        <v>1.3091658399999999</v>
      </c>
      <c r="T144" s="127">
        <v>208.13775375</v>
      </c>
      <c r="U144" s="127">
        <v>404.58035582000002</v>
      </c>
      <c r="V144" s="127">
        <v>530.28001312000004</v>
      </c>
      <c r="W144" s="127"/>
      <c r="X144" s="127"/>
      <c r="Y144" s="127"/>
      <c r="Z144" s="127"/>
      <c r="AA144" s="127"/>
      <c r="AB144" s="127"/>
    </row>
    <row r="145" spans="1:28" hidden="1" outlineLevel="1">
      <c r="A145" s="8">
        <v>44621</v>
      </c>
      <c r="B145" s="127">
        <v>6246.5503798600002</v>
      </c>
      <c r="C145" s="127">
        <v>5350.3314828499997</v>
      </c>
      <c r="D145" s="127">
        <v>5322.0382450300003</v>
      </c>
      <c r="E145" s="127">
        <v>2890.91090953</v>
      </c>
      <c r="F145" s="127">
        <v>1915.3404520700001</v>
      </c>
      <c r="G145" s="127">
        <v>515.78688342999999</v>
      </c>
      <c r="H145" s="127">
        <v>28.293237820000002</v>
      </c>
      <c r="I145" s="127">
        <v>0.15210599</v>
      </c>
      <c r="J145" s="127">
        <v>6.1569233700000003</v>
      </c>
      <c r="K145" s="127">
        <v>21.984208460000001</v>
      </c>
      <c r="L145" s="127">
        <v>498.65490778999998</v>
      </c>
      <c r="M145" s="127">
        <v>283.70554369000001</v>
      </c>
      <c r="N145" s="127">
        <v>0</v>
      </c>
      <c r="O145" s="127">
        <v>8.2716632600000004</v>
      </c>
      <c r="P145" s="127">
        <v>275.43388042999999</v>
      </c>
      <c r="Q145" s="127">
        <v>214.9493641</v>
      </c>
      <c r="R145" s="127">
        <v>11.782204739999999</v>
      </c>
      <c r="S145" s="127">
        <v>1.3091658399999999</v>
      </c>
      <c r="T145" s="127">
        <v>201.85799352000001</v>
      </c>
      <c r="U145" s="127">
        <v>397.56398922</v>
      </c>
      <c r="V145" s="127">
        <v>516.75160576999997</v>
      </c>
      <c r="W145" s="127"/>
      <c r="X145" s="127"/>
      <c r="Y145" s="127"/>
      <c r="Z145" s="127"/>
      <c r="AA145" s="127"/>
      <c r="AB145" s="127"/>
    </row>
    <row r="146" spans="1:28" hidden="1" outlineLevel="1">
      <c r="A146" s="8">
        <v>44652</v>
      </c>
      <c r="B146" s="127">
        <v>6160.1266632300003</v>
      </c>
      <c r="C146" s="127">
        <v>5292.5615843300002</v>
      </c>
      <c r="D146" s="127">
        <v>5264.9052967899997</v>
      </c>
      <c r="E146" s="127">
        <v>2929.3420693899998</v>
      </c>
      <c r="F146" s="127">
        <v>1828.67079089</v>
      </c>
      <c r="G146" s="127">
        <v>506.89243650999998</v>
      </c>
      <c r="H146" s="127">
        <v>27.656287540000001</v>
      </c>
      <c r="I146" s="127">
        <v>0.12647279</v>
      </c>
      <c r="J146" s="127">
        <v>5.5382837399999998</v>
      </c>
      <c r="K146" s="127">
        <v>21.991531009999999</v>
      </c>
      <c r="L146" s="127">
        <v>488.48258535999997</v>
      </c>
      <c r="M146" s="127">
        <v>281.62712689</v>
      </c>
      <c r="N146" s="127">
        <v>0</v>
      </c>
      <c r="O146" s="127">
        <v>8.1066749500000004</v>
      </c>
      <c r="P146" s="127">
        <v>273.52045193999999</v>
      </c>
      <c r="Q146" s="127">
        <v>206.85545847</v>
      </c>
      <c r="R146" s="127">
        <v>11.82441429</v>
      </c>
      <c r="S146" s="127">
        <v>1.3091658399999999</v>
      </c>
      <c r="T146" s="127">
        <v>193.72187833999999</v>
      </c>
      <c r="U146" s="127">
        <v>379.08249353999997</v>
      </c>
      <c r="V146" s="127">
        <v>498.23431183999998</v>
      </c>
      <c r="W146" s="127"/>
      <c r="X146" s="127"/>
      <c r="Y146" s="127"/>
      <c r="Z146" s="127"/>
      <c r="AA146" s="127"/>
      <c r="AB146" s="127"/>
    </row>
    <row r="147" spans="1:28" hidden="1" outlineLevel="1">
      <c r="A147" s="8">
        <v>44682</v>
      </c>
      <c r="B147" s="127">
        <v>6122.0946968600001</v>
      </c>
      <c r="C147" s="127">
        <v>5250.1522552500001</v>
      </c>
      <c r="D147" s="127">
        <v>5222.4822348099997</v>
      </c>
      <c r="E147" s="127">
        <v>2892.8960864999999</v>
      </c>
      <c r="F147" s="127">
        <v>1835.49816156</v>
      </c>
      <c r="G147" s="127">
        <v>494.08798675000003</v>
      </c>
      <c r="H147" s="127">
        <v>27.670020439999998</v>
      </c>
      <c r="I147" s="127">
        <v>0.13858034999999999</v>
      </c>
      <c r="J147" s="127">
        <v>5.5375146300000004</v>
      </c>
      <c r="K147" s="127">
        <v>21.99392546</v>
      </c>
      <c r="L147" s="127">
        <v>484.56402532999999</v>
      </c>
      <c r="M147" s="127">
        <v>277.47883137000002</v>
      </c>
      <c r="N147" s="127">
        <v>0</v>
      </c>
      <c r="O147" s="127">
        <v>7.8514769900000001</v>
      </c>
      <c r="P147" s="127">
        <v>269.62735437999999</v>
      </c>
      <c r="Q147" s="127">
        <v>207.08519396</v>
      </c>
      <c r="R147" s="127">
        <v>11.86803042</v>
      </c>
      <c r="S147" s="127">
        <v>1.3091658399999999</v>
      </c>
      <c r="T147" s="127">
        <v>193.90799770000001</v>
      </c>
      <c r="U147" s="127">
        <v>387.37841628000001</v>
      </c>
      <c r="V147" s="127">
        <v>475.30109629999998</v>
      </c>
      <c r="W147" s="127"/>
      <c r="X147" s="127"/>
      <c r="Y147" s="127"/>
      <c r="Z147" s="127"/>
      <c r="AA147" s="127"/>
      <c r="AB147" s="127"/>
    </row>
    <row r="148" spans="1:28" hidden="1" outlineLevel="1">
      <c r="A148" s="8">
        <v>44713</v>
      </c>
      <c r="B148" s="127">
        <v>6015.8192710000003</v>
      </c>
      <c r="C148" s="127">
        <v>5164.1291521200001</v>
      </c>
      <c r="D148" s="127">
        <v>5136.1545697399997</v>
      </c>
      <c r="E148" s="127">
        <v>2717.4581611100002</v>
      </c>
      <c r="F148" s="127">
        <v>1826.2457317599999</v>
      </c>
      <c r="G148" s="127">
        <v>592.45067687000005</v>
      </c>
      <c r="H148" s="127">
        <v>27.974582380000001</v>
      </c>
      <c r="I148" s="127">
        <v>6.3488169999999997E-2</v>
      </c>
      <c r="J148" s="127">
        <v>5.5347216799999996</v>
      </c>
      <c r="K148" s="127">
        <v>22.376372530000001</v>
      </c>
      <c r="L148" s="127">
        <v>442.38743012999998</v>
      </c>
      <c r="M148" s="127">
        <v>236.12803185000001</v>
      </c>
      <c r="N148" s="127">
        <v>0</v>
      </c>
      <c r="O148" s="127">
        <v>7.2181942000000001</v>
      </c>
      <c r="P148" s="127">
        <v>228.90983764999999</v>
      </c>
      <c r="Q148" s="127">
        <v>206.25939828</v>
      </c>
      <c r="R148" s="127">
        <v>11.91023968</v>
      </c>
      <c r="S148" s="127">
        <v>1.3091658399999999</v>
      </c>
      <c r="T148" s="127">
        <v>193.03999275999999</v>
      </c>
      <c r="U148" s="127">
        <v>409.30268875000002</v>
      </c>
      <c r="V148" s="127">
        <v>465.54527229000001</v>
      </c>
      <c r="W148" s="127"/>
      <c r="X148" s="127"/>
      <c r="Y148" s="127"/>
      <c r="Z148" s="127"/>
      <c r="AA148" s="127"/>
      <c r="AB148" s="127"/>
    </row>
    <row r="149" spans="1:28" hidden="1" outlineLevel="1">
      <c r="A149" s="8">
        <v>44743</v>
      </c>
      <c r="B149" s="127">
        <v>5943.3605373</v>
      </c>
      <c r="C149" s="127">
        <v>5054.6201497900001</v>
      </c>
      <c r="D149" s="127">
        <v>5007.8320893600003</v>
      </c>
      <c r="E149" s="127">
        <v>2774.3439023699998</v>
      </c>
      <c r="F149" s="127">
        <v>1730.89937837</v>
      </c>
      <c r="G149" s="127">
        <v>502.58880862000001</v>
      </c>
      <c r="H149" s="127">
        <v>46.788060430000002</v>
      </c>
      <c r="I149" s="127">
        <v>7.5451821600000004</v>
      </c>
      <c r="J149" s="127">
        <v>6.9156555199999996</v>
      </c>
      <c r="K149" s="127">
        <v>32.327222749999997</v>
      </c>
      <c r="L149" s="127">
        <v>510.44736037000001</v>
      </c>
      <c r="M149" s="127">
        <v>265.39798490999999</v>
      </c>
      <c r="N149" s="127">
        <v>1.7777800000000001E-3</v>
      </c>
      <c r="O149" s="127">
        <v>7.1004937999999997</v>
      </c>
      <c r="P149" s="127">
        <v>258.29571333000001</v>
      </c>
      <c r="Q149" s="127">
        <v>245.04937545999999</v>
      </c>
      <c r="R149" s="127">
        <v>7.5338373699999996</v>
      </c>
      <c r="S149" s="127">
        <v>1.6364561900000001</v>
      </c>
      <c r="T149" s="127">
        <v>235.87908189999999</v>
      </c>
      <c r="U149" s="127">
        <v>378.29302713999999</v>
      </c>
      <c r="V149" s="127">
        <v>495.14436721999999</v>
      </c>
      <c r="W149" s="127"/>
      <c r="X149" s="127"/>
      <c r="Y149" s="127"/>
      <c r="Z149" s="127"/>
      <c r="AA149" s="127"/>
      <c r="AB149" s="127"/>
    </row>
    <row r="150" spans="1:28" hidden="1" outlineLevel="1">
      <c r="A150" s="8">
        <v>44774</v>
      </c>
      <c r="B150" s="127">
        <v>5866.5203922700002</v>
      </c>
      <c r="C150" s="127">
        <v>4992.3948374399997</v>
      </c>
      <c r="D150" s="127">
        <v>4953.0403301799997</v>
      </c>
      <c r="E150" s="127">
        <v>2793.1465213000001</v>
      </c>
      <c r="F150" s="127">
        <v>1676.5388215600001</v>
      </c>
      <c r="G150" s="127">
        <v>483.35498732000002</v>
      </c>
      <c r="H150" s="127">
        <v>39.354507259999998</v>
      </c>
      <c r="I150" s="127">
        <v>7.6238137400000001</v>
      </c>
      <c r="J150" s="127">
        <v>5.8868987800000001</v>
      </c>
      <c r="K150" s="127">
        <v>25.84379474</v>
      </c>
      <c r="L150" s="127">
        <v>504.66713465999999</v>
      </c>
      <c r="M150" s="127">
        <v>259.35105892000001</v>
      </c>
      <c r="N150" s="127">
        <v>2.6666699999999999E-3</v>
      </c>
      <c r="O150" s="127">
        <v>6.5108393500000004</v>
      </c>
      <c r="P150" s="127">
        <v>252.83755289999999</v>
      </c>
      <c r="Q150" s="127">
        <v>245.31607574</v>
      </c>
      <c r="R150" s="127">
        <v>7.5684842899999998</v>
      </c>
      <c r="S150" s="127">
        <v>1.6364561900000001</v>
      </c>
      <c r="T150" s="127">
        <v>236.11113526</v>
      </c>
      <c r="U150" s="127">
        <v>369.45842017000001</v>
      </c>
      <c r="V150" s="127">
        <v>484.18842255999999</v>
      </c>
      <c r="W150" s="127"/>
      <c r="X150" s="127"/>
      <c r="Y150" s="127"/>
      <c r="Z150" s="127"/>
      <c r="AA150" s="127"/>
      <c r="AB150" s="127"/>
    </row>
    <row r="151" spans="1:28" hidden="1" outlineLevel="1">
      <c r="A151" s="8">
        <v>44805</v>
      </c>
      <c r="B151" s="127">
        <v>5772.9769053500004</v>
      </c>
      <c r="C151" s="127">
        <v>4902.9493732499996</v>
      </c>
      <c r="D151" s="127">
        <v>4861.5246932700002</v>
      </c>
      <c r="E151" s="127">
        <v>2791.4829266299998</v>
      </c>
      <c r="F151" s="127">
        <v>1593.49193868</v>
      </c>
      <c r="G151" s="127">
        <v>476.54982796000002</v>
      </c>
      <c r="H151" s="127">
        <v>41.424679980000001</v>
      </c>
      <c r="I151" s="127">
        <v>9.7212560299999993</v>
      </c>
      <c r="J151" s="127">
        <v>5.8832935500000003</v>
      </c>
      <c r="K151" s="127">
        <v>25.8201304</v>
      </c>
      <c r="L151" s="127">
        <v>499.94319508000001</v>
      </c>
      <c r="M151" s="127">
        <v>254.42343133</v>
      </c>
      <c r="N151" s="127">
        <v>1.1986099999999999E-3</v>
      </c>
      <c r="O151" s="127">
        <v>6.0003549400000002</v>
      </c>
      <c r="P151" s="127">
        <v>248.42187777999999</v>
      </c>
      <c r="Q151" s="127">
        <v>245.51976375000001</v>
      </c>
      <c r="R151" s="127">
        <v>7.6020133100000002</v>
      </c>
      <c r="S151" s="127">
        <v>1.6364561900000001</v>
      </c>
      <c r="T151" s="127">
        <v>236.28129425</v>
      </c>
      <c r="U151" s="127">
        <v>370.08433702000002</v>
      </c>
      <c r="V151" s="127">
        <v>476.84473462</v>
      </c>
      <c r="W151" s="127"/>
      <c r="X151" s="127"/>
      <c r="Y151" s="127"/>
      <c r="Z151" s="127"/>
      <c r="AA151" s="127"/>
      <c r="AB151" s="127"/>
    </row>
    <row r="152" spans="1:28" hidden="1" outlineLevel="1">
      <c r="A152" s="8">
        <v>44835</v>
      </c>
      <c r="B152" s="127">
        <v>5643.7937403699998</v>
      </c>
      <c r="C152" s="127">
        <v>4792.5366188600001</v>
      </c>
      <c r="D152" s="127">
        <v>4752.2047005300001</v>
      </c>
      <c r="E152" s="127">
        <v>2768.1124469000001</v>
      </c>
      <c r="F152" s="127">
        <v>1522.9976592999999</v>
      </c>
      <c r="G152" s="127">
        <v>461.09459433000001</v>
      </c>
      <c r="H152" s="127">
        <v>40.331918330000001</v>
      </c>
      <c r="I152" s="127">
        <v>8.6815342100000006</v>
      </c>
      <c r="J152" s="127">
        <v>5.8797772500000001</v>
      </c>
      <c r="K152" s="127">
        <v>25.770606870000002</v>
      </c>
      <c r="L152" s="127">
        <v>498.05618887999998</v>
      </c>
      <c r="M152" s="127">
        <v>252.11076384</v>
      </c>
      <c r="N152" s="127">
        <v>1.1578599999999999E-3</v>
      </c>
      <c r="O152" s="127">
        <v>5.7842929500000002</v>
      </c>
      <c r="P152" s="127">
        <v>246.32531302999999</v>
      </c>
      <c r="Q152" s="127">
        <v>245.94542504</v>
      </c>
      <c r="R152" s="127">
        <v>7.6366602300000004</v>
      </c>
      <c r="S152" s="127">
        <v>1.6364561900000001</v>
      </c>
      <c r="T152" s="127">
        <v>236.67230862</v>
      </c>
      <c r="U152" s="127">
        <v>353.20093263000001</v>
      </c>
      <c r="V152" s="127">
        <v>476.99727537000001</v>
      </c>
      <c r="W152" s="127"/>
      <c r="X152" s="127"/>
      <c r="Y152" s="127"/>
      <c r="Z152" s="127"/>
      <c r="AA152" s="127"/>
      <c r="AB152" s="127"/>
    </row>
    <row r="153" spans="1:28" hidden="1" outlineLevel="1">
      <c r="A153" s="8">
        <v>44866</v>
      </c>
      <c r="B153" s="127">
        <v>5589.6390593699998</v>
      </c>
      <c r="C153" s="127">
        <v>4751.2924994799996</v>
      </c>
      <c r="D153" s="127">
        <v>4710.8774430599997</v>
      </c>
      <c r="E153" s="127">
        <v>2776.2755891100001</v>
      </c>
      <c r="F153" s="127">
        <v>1478.2126254299999</v>
      </c>
      <c r="G153" s="127">
        <v>456.38922852000002</v>
      </c>
      <c r="H153" s="127">
        <v>40.415056419999999</v>
      </c>
      <c r="I153" s="127">
        <v>8.7493293300000001</v>
      </c>
      <c r="J153" s="127">
        <v>5.8142329200000002</v>
      </c>
      <c r="K153" s="127">
        <v>25.851494169999999</v>
      </c>
      <c r="L153" s="127">
        <v>499.42380699</v>
      </c>
      <c r="M153" s="127">
        <v>253.17253626999999</v>
      </c>
      <c r="N153" s="127">
        <v>1.2714600000000001E-3</v>
      </c>
      <c r="O153" s="127">
        <v>6.0118531600000003</v>
      </c>
      <c r="P153" s="127">
        <v>247.15941165000001</v>
      </c>
      <c r="Q153" s="127">
        <v>246.25127072000001</v>
      </c>
      <c r="R153" s="127">
        <v>7.6701896100000004</v>
      </c>
      <c r="S153" s="127">
        <v>1.6364561900000001</v>
      </c>
      <c r="T153" s="127">
        <v>236.94462492</v>
      </c>
      <c r="U153" s="127">
        <v>338.92275289999998</v>
      </c>
      <c r="V153" s="127">
        <v>476.75741185999999</v>
      </c>
      <c r="W153" s="127"/>
      <c r="X153" s="127"/>
      <c r="Y153" s="127"/>
      <c r="Z153" s="127"/>
      <c r="AA153" s="127"/>
      <c r="AB153" s="127"/>
    </row>
    <row r="154" spans="1:28" hidden="1" outlineLevel="1">
      <c r="A154" s="8">
        <v>44896</v>
      </c>
      <c r="B154" s="127">
        <v>5183.0881215199997</v>
      </c>
      <c r="C154" s="127">
        <v>4554.6190864299997</v>
      </c>
      <c r="D154" s="127">
        <v>4532.7411441900003</v>
      </c>
      <c r="E154" s="127">
        <v>2682.4022551899998</v>
      </c>
      <c r="F154" s="127">
        <v>1402.36986604</v>
      </c>
      <c r="G154" s="127">
        <v>447.96902296000002</v>
      </c>
      <c r="H154" s="127">
        <v>21.877942239999999</v>
      </c>
      <c r="I154" s="127">
        <v>1.32791679</v>
      </c>
      <c r="J154" s="127">
        <v>1.3904266300000001</v>
      </c>
      <c r="K154" s="127">
        <v>19.159598819999999</v>
      </c>
      <c r="L154" s="127">
        <v>297.29676570999999</v>
      </c>
      <c r="M154" s="127">
        <v>255.85794238</v>
      </c>
      <c r="N154" s="127">
        <v>3.3589599999999998E-3</v>
      </c>
      <c r="O154" s="127">
        <v>5.2344105499999998</v>
      </c>
      <c r="P154" s="127">
        <v>250.62017287</v>
      </c>
      <c r="Q154" s="127">
        <v>41.438823329999998</v>
      </c>
      <c r="R154" s="127">
        <v>0</v>
      </c>
      <c r="S154" s="127">
        <v>0</v>
      </c>
      <c r="T154" s="127">
        <v>41.438823329999998</v>
      </c>
      <c r="U154" s="127">
        <v>331.17226937999999</v>
      </c>
      <c r="V154" s="127">
        <v>402.30844476999999</v>
      </c>
      <c r="W154" s="127"/>
      <c r="X154" s="127"/>
      <c r="Y154" s="127"/>
      <c r="Z154" s="127"/>
      <c r="AA154" s="127"/>
      <c r="AB154" s="127"/>
    </row>
    <row r="155" spans="1:28" hidden="1" outlineLevel="1">
      <c r="A155" s="8">
        <v>44927</v>
      </c>
      <c r="B155" s="127">
        <v>5198.2479236299996</v>
      </c>
      <c r="C155" s="127">
        <v>4559.2132153399998</v>
      </c>
      <c r="D155" s="127">
        <v>4537.2707453100002</v>
      </c>
      <c r="E155" s="127">
        <v>2738.08367327</v>
      </c>
      <c r="F155" s="127">
        <v>1365.9162785200001</v>
      </c>
      <c r="G155" s="127">
        <v>433.27079351999998</v>
      </c>
      <c r="H155" s="127">
        <v>21.942470029999999</v>
      </c>
      <c r="I155" s="127">
        <v>1.4049298100000001</v>
      </c>
      <c r="J155" s="127">
        <v>1.39046022</v>
      </c>
      <c r="K155" s="127">
        <v>19.147079999999999</v>
      </c>
      <c r="L155" s="127">
        <v>303.24931638999999</v>
      </c>
      <c r="M155" s="127">
        <v>261.90605045000001</v>
      </c>
      <c r="N155" s="127">
        <v>1.1986099999999999E-3</v>
      </c>
      <c r="O155" s="127">
        <v>4.8704072600000003</v>
      </c>
      <c r="P155" s="127">
        <v>257.03444458000001</v>
      </c>
      <c r="Q155" s="127">
        <v>41.343265940000002</v>
      </c>
      <c r="R155" s="127">
        <v>0</v>
      </c>
      <c r="S155" s="127">
        <v>0</v>
      </c>
      <c r="T155" s="127">
        <v>41.343265940000002</v>
      </c>
      <c r="U155" s="127">
        <v>335.78539189999998</v>
      </c>
      <c r="V155" s="127">
        <v>408.88017760999998</v>
      </c>
      <c r="W155" s="127"/>
      <c r="X155" s="127"/>
      <c r="Y155" s="127"/>
      <c r="Z155" s="127"/>
      <c r="AA155" s="127"/>
      <c r="AB155" s="127"/>
    </row>
    <row r="156" spans="1:28" hidden="1" outlineLevel="1">
      <c r="A156" s="8">
        <v>44958</v>
      </c>
      <c r="B156" s="127">
        <v>5170.2697398999999</v>
      </c>
      <c r="C156" s="127">
        <v>4527.8019419499997</v>
      </c>
      <c r="D156" s="127">
        <v>4505.86360229</v>
      </c>
      <c r="E156" s="127">
        <v>2723.9993813800002</v>
      </c>
      <c r="F156" s="127">
        <v>1350.82998604</v>
      </c>
      <c r="G156" s="127">
        <v>431.03423486999998</v>
      </c>
      <c r="H156" s="127">
        <v>21.93833966</v>
      </c>
      <c r="I156" s="127">
        <v>1.41719203</v>
      </c>
      <c r="J156" s="127">
        <v>1.3904844700000001</v>
      </c>
      <c r="K156" s="127">
        <v>19.130663160000001</v>
      </c>
      <c r="L156" s="127">
        <v>307.47487237000001</v>
      </c>
      <c r="M156" s="127">
        <v>266.22809119999999</v>
      </c>
      <c r="N156" s="127">
        <v>0</v>
      </c>
      <c r="O156" s="127">
        <v>4.6212948100000002</v>
      </c>
      <c r="P156" s="127">
        <v>261.60679639</v>
      </c>
      <c r="Q156" s="127">
        <v>41.246781169999998</v>
      </c>
      <c r="R156" s="127">
        <v>0</v>
      </c>
      <c r="S156" s="127">
        <v>0</v>
      </c>
      <c r="T156" s="127">
        <v>41.246781169999998</v>
      </c>
      <c r="U156" s="127">
        <v>334.99292558000002</v>
      </c>
      <c r="V156" s="127">
        <v>416.97752508999997</v>
      </c>
      <c r="W156" s="127"/>
      <c r="X156" s="127"/>
      <c r="Y156" s="127"/>
      <c r="Z156" s="127"/>
      <c r="AA156" s="127"/>
      <c r="AB156" s="127"/>
    </row>
    <row r="157" spans="1:28" hidden="1" outlineLevel="1">
      <c r="A157" s="8">
        <v>44986</v>
      </c>
      <c r="B157" s="127">
        <v>5233.3815285299997</v>
      </c>
      <c r="C157" s="127">
        <v>4589.7062417300003</v>
      </c>
      <c r="D157" s="127">
        <v>4567.6941414000003</v>
      </c>
      <c r="E157" s="127">
        <v>2822.1440567599998</v>
      </c>
      <c r="F157" s="127">
        <v>1325.15697318</v>
      </c>
      <c r="G157" s="127">
        <v>420.39311146</v>
      </c>
      <c r="H157" s="127">
        <v>22.012100329999999</v>
      </c>
      <c r="I157" s="127">
        <v>1.50289074</v>
      </c>
      <c r="J157" s="127">
        <v>1.39051098</v>
      </c>
      <c r="K157" s="127">
        <v>19.118698609999999</v>
      </c>
      <c r="L157" s="127">
        <v>301.46267645</v>
      </c>
      <c r="M157" s="127">
        <v>260.46866367000001</v>
      </c>
      <c r="N157" s="127">
        <v>3.3791300000000002E-3</v>
      </c>
      <c r="O157" s="127">
        <v>4.3700027099999996</v>
      </c>
      <c r="P157" s="127">
        <v>256.09528182999998</v>
      </c>
      <c r="Q157" s="127">
        <v>40.994012779999998</v>
      </c>
      <c r="R157" s="127">
        <v>0</v>
      </c>
      <c r="S157" s="127">
        <v>0</v>
      </c>
      <c r="T157" s="127">
        <v>40.994012779999998</v>
      </c>
      <c r="U157" s="127">
        <v>342.21261034999998</v>
      </c>
      <c r="V157" s="127">
        <v>409.02454097999998</v>
      </c>
      <c r="W157" s="127"/>
      <c r="X157" s="127"/>
      <c r="Y157" s="127"/>
      <c r="Z157" s="127"/>
      <c r="AA157" s="127"/>
      <c r="AB157" s="127"/>
    </row>
    <row r="158" spans="1:28" hidden="1" outlineLevel="1">
      <c r="A158" s="8">
        <v>45017</v>
      </c>
      <c r="B158" s="127">
        <v>5256.2039387499999</v>
      </c>
      <c r="C158" s="127">
        <v>4623.0514301699995</v>
      </c>
      <c r="D158" s="127">
        <v>4600.9800557799999</v>
      </c>
      <c r="E158" s="127">
        <v>2884.5458519399999</v>
      </c>
      <c r="F158" s="127">
        <v>1308.6395139599999</v>
      </c>
      <c r="G158" s="127">
        <v>407.79468988000002</v>
      </c>
      <c r="H158" s="127">
        <v>22.071374389999999</v>
      </c>
      <c r="I158" s="127">
        <v>1.57058692</v>
      </c>
      <c r="J158" s="127">
        <v>1.3905379600000001</v>
      </c>
      <c r="K158" s="127">
        <v>19.110249509999999</v>
      </c>
      <c r="L158" s="127">
        <v>297.38079320999998</v>
      </c>
      <c r="M158" s="127">
        <v>256.50175982000002</v>
      </c>
      <c r="N158" s="127">
        <v>1.7777800000000001E-3</v>
      </c>
      <c r="O158" s="127">
        <v>4.3164866399999999</v>
      </c>
      <c r="P158" s="127">
        <v>252.1834954</v>
      </c>
      <c r="Q158" s="127">
        <v>40.879033389999996</v>
      </c>
      <c r="R158" s="127">
        <v>0</v>
      </c>
      <c r="S158" s="127">
        <v>0</v>
      </c>
      <c r="T158" s="127">
        <v>40.879033389999996</v>
      </c>
      <c r="U158" s="127">
        <v>335.77171536999998</v>
      </c>
      <c r="V158" s="127">
        <v>406.66450365999998</v>
      </c>
      <c r="W158" s="127"/>
      <c r="X158" s="127"/>
      <c r="Y158" s="127"/>
      <c r="Z158" s="127"/>
      <c r="AA158" s="127"/>
      <c r="AB158" s="127"/>
    </row>
    <row r="159" spans="1:28" hidden="1" outlineLevel="1">
      <c r="A159" s="8">
        <v>45047</v>
      </c>
      <c r="B159" s="127">
        <v>5383.4867745299998</v>
      </c>
      <c r="C159" s="127">
        <v>4740.9618049999999</v>
      </c>
      <c r="D159" s="127">
        <v>4718.8852232500003</v>
      </c>
      <c r="E159" s="127">
        <v>2999.5321661799999</v>
      </c>
      <c r="F159" s="127">
        <v>1318.0115715300001</v>
      </c>
      <c r="G159" s="127">
        <v>401.34148554000001</v>
      </c>
      <c r="H159" s="127">
        <v>22.076581749999999</v>
      </c>
      <c r="I159" s="127">
        <v>1.5890913900000001</v>
      </c>
      <c r="J159" s="127">
        <v>1.39056717</v>
      </c>
      <c r="K159" s="127">
        <v>19.096923189999998</v>
      </c>
      <c r="L159" s="127">
        <v>302.22165530000001</v>
      </c>
      <c r="M159" s="127">
        <v>265.34187149000002</v>
      </c>
      <c r="N159" s="127">
        <v>0</v>
      </c>
      <c r="O159" s="127">
        <v>4.0497149800000001</v>
      </c>
      <c r="P159" s="127">
        <v>261.29215650999998</v>
      </c>
      <c r="Q159" s="127">
        <v>36.879783809999999</v>
      </c>
      <c r="R159" s="127">
        <v>0</v>
      </c>
      <c r="S159" s="127">
        <v>0</v>
      </c>
      <c r="T159" s="127">
        <v>36.879783809999999</v>
      </c>
      <c r="U159" s="127">
        <v>340.30331423000001</v>
      </c>
      <c r="V159" s="127">
        <v>420.25190356000002</v>
      </c>
      <c r="W159" s="127"/>
      <c r="X159" s="127"/>
      <c r="Y159" s="127"/>
      <c r="Z159" s="127"/>
      <c r="AA159" s="127"/>
      <c r="AB159" s="127"/>
    </row>
    <row r="160" spans="1:28" hidden="1" outlineLevel="1">
      <c r="A160" s="8">
        <v>45078</v>
      </c>
      <c r="B160" s="127">
        <v>5377.8711620100003</v>
      </c>
      <c r="C160" s="127">
        <v>4709.5344949199998</v>
      </c>
      <c r="D160" s="127">
        <v>4689.23084449</v>
      </c>
      <c r="E160" s="127">
        <v>3011.0941934900002</v>
      </c>
      <c r="F160" s="127">
        <v>1286.0377913</v>
      </c>
      <c r="G160" s="127">
        <v>392.09885969999999</v>
      </c>
      <c r="H160" s="127">
        <v>20.303650430000001</v>
      </c>
      <c r="I160" s="127">
        <v>1.6455358899999999</v>
      </c>
      <c r="J160" s="127">
        <v>0.97170292000000003</v>
      </c>
      <c r="K160" s="127">
        <v>17.686411620000001</v>
      </c>
      <c r="L160" s="127">
        <v>310.64816974000001</v>
      </c>
      <c r="M160" s="127">
        <v>273.84403871000001</v>
      </c>
      <c r="N160" s="127">
        <v>0</v>
      </c>
      <c r="O160" s="127">
        <v>3.88492522</v>
      </c>
      <c r="P160" s="127">
        <v>269.95911348999999</v>
      </c>
      <c r="Q160" s="127">
        <v>36.804131030000001</v>
      </c>
      <c r="R160" s="127">
        <v>0</v>
      </c>
      <c r="S160" s="127">
        <v>0</v>
      </c>
      <c r="T160" s="127">
        <v>36.804131030000001</v>
      </c>
      <c r="U160" s="127">
        <v>357.68849734999998</v>
      </c>
      <c r="V160" s="127">
        <v>432.24221990000001</v>
      </c>
      <c r="W160" s="127"/>
      <c r="X160" s="127"/>
      <c r="Y160" s="127"/>
      <c r="Z160" s="127"/>
      <c r="AA160" s="127"/>
      <c r="AB160" s="127"/>
    </row>
    <row r="161" spans="1:28" hidden="1" outlineLevel="1">
      <c r="A161" s="8">
        <v>45108</v>
      </c>
      <c r="B161" s="127">
        <v>5481.7807055800004</v>
      </c>
      <c r="C161" s="127">
        <v>4797.6563406300002</v>
      </c>
      <c r="D161" s="127">
        <v>4777.2930396000002</v>
      </c>
      <c r="E161" s="127">
        <v>3087.7024102800001</v>
      </c>
      <c r="F161" s="127">
        <v>1304.3496170000001</v>
      </c>
      <c r="G161" s="127">
        <v>385.24101231999998</v>
      </c>
      <c r="H161" s="127">
        <v>20.363301029999999</v>
      </c>
      <c r="I161" s="127">
        <v>1.7106767599999999</v>
      </c>
      <c r="J161" s="127">
        <v>0.97173507999999997</v>
      </c>
      <c r="K161" s="127">
        <v>17.680889189999998</v>
      </c>
      <c r="L161" s="127">
        <v>318.07622027000002</v>
      </c>
      <c r="M161" s="127">
        <v>281.37534288000001</v>
      </c>
      <c r="N161" s="127">
        <v>1.4610700000000001E-3</v>
      </c>
      <c r="O161" s="127">
        <v>3.5039693600000001</v>
      </c>
      <c r="P161" s="127">
        <v>277.86991245000002</v>
      </c>
      <c r="Q161" s="127">
        <v>36.700877390000002</v>
      </c>
      <c r="R161" s="127">
        <v>0</v>
      </c>
      <c r="S161" s="127">
        <v>0</v>
      </c>
      <c r="T161" s="127">
        <v>36.700877390000002</v>
      </c>
      <c r="U161" s="127">
        <v>366.04814468000001</v>
      </c>
      <c r="V161" s="127">
        <v>441.83696255000001</v>
      </c>
      <c r="W161" s="127"/>
      <c r="X161" s="127"/>
      <c r="Y161" s="127"/>
      <c r="Z161" s="127"/>
      <c r="AA161" s="127"/>
      <c r="AB161" s="127"/>
    </row>
    <row r="162" spans="1:28" hidden="1" outlineLevel="1">
      <c r="A162" s="8">
        <v>45139</v>
      </c>
      <c r="B162" s="127">
        <v>5681.4853267500002</v>
      </c>
      <c r="C162" s="127">
        <v>4930.2953935899995</v>
      </c>
      <c r="D162" s="127">
        <v>4909.9272554600002</v>
      </c>
      <c r="E162" s="127">
        <v>3216.0172746600001</v>
      </c>
      <c r="F162" s="127">
        <v>1315.1747606399999</v>
      </c>
      <c r="G162" s="127">
        <v>378.73522015999998</v>
      </c>
      <c r="H162" s="127">
        <v>20.368138129999998</v>
      </c>
      <c r="I162" s="127">
        <v>1.73104335</v>
      </c>
      <c r="J162" s="127">
        <v>0.97867303000000005</v>
      </c>
      <c r="K162" s="127">
        <v>17.658421749999999</v>
      </c>
      <c r="L162" s="127">
        <v>332.83594722999999</v>
      </c>
      <c r="M162" s="127">
        <v>296.22598412000002</v>
      </c>
      <c r="N162" s="127">
        <v>2.0874999999999999E-3</v>
      </c>
      <c r="O162" s="127">
        <v>3.3229656200000002</v>
      </c>
      <c r="P162" s="127">
        <v>292.90093100000001</v>
      </c>
      <c r="Q162" s="127">
        <v>36.609963110000002</v>
      </c>
      <c r="R162" s="127">
        <v>0</v>
      </c>
      <c r="S162" s="127">
        <v>0</v>
      </c>
      <c r="T162" s="127">
        <v>36.609963110000002</v>
      </c>
      <c r="U162" s="127">
        <v>418.35398593000002</v>
      </c>
      <c r="V162" s="127">
        <v>475.94659123999998</v>
      </c>
      <c r="W162" s="127"/>
      <c r="X162" s="127"/>
      <c r="Y162" s="127"/>
      <c r="Z162" s="127"/>
      <c r="AA162" s="127"/>
      <c r="AB162" s="127"/>
    </row>
    <row r="163" spans="1:28" hidden="1" outlineLevel="1">
      <c r="A163" s="8">
        <v>45170</v>
      </c>
      <c r="B163" s="127">
        <v>5741.1678303199997</v>
      </c>
      <c r="C163" s="127">
        <v>4940.7276996199998</v>
      </c>
      <c r="D163" s="127">
        <v>4921.8972121400002</v>
      </c>
      <c r="E163" s="127">
        <v>3245.6718056</v>
      </c>
      <c r="F163" s="127">
        <v>1199.43348846</v>
      </c>
      <c r="G163" s="127">
        <v>476.79191808000002</v>
      </c>
      <c r="H163" s="127">
        <v>18.830487479999999</v>
      </c>
      <c r="I163" s="127">
        <v>1.78764126</v>
      </c>
      <c r="J163" s="127">
        <v>1.66764E-3</v>
      </c>
      <c r="K163" s="127">
        <v>17.04117858</v>
      </c>
      <c r="L163" s="127">
        <v>351.50783612999999</v>
      </c>
      <c r="M163" s="127">
        <v>314.98131998999997</v>
      </c>
      <c r="N163" s="127">
        <v>2.43502E-3</v>
      </c>
      <c r="O163" s="127">
        <v>3.14666047</v>
      </c>
      <c r="P163" s="127">
        <v>311.8322245</v>
      </c>
      <c r="Q163" s="127">
        <v>36.526516139999998</v>
      </c>
      <c r="R163" s="127">
        <v>0</v>
      </c>
      <c r="S163" s="127">
        <v>0</v>
      </c>
      <c r="T163" s="127">
        <v>36.526516139999998</v>
      </c>
      <c r="U163" s="127">
        <v>448.93229457000001</v>
      </c>
      <c r="V163" s="127">
        <v>489.29833880000001</v>
      </c>
      <c r="W163" s="127"/>
      <c r="X163" s="127"/>
      <c r="Y163" s="127"/>
      <c r="Z163" s="127"/>
      <c r="AA163" s="127"/>
      <c r="AB163" s="127"/>
    </row>
    <row r="164" spans="1:28" hidden="1" outlineLevel="1">
      <c r="A164" s="8">
        <v>45200</v>
      </c>
      <c r="B164" s="127">
        <v>5813.4031207999997</v>
      </c>
      <c r="C164" s="127">
        <v>4987.0324756700002</v>
      </c>
      <c r="D164" s="127">
        <v>4968.3154130000003</v>
      </c>
      <c r="E164" s="127">
        <v>3304.23383762</v>
      </c>
      <c r="F164" s="127">
        <v>1196.47660329</v>
      </c>
      <c r="G164" s="127">
        <v>467.60497208999999</v>
      </c>
      <c r="H164" s="127">
        <v>18.717062670000001</v>
      </c>
      <c r="I164" s="127">
        <v>1.77686783</v>
      </c>
      <c r="J164" s="127">
        <v>1.4679000000000001E-3</v>
      </c>
      <c r="K164" s="127">
        <v>16.938726939999999</v>
      </c>
      <c r="L164" s="127">
        <v>367.57447877999999</v>
      </c>
      <c r="M164" s="127">
        <v>331.31695354999999</v>
      </c>
      <c r="N164" s="127">
        <v>3.22895E-3</v>
      </c>
      <c r="O164" s="127">
        <v>2.9605415000000002</v>
      </c>
      <c r="P164" s="127">
        <v>328.35318310000002</v>
      </c>
      <c r="Q164" s="127">
        <v>36.257525229999999</v>
      </c>
      <c r="R164" s="127">
        <v>0</v>
      </c>
      <c r="S164" s="127">
        <v>0</v>
      </c>
      <c r="T164" s="127">
        <v>36.257525229999999</v>
      </c>
      <c r="U164" s="127">
        <v>458.79616635000002</v>
      </c>
      <c r="V164" s="127">
        <v>503.45994940000003</v>
      </c>
      <c r="W164" s="127"/>
      <c r="X164" s="127"/>
      <c r="Y164" s="127"/>
      <c r="Z164" s="127"/>
      <c r="AA164" s="127"/>
      <c r="AB164" s="127"/>
    </row>
    <row r="165" spans="1:28" hidden="1" outlineLevel="1">
      <c r="A165" s="8">
        <v>45231</v>
      </c>
      <c r="B165" s="127">
        <v>5936.4226178199997</v>
      </c>
      <c r="C165" s="127">
        <v>5104.0674762500003</v>
      </c>
      <c r="D165" s="127">
        <v>5085.30913083</v>
      </c>
      <c r="E165" s="127">
        <v>3391.0203776399999</v>
      </c>
      <c r="F165" s="127">
        <v>1234.0626668800001</v>
      </c>
      <c r="G165" s="127">
        <v>460.22608631000003</v>
      </c>
      <c r="H165" s="127">
        <v>18.758345420000001</v>
      </c>
      <c r="I165" s="127">
        <v>1.82333474</v>
      </c>
      <c r="J165" s="127">
        <v>1.46999E-3</v>
      </c>
      <c r="K165" s="127">
        <v>16.933540690000001</v>
      </c>
      <c r="L165" s="127">
        <v>377.65857138000001</v>
      </c>
      <c r="M165" s="127">
        <v>342.46084603000003</v>
      </c>
      <c r="N165" s="127">
        <v>4.7810000000000002E-4</v>
      </c>
      <c r="O165" s="127">
        <v>2.7662509599999998</v>
      </c>
      <c r="P165" s="127">
        <v>339.69411696999998</v>
      </c>
      <c r="Q165" s="127">
        <v>35.197725349999999</v>
      </c>
      <c r="R165" s="127">
        <v>0</v>
      </c>
      <c r="S165" s="127">
        <v>0</v>
      </c>
      <c r="T165" s="127">
        <v>35.197725349999999</v>
      </c>
      <c r="U165" s="127">
        <v>454.69657018999999</v>
      </c>
      <c r="V165" s="127">
        <v>510.33436247999998</v>
      </c>
      <c r="W165" s="127"/>
      <c r="X165" s="127"/>
      <c r="Y165" s="127"/>
      <c r="Z165" s="127"/>
      <c r="AA165" s="127"/>
      <c r="AB165" s="127"/>
    </row>
    <row r="166" spans="1:28" hidden="1" outlineLevel="1">
      <c r="A166" s="8">
        <v>45261</v>
      </c>
      <c r="B166" s="127">
        <v>5844.5780134300003</v>
      </c>
      <c r="C166" s="127">
        <v>4991.9872046500004</v>
      </c>
      <c r="D166" s="127">
        <v>4972.3430030400004</v>
      </c>
      <c r="E166" s="127">
        <v>3270.3690165600001</v>
      </c>
      <c r="F166" s="127">
        <v>1246.5794071600001</v>
      </c>
      <c r="G166" s="127">
        <v>455.39457931999999</v>
      </c>
      <c r="H166" s="127">
        <v>19.64420161</v>
      </c>
      <c r="I166" s="127">
        <v>1.9587689100000001</v>
      </c>
      <c r="J166" s="127">
        <v>1.52604E-3</v>
      </c>
      <c r="K166" s="127">
        <v>17.683906660000002</v>
      </c>
      <c r="L166" s="127">
        <v>407.12483985</v>
      </c>
      <c r="M166" s="127">
        <v>371.98616958999997</v>
      </c>
      <c r="N166" s="127">
        <v>8.8889000000000004E-4</v>
      </c>
      <c r="O166" s="127">
        <v>2.5815245</v>
      </c>
      <c r="P166" s="127">
        <v>369.40375619999998</v>
      </c>
      <c r="Q166" s="127">
        <v>35.138670259999998</v>
      </c>
      <c r="R166" s="127">
        <v>0</v>
      </c>
      <c r="S166" s="127">
        <v>0</v>
      </c>
      <c r="T166" s="127">
        <v>35.138670259999998</v>
      </c>
      <c r="U166" s="127">
        <v>445.46596892999997</v>
      </c>
      <c r="V166" s="127">
        <v>539.74390299000004</v>
      </c>
      <c r="W166" s="127"/>
      <c r="X166" s="127"/>
      <c r="Y166" s="127"/>
      <c r="Z166" s="127"/>
      <c r="AA166" s="127"/>
      <c r="AB166" s="127"/>
    </row>
    <row r="167" spans="1:28" hidden="1" outlineLevel="1">
      <c r="A167" s="8">
        <v>45292</v>
      </c>
      <c r="B167" s="127">
        <v>5938.3141304199999</v>
      </c>
      <c r="C167" s="127">
        <v>5072.6557565800003</v>
      </c>
      <c r="D167" s="127">
        <v>5053.0416581999998</v>
      </c>
      <c r="E167" s="127">
        <v>3387.65351409</v>
      </c>
      <c r="F167" s="127">
        <v>1220.69398133</v>
      </c>
      <c r="G167" s="127">
        <v>444.69416278</v>
      </c>
      <c r="H167" s="127">
        <v>19.614098380000001</v>
      </c>
      <c r="I167" s="127">
        <v>1.9922921200000001</v>
      </c>
      <c r="J167" s="127">
        <v>1.5204400000000001E-3</v>
      </c>
      <c r="K167" s="127">
        <v>17.620285819999999</v>
      </c>
      <c r="L167" s="127">
        <v>428.26795707999997</v>
      </c>
      <c r="M167" s="127">
        <v>393.40595387000002</v>
      </c>
      <c r="N167" s="127">
        <v>1.1986099999999999E-3</v>
      </c>
      <c r="O167" s="127">
        <v>2.2176625599999999</v>
      </c>
      <c r="P167" s="127">
        <v>391.18709269999999</v>
      </c>
      <c r="Q167" s="127">
        <v>34.862003209999997</v>
      </c>
      <c r="R167" s="127">
        <v>0</v>
      </c>
      <c r="S167" s="127">
        <v>0</v>
      </c>
      <c r="T167" s="127">
        <v>34.862003209999997</v>
      </c>
      <c r="U167" s="127">
        <v>437.39041675999999</v>
      </c>
      <c r="V167" s="127">
        <v>557.45857083999999</v>
      </c>
      <c r="W167" s="127"/>
      <c r="X167" s="127"/>
      <c r="Y167" s="127"/>
      <c r="Z167" s="127"/>
      <c r="AA167" s="127"/>
      <c r="AB167" s="127"/>
    </row>
    <row r="168" spans="1:28" hidden="1" outlineLevel="1">
      <c r="A168" s="8">
        <v>45323</v>
      </c>
      <c r="B168" s="127">
        <v>6031.6050858500003</v>
      </c>
      <c r="C168" s="127">
        <v>5102.7461390400003</v>
      </c>
      <c r="D168" s="127">
        <v>5082.8947150399999</v>
      </c>
      <c r="E168" s="127">
        <v>3405.88034849</v>
      </c>
      <c r="F168" s="127">
        <v>1240.5609820899999</v>
      </c>
      <c r="G168" s="127">
        <v>436.45338446</v>
      </c>
      <c r="H168" s="127">
        <v>19.851424000000002</v>
      </c>
      <c r="I168" s="127">
        <v>2.0915371999999999</v>
      </c>
      <c r="J168" s="127">
        <v>1.5168099999999999E-3</v>
      </c>
      <c r="K168" s="127">
        <v>17.758369989999998</v>
      </c>
      <c r="L168" s="127">
        <v>468.50041527000002</v>
      </c>
      <c r="M168" s="127">
        <v>433.43952897000003</v>
      </c>
      <c r="N168" s="127">
        <v>1.1742300000000001E-3</v>
      </c>
      <c r="O168" s="127">
        <v>12.332435670000001</v>
      </c>
      <c r="P168" s="127">
        <v>421.10591907000003</v>
      </c>
      <c r="Q168" s="127">
        <v>35.0608863</v>
      </c>
      <c r="R168" s="127">
        <v>0</v>
      </c>
      <c r="S168" s="127">
        <v>0</v>
      </c>
      <c r="T168" s="127">
        <v>35.0608863</v>
      </c>
      <c r="U168" s="127">
        <v>460.35853154</v>
      </c>
      <c r="V168" s="127">
        <v>572.21335600999998</v>
      </c>
      <c r="W168" s="127"/>
      <c r="X168" s="127"/>
      <c r="Y168" s="127"/>
      <c r="Z168" s="127"/>
      <c r="AA168" s="127"/>
      <c r="AB168" s="127"/>
    </row>
    <row r="169" spans="1:28">
      <c r="A169" s="8">
        <v>45352</v>
      </c>
      <c r="B169" s="127">
        <v>6157.00876324</v>
      </c>
      <c r="C169" s="127">
        <v>5180.4450105400001</v>
      </c>
      <c r="D169" s="127">
        <v>5160.07836873</v>
      </c>
      <c r="E169" s="127">
        <v>3484.7821765499998</v>
      </c>
      <c r="F169" s="127">
        <v>1245.4460720100001</v>
      </c>
      <c r="G169" s="127">
        <v>429.85012017000003</v>
      </c>
      <c r="H169" s="127">
        <v>20.366641810000001</v>
      </c>
      <c r="I169" s="127">
        <v>2.1494684199999998</v>
      </c>
      <c r="J169" s="127">
        <v>1.55707E-3</v>
      </c>
      <c r="K169" s="127">
        <v>18.215616319999999</v>
      </c>
      <c r="L169" s="127">
        <v>503.77848681</v>
      </c>
      <c r="M169" s="127">
        <v>468.01446736000003</v>
      </c>
      <c r="N169" s="127">
        <v>0</v>
      </c>
      <c r="O169" s="127">
        <v>12.20339231</v>
      </c>
      <c r="P169" s="127">
        <v>455.81107505</v>
      </c>
      <c r="Q169" s="127">
        <v>35.764019449999999</v>
      </c>
      <c r="R169" s="127">
        <v>0</v>
      </c>
      <c r="S169" s="127">
        <v>0</v>
      </c>
      <c r="T169" s="127">
        <v>35.764019449999999</v>
      </c>
      <c r="U169" s="127">
        <v>472.78526589000001</v>
      </c>
      <c r="V169" s="127">
        <v>607.48366973999998</v>
      </c>
      <c r="W169" s="127"/>
      <c r="X169" s="127"/>
      <c r="Y169" s="127"/>
      <c r="Z169" s="127"/>
      <c r="AA169" s="127"/>
      <c r="AB169" s="127"/>
    </row>
    <row r="170" spans="1:28">
      <c r="A170" s="8">
        <v>45383</v>
      </c>
      <c r="B170" s="127">
        <v>6293.6053350800003</v>
      </c>
      <c r="C170" s="127">
        <v>5284.5741991200002</v>
      </c>
      <c r="D170" s="127">
        <v>5263.9797973300001</v>
      </c>
      <c r="E170" s="127">
        <v>3557.7587018099998</v>
      </c>
      <c r="F170" s="127">
        <v>1283.5088196500001</v>
      </c>
      <c r="G170" s="127">
        <v>422.71227586999998</v>
      </c>
      <c r="H170" s="127">
        <v>20.594401789999999</v>
      </c>
      <c r="I170" s="127">
        <v>2.1854144299999998</v>
      </c>
      <c r="J170" s="127">
        <v>1.2471100000000001E-3</v>
      </c>
      <c r="K170" s="127">
        <v>18.40774025</v>
      </c>
      <c r="L170" s="127">
        <v>534.24832443000003</v>
      </c>
      <c r="M170" s="127">
        <v>498.15768152999999</v>
      </c>
      <c r="N170" s="127">
        <v>1.1986099999999999E-3</v>
      </c>
      <c r="O170" s="127">
        <v>11.950438650000001</v>
      </c>
      <c r="P170" s="127">
        <v>486.20604427000001</v>
      </c>
      <c r="Q170" s="127">
        <v>36.090642899999999</v>
      </c>
      <c r="R170" s="127">
        <v>0</v>
      </c>
      <c r="S170" s="127">
        <v>0</v>
      </c>
      <c r="T170" s="127">
        <v>36.090642899999999</v>
      </c>
      <c r="U170" s="127">
        <v>474.78281153</v>
      </c>
      <c r="V170" s="127">
        <v>633.24186688999998</v>
      </c>
      <c r="W170" s="127"/>
      <c r="X170" s="127"/>
      <c r="Y170" s="127"/>
      <c r="Z170" s="127"/>
      <c r="AA170" s="127"/>
      <c r="AB170" s="127"/>
    </row>
    <row r="171" spans="1:28">
      <c r="A171" s="8">
        <v>45413</v>
      </c>
      <c r="B171" s="127">
        <v>6443.2953624900001</v>
      </c>
      <c r="C171" s="127">
        <v>5379.7312800399995</v>
      </c>
      <c r="D171" s="127">
        <v>5358.6406105899996</v>
      </c>
      <c r="E171" s="127">
        <v>3624.2213651699999</v>
      </c>
      <c r="F171" s="127">
        <v>1313.62052709</v>
      </c>
      <c r="G171" s="127">
        <v>420.79871832999999</v>
      </c>
      <c r="H171" s="127">
        <v>21.09066945</v>
      </c>
      <c r="I171" s="127">
        <v>2.30815189</v>
      </c>
      <c r="J171" s="127">
        <v>1.3036499999999999E-3</v>
      </c>
      <c r="K171" s="127">
        <v>18.781213910000002</v>
      </c>
      <c r="L171" s="127">
        <v>569.05104514000004</v>
      </c>
      <c r="M171" s="127">
        <v>533.66287021999995</v>
      </c>
      <c r="N171" s="127">
        <v>1.1986099999999999E-3</v>
      </c>
      <c r="O171" s="127">
        <v>12.25648971</v>
      </c>
      <c r="P171" s="127">
        <v>521.4051819</v>
      </c>
      <c r="Q171" s="127">
        <v>35.388174919999997</v>
      </c>
      <c r="R171" s="127">
        <v>0</v>
      </c>
      <c r="S171" s="127">
        <v>0</v>
      </c>
      <c r="T171" s="127">
        <v>35.388174919999997</v>
      </c>
      <c r="U171" s="127">
        <v>494.51303731000002</v>
      </c>
      <c r="V171" s="127">
        <v>684.99364310999999</v>
      </c>
      <c r="W171" s="127"/>
      <c r="X171" s="127"/>
      <c r="Y171" s="127"/>
      <c r="Z171" s="127"/>
      <c r="AA171" s="127"/>
      <c r="AB171" s="127"/>
    </row>
    <row r="172" spans="1:28">
      <c r="A172" s="8">
        <v>45444</v>
      </c>
      <c r="B172" s="127">
        <v>6550.7072342900001</v>
      </c>
      <c r="C172" s="127">
        <v>5475.0943903099997</v>
      </c>
      <c r="D172" s="127">
        <v>5453.93051999</v>
      </c>
      <c r="E172" s="127">
        <v>3697.67561299</v>
      </c>
      <c r="F172" s="127">
        <v>1337.9732719900001</v>
      </c>
      <c r="G172" s="127">
        <v>418.28163501</v>
      </c>
      <c r="H172" s="127">
        <v>21.163870320000001</v>
      </c>
      <c r="I172" s="127">
        <v>2.33754229</v>
      </c>
      <c r="J172" s="127">
        <v>1.27779E-3</v>
      </c>
      <c r="K172" s="127">
        <v>18.825050239999999</v>
      </c>
      <c r="L172" s="127">
        <v>580.89700585000003</v>
      </c>
      <c r="M172" s="127">
        <v>545.55767934999994</v>
      </c>
      <c r="N172" s="127">
        <v>0</v>
      </c>
      <c r="O172" s="127">
        <v>12.959372719999999</v>
      </c>
      <c r="P172" s="127">
        <v>532.59830663000002</v>
      </c>
      <c r="Q172" s="127">
        <v>35.339326499999999</v>
      </c>
      <c r="R172" s="127">
        <v>0</v>
      </c>
      <c r="S172" s="127">
        <v>0</v>
      </c>
      <c r="T172" s="127">
        <v>35.339326499999999</v>
      </c>
      <c r="U172" s="127">
        <v>494.71583813000001</v>
      </c>
      <c r="V172" s="127">
        <v>694.27889055000003</v>
      </c>
      <c r="W172" s="127"/>
      <c r="X172" s="127"/>
      <c r="Y172" s="127"/>
      <c r="Z172" s="127"/>
      <c r="AA172" s="127"/>
      <c r="AB172" s="127"/>
    </row>
    <row r="173" spans="1:28">
      <c r="A173" s="8">
        <v>45474</v>
      </c>
      <c r="B173" s="127">
        <v>6739.4813143000001</v>
      </c>
      <c r="C173" s="127">
        <v>5645.1813883200002</v>
      </c>
      <c r="D173" s="127">
        <v>5623.7098409700002</v>
      </c>
      <c r="E173" s="127">
        <v>3852.4781743100002</v>
      </c>
      <c r="F173" s="127">
        <v>1358.96858309</v>
      </c>
      <c r="G173" s="127">
        <v>412.26308356999999</v>
      </c>
      <c r="H173" s="127">
        <v>21.471547350000002</v>
      </c>
      <c r="I173" s="127">
        <v>2.4582316099999999</v>
      </c>
      <c r="J173" s="127">
        <v>1.29576E-3</v>
      </c>
      <c r="K173" s="127">
        <v>19.012019980000002</v>
      </c>
      <c r="L173" s="127">
        <v>593.26452970000003</v>
      </c>
      <c r="M173" s="127">
        <v>557.59087852000005</v>
      </c>
      <c r="N173" s="127">
        <v>0</v>
      </c>
      <c r="O173" s="127">
        <v>12.524096330000001</v>
      </c>
      <c r="P173" s="127">
        <v>545.06678219000003</v>
      </c>
      <c r="Q173" s="127">
        <v>35.67365118</v>
      </c>
      <c r="R173" s="127">
        <v>0</v>
      </c>
      <c r="S173" s="127">
        <v>0</v>
      </c>
      <c r="T173" s="127">
        <v>35.67365118</v>
      </c>
      <c r="U173" s="127">
        <v>501.03539627999999</v>
      </c>
      <c r="V173" s="127">
        <v>706.90794115000006</v>
      </c>
      <c r="W173" s="127"/>
      <c r="X173" s="127"/>
      <c r="Y173" s="127"/>
      <c r="Z173" s="127"/>
      <c r="AA173" s="127"/>
      <c r="AB173" s="127"/>
    </row>
    <row r="174" spans="1:28">
      <c r="A174" s="8">
        <v>45505</v>
      </c>
      <c r="B174" s="127">
        <v>6926.1158405799997</v>
      </c>
      <c r="C174" s="127">
        <v>5826.8565389799996</v>
      </c>
      <c r="D174" s="127">
        <v>5805.2385192399997</v>
      </c>
      <c r="E174" s="127">
        <v>3938.5535289899999</v>
      </c>
      <c r="F174" s="127">
        <v>1451.4588600500001</v>
      </c>
      <c r="G174" s="127">
        <v>415.2261302</v>
      </c>
      <c r="H174" s="127">
        <v>21.618019740000001</v>
      </c>
      <c r="I174" s="127">
        <v>2.5095134099999998</v>
      </c>
      <c r="J174" s="127">
        <v>1.4766200000000001E-3</v>
      </c>
      <c r="K174" s="127">
        <v>19.107029709999999</v>
      </c>
      <c r="L174" s="127">
        <v>601.91542608999998</v>
      </c>
      <c r="M174" s="127">
        <v>566.19234305999998</v>
      </c>
      <c r="N174" s="127">
        <v>1.16434E-3</v>
      </c>
      <c r="O174" s="127">
        <v>12.23180655</v>
      </c>
      <c r="P174" s="127">
        <v>553.95937217000005</v>
      </c>
      <c r="Q174" s="127">
        <v>35.723083029999998</v>
      </c>
      <c r="R174" s="127">
        <v>0</v>
      </c>
      <c r="S174" s="127">
        <v>0</v>
      </c>
      <c r="T174" s="127">
        <v>35.723083029999998</v>
      </c>
      <c r="U174" s="127">
        <v>497.34387550999998</v>
      </c>
      <c r="V174" s="127">
        <v>712.9824208</v>
      </c>
      <c r="W174" s="127"/>
      <c r="X174" s="127"/>
      <c r="Y174" s="127"/>
      <c r="Z174" s="127"/>
      <c r="AA174" s="127"/>
      <c r="AB174" s="127"/>
    </row>
    <row r="175" spans="1:28">
      <c r="A175" s="8">
        <v>45536</v>
      </c>
      <c r="B175" s="127">
        <v>6970.0762083299996</v>
      </c>
      <c r="C175" s="127">
        <v>5847.2159344000002</v>
      </c>
      <c r="D175" s="127">
        <v>5825.5823909700002</v>
      </c>
      <c r="E175" s="127">
        <v>3964.1773517699999</v>
      </c>
      <c r="F175" s="127">
        <v>1454.5039759199999</v>
      </c>
      <c r="G175" s="127">
        <v>406.90106328000002</v>
      </c>
      <c r="H175" s="127">
        <v>21.63354343</v>
      </c>
      <c r="I175" s="127">
        <v>2.5670973199999998</v>
      </c>
      <c r="J175" s="127">
        <v>1.3230200000000001E-3</v>
      </c>
      <c r="K175" s="127">
        <v>19.06512309</v>
      </c>
      <c r="L175" s="127">
        <v>613.12577307000004</v>
      </c>
      <c r="M175" s="127">
        <v>577.51458938999997</v>
      </c>
      <c r="N175" s="127">
        <v>0</v>
      </c>
      <c r="O175" s="127">
        <v>11.683782539999999</v>
      </c>
      <c r="P175" s="127">
        <v>565.83080685000004</v>
      </c>
      <c r="Q175" s="127">
        <v>35.611183680000003</v>
      </c>
      <c r="R175" s="127">
        <v>0</v>
      </c>
      <c r="S175" s="127">
        <v>0</v>
      </c>
      <c r="T175" s="127">
        <v>35.611183680000003</v>
      </c>
      <c r="U175" s="127">
        <v>509.73450086000003</v>
      </c>
      <c r="V175" s="127">
        <v>718.40017460000001</v>
      </c>
      <c r="W175" s="127"/>
      <c r="X175" s="127"/>
      <c r="Y175" s="127"/>
      <c r="Z175" s="127"/>
      <c r="AA175" s="127"/>
      <c r="AB175" s="127"/>
    </row>
    <row r="176" spans="1:28">
      <c r="A176" s="8">
        <v>45566</v>
      </c>
      <c r="B176" s="127">
        <v>7039.1950904699997</v>
      </c>
      <c r="C176" s="127">
        <v>5910.6844128700004</v>
      </c>
      <c r="D176" s="127">
        <v>5907.4109367399997</v>
      </c>
      <c r="E176" s="127">
        <v>4025.0832495099999</v>
      </c>
      <c r="F176" s="127">
        <v>1483.2926619</v>
      </c>
      <c r="G176" s="127">
        <v>399.03502533</v>
      </c>
      <c r="H176" s="127">
        <v>3.2734761300000002</v>
      </c>
      <c r="I176" s="127">
        <v>2.3530490799999999</v>
      </c>
      <c r="J176" s="127">
        <v>1.3850399999999999E-3</v>
      </c>
      <c r="K176" s="127">
        <v>0.91904200999999996</v>
      </c>
      <c r="L176" s="127">
        <v>611.31495201999996</v>
      </c>
      <c r="M176" s="127">
        <v>596.20060986999999</v>
      </c>
      <c r="N176" s="127">
        <v>0.20351341000000001</v>
      </c>
      <c r="O176" s="127">
        <v>11.22564558</v>
      </c>
      <c r="P176" s="127">
        <v>584.77145087999997</v>
      </c>
      <c r="Q176" s="127">
        <v>15.114342150000001</v>
      </c>
      <c r="R176" s="127">
        <v>0</v>
      </c>
      <c r="S176" s="127">
        <v>0</v>
      </c>
      <c r="T176" s="127">
        <v>15.114342150000001</v>
      </c>
      <c r="U176" s="127">
        <v>517.19572558000004</v>
      </c>
      <c r="V176" s="127">
        <v>697.73611275999997</v>
      </c>
      <c r="W176" s="127"/>
      <c r="X176" s="127"/>
      <c r="Y176" s="127"/>
      <c r="Z176" s="127"/>
      <c r="AA176" s="127"/>
      <c r="AB176" s="127"/>
    </row>
    <row r="177" spans="1:28">
      <c r="A177" s="8">
        <v>45597</v>
      </c>
      <c r="B177" s="127">
        <v>7152.6612573399998</v>
      </c>
      <c r="C177" s="127">
        <v>5998.2248076200003</v>
      </c>
      <c r="D177" s="127">
        <v>5994.9143468499997</v>
      </c>
      <c r="E177" s="127">
        <v>4061.7585798800001</v>
      </c>
      <c r="F177" s="127">
        <v>1534.0015402900001</v>
      </c>
      <c r="G177" s="127">
        <v>399.15422668000002</v>
      </c>
      <c r="H177" s="127">
        <v>3.3104607700000002</v>
      </c>
      <c r="I177" s="127">
        <v>2.4058873799999998</v>
      </c>
      <c r="J177" s="127">
        <v>1.33001E-3</v>
      </c>
      <c r="K177" s="127">
        <v>0.90324338000000004</v>
      </c>
      <c r="L177" s="127">
        <v>619.30522441000005</v>
      </c>
      <c r="M177" s="127">
        <v>604.15290195</v>
      </c>
      <c r="N177" s="127">
        <v>0.11610893999999999</v>
      </c>
      <c r="O177" s="127">
        <v>11.11973105</v>
      </c>
      <c r="P177" s="127">
        <v>592.91706195999996</v>
      </c>
      <c r="Q177" s="127">
        <v>15.152322460000001</v>
      </c>
      <c r="R177" s="127">
        <v>0</v>
      </c>
      <c r="S177" s="127">
        <v>0</v>
      </c>
      <c r="T177" s="127">
        <v>15.152322460000001</v>
      </c>
      <c r="U177" s="127">
        <v>535.13122530999999</v>
      </c>
      <c r="V177" s="127">
        <v>703.35904877999997</v>
      </c>
      <c r="W177" s="127"/>
      <c r="X177" s="127"/>
      <c r="Y177" s="127"/>
      <c r="Z177" s="127"/>
      <c r="AA177" s="127"/>
      <c r="AB177" s="127"/>
    </row>
    <row r="178" spans="1:28">
      <c r="A178" s="8">
        <v>45627</v>
      </c>
      <c r="B178" s="127">
        <v>7179.2883949200004</v>
      </c>
      <c r="C178" s="127">
        <v>6004.2324002400001</v>
      </c>
      <c r="D178" s="127">
        <v>6000.8550451999999</v>
      </c>
      <c r="E178" s="127">
        <v>4040.3047267400002</v>
      </c>
      <c r="F178" s="127">
        <v>1564.94539199</v>
      </c>
      <c r="G178" s="127">
        <v>395.60492647000001</v>
      </c>
      <c r="H178" s="127">
        <v>3.3773550399999999</v>
      </c>
      <c r="I178" s="127">
        <v>2.4796981599999999</v>
      </c>
      <c r="J178" s="127">
        <v>1.3497100000000001E-3</v>
      </c>
      <c r="K178" s="127">
        <v>0.89630717000000004</v>
      </c>
      <c r="L178" s="127">
        <v>619.69458485999996</v>
      </c>
      <c r="M178" s="127">
        <v>604.47195987999999</v>
      </c>
      <c r="N178" s="127">
        <v>0.15348043</v>
      </c>
      <c r="O178" s="127">
        <v>10.84336996</v>
      </c>
      <c r="P178" s="127">
        <v>593.47510949000002</v>
      </c>
      <c r="Q178" s="127">
        <v>15.222624980000001</v>
      </c>
      <c r="R178" s="127">
        <v>0</v>
      </c>
      <c r="S178" s="127">
        <v>0</v>
      </c>
      <c r="T178" s="127">
        <v>15.222624980000001</v>
      </c>
      <c r="U178" s="127">
        <v>555.36140981999995</v>
      </c>
      <c r="V178" s="127">
        <v>712.46369365999999</v>
      </c>
      <c r="W178" s="127"/>
      <c r="X178" s="127"/>
      <c r="Y178" s="127"/>
      <c r="Z178" s="127"/>
      <c r="AA178" s="127"/>
      <c r="AB178" s="127"/>
    </row>
    <row r="179" spans="1:28">
      <c r="A179" s="8">
        <v>45658</v>
      </c>
      <c r="B179" s="127">
        <v>7290.6950290499999</v>
      </c>
      <c r="C179" s="127">
        <v>6113.7222268899995</v>
      </c>
      <c r="D179" s="127">
        <v>6110.3673993299999</v>
      </c>
      <c r="E179" s="127">
        <v>4231.9509418999996</v>
      </c>
      <c r="F179" s="127">
        <v>1486.5283540099999</v>
      </c>
      <c r="G179" s="127">
        <v>391.88810341999999</v>
      </c>
      <c r="H179" s="127">
        <v>3.3548275599999999</v>
      </c>
      <c r="I179" s="127">
        <v>2.4832673500000002</v>
      </c>
      <c r="J179" s="127">
        <v>1.3509399999999999E-3</v>
      </c>
      <c r="K179" s="127">
        <v>0.87020927000000003</v>
      </c>
      <c r="L179" s="127">
        <v>620.74741969000002</v>
      </c>
      <c r="M179" s="127">
        <v>605.68323954000005</v>
      </c>
      <c r="N179" s="127">
        <v>0.32908663999999999</v>
      </c>
      <c r="O179" s="127">
        <v>10.63935629</v>
      </c>
      <c r="P179" s="127">
        <v>594.71479661000001</v>
      </c>
      <c r="Q179" s="127">
        <v>15.06418015</v>
      </c>
      <c r="R179" s="127">
        <v>0</v>
      </c>
      <c r="S179" s="127">
        <v>0</v>
      </c>
      <c r="T179" s="127">
        <v>15.06418015</v>
      </c>
      <c r="U179" s="127">
        <v>556.22538247</v>
      </c>
      <c r="V179" s="127">
        <v>712.17993466999997</v>
      </c>
      <c r="W179" s="127"/>
      <c r="X179" s="127"/>
      <c r="Y179" s="127"/>
      <c r="Z179" s="127"/>
      <c r="AA179" s="127"/>
      <c r="AB179" s="127"/>
    </row>
    <row r="180" spans="1:28">
      <c r="A180" s="8">
        <v>45689</v>
      </c>
      <c r="B180" s="127">
        <v>7331.9023866699999</v>
      </c>
      <c r="C180" s="127">
        <v>6135.9053798200002</v>
      </c>
      <c r="D180" s="127">
        <v>6132.5291909099997</v>
      </c>
      <c r="E180" s="127">
        <v>4251.7643323399998</v>
      </c>
      <c r="F180" s="127">
        <v>1491.5867515100001</v>
      </c>
      <c r="G180" s="127">
        <v>389.17810706</v>
      </c>
      <c r="H180" s="127">
        <v>3.3761889100000002</v>
      </c>
      <c r="I180" s="127">
        <v>2.5288379399999998</v>
      </c>
      <c r="J180" s="127">
        <v>1.3422E-3</v>
      </c>
      <c r="K180" s="127">
        <v>0.84600876999999997</v>
      </c>
      <c r="L180" s="127">
        <v>625.99167559</v>
      </c>
      <c r="M180" s="127">
        <v>612.20297316999995</v>
      </c>
      <c r="N180" s="127">
        <v>0.26146478000000001</v>
      </c>
      <c r="O180" s="127">
        <v>10.38621154</v>
      </c>
      <c r="P180" s="127">
        <v>601.55529684999999</v>
      </c>
      <c r="Q180" s="127">
        <v>13.78870242</v>
      </c>
      <c r="R180" s="127">
        <v>0</v>
      </c>
      <c r="S180" s="127">
        <v>0</v>
      </c>
      <c r="T180" s="127">
        <v>13.78870242</v>
      </c>
      <c r="U180" s="127">
        <v>570.00533126000005</v>
      </c>
      <c r="V180" s="127">
        <v>719.73657463999996</v>
      </c>
      <c r="W180" s="127"/>
      <c r="X180" s="127"/>
      <c r="Y180" s="127"/>
      <c r="Z180" s="127"/>
      <c r="AA180" s="127"/>
      <c r="AB180" s="127"/>
    </row>
    <row r="181" spans="1:28">
      <c r="A181" s="8">
        <v>45717</v>
      </c>
      <c r="B181" s="127">
        <v>7547.8773342799996</v>
      </c>
      <c r="C181" s="127">
        <v>6313.2385475999999</v>
      </c>
      <c r="D181" s="127">
        <v>6310.1064245999996</v>
      </c>
      <c r="E181" s="127">
        <v>4289.4255168099999</v>
      </c>
      <c r="F181" s="127">
        <v>1628.43484754</v>
      </c>
      <c r="G181" s="127">
        <v>392.24606025000003</v>
      </c>
      <c r="H181" s="127">
        <v>3.132123</v>
      </c>
      <c r="I181" s="127">
        <v>2.58681882</v>
      </c>
      <c r="J181" s="127">
        <v>1.34337E-3</v>
      </c>
      <c r="K181" s="127">
        <v>0.54396080999999996</v>
      </c>
      <c r="L181" s="127">
        <v>633.41811421</v>
      </c>
      <c r="M181" s="127">
        <v>619.73078944999997</v>
      </c>
      <c r="N181" s="127">
        <v>0.26790445000000002</v>
      </c>
      <c r="O181" s="127">
        <v>10.063567129999999</v>
      </c>
      <c r="P181" s="127">
        <v>609.39931787</v>
      </c>
      <c r="Q181" s="127">
        <v>13.687324759999999</v>
      </c>
      <c r="R181" s="127">
        <v>0</v>
      </c>
      <c r="S181" s="127">
        <v>0</v>
      </c>
      <c r="T181" s="127">
        <v>13.687324759999999</v>
      </c>
      <c r="U181" s="127">
        <v>601.22067246999995</v>
      </c>
      <c r="V181" s="127">
        <v>724.64363084000001</v>
      </c>
      <c r="W181" s="127"/>
      <c r="X181" s="127"/>
      <c r="Y181" s="127"/>
      <c r="Z181" s="127"/>
      <c r="AA181" s="127"/>
      <c r="AB181" s="127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8" defaultRowHeight="13.8" outlineLevelRow="1"/>
  <cols>
    <col min="1" max="1" width="8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.44140625" style="36" customWidth="1"/>
    <col min="14" max="14" width="13.5546875" style="36" customWidth="1"/>
    <col min="15" max="15" width="10.6640625" style="36" customWidth="1"/>
    <col min="16" max="16384" width="8" style="36"/>
  </cols>
  <sheetData>
    <row r="1" spans="1:22">
      <c r="A1" s="17" t="s">
        <v>132</v>
      </c>
      <c r="B1" s="10"/>
      <c r="C1" s="27"/>
    </row>
    <row r="2" spans="1:22" ht="5.25" customHeight="1"/>
    <row r="3" spans="1:22">
      <c r="A3" s="109" t="s">
        <v>58</v>
      </c>
    </row>
    <row r="4" spans="1:22" ht="12.75" customHeight="1">
      <c r="A4" s="205" t="s">
        <v>131</v>
      </c>
      <c r="B4" s="217"/>
      <c r="C4" s="217"/>
      <c r="D4" s="217"/>
    </row>
    <row r="5" spans="1:22" ht="12.75" customHeight="1">
      <c r="A5" s="38" t="s">
        <v>229</v>
      </c>
    </row>
    <row r="6" spans="1:22" ht="12.75" customHeight="1">
      <c r="A6" s="180" t="s">
        <v>0</v>
      </c>
      <c r="B6" s="182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3" t="s">
        <v>66</v>
      </c>
      <c r="P6" s="183" t="s">
        <v>68</v>
      </c>
    </row>
    <row r="7" spans="1:22" s="39" customFormat="1">
      <c r="A7" s="181"/>
      <c r="B7" s="178" t="s">
        <v>1</v>
      </c>
      <c r="C7" s="186" t="s">
        <v>2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4"/>
      <c r="P7" s="185"/>
    </row>
    <row r="8" spans="1:22" s="40" customFormat="1" ht="23.25" customHeight="1">
      <c r="A8" s="181"/>
      <c r="B8" s="178"/>
      <c r="C8" s="178" t="s">
        <v>22</v>
      </c>
      <c r="D8" s="179"/>
      <c r="E8" s="179"/>
      <c r="F8" s="178" t="s">
        <v>23</v>
      </c>
      <c r="G8" s="179"/>
      <c r="H8" s="179"/>
      <c r="I8" s="178" t="s">
        <v>24</v>
      </c>
      <c r="J8" s="179"/>
      <c r="K8" s="179"/>
      <c r="L8" s="178" t="s">
        <v>25</v>
      </c>
      <c r="M8" s="179"/>
      <c r="N8" s="179"/>
      <c r="O8" s="184"/>
      <c r="P8" s="185"/>
    </row>
    <row r="9" spans="1:22" s="40" customFormat="1" ht="67.5" customHeight="1">
      <c r="A9" s="181"/>
      <c r="B9" s="178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187</v>
      </c>
      <c r="L9" s="157" t="s">
        <v>13</v>
      </c>
      <c r="M9" s="157" t="s">
        <v>67</v>
      </c>
      <c r="N9" s="157" t="s">
        <v>31</v>
      </c>
      <c r="O9" s="184"/>
      <c r="P9" s="185"/>
    </row>
    <row r="10" spans="1:22" s="40" customFormat="1" ht="12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8">
        <v>9747.7915046399994</v>
      </c>
      <c r="C11" s="41">
        <v>165.66175747</v>
      </c>
      <c r="D11" s="128">
        <v>137.16885210999999</v>
      </c>
      <c r="E11" s="128">
        <v>28.492905359999998</v>
      </c>
      <c r="F11" s="128">
        <v>19.26592325</v>
      </c>
      <c r="G11" s="128">
        <v>18.063569829999999</v>
      </c>
      <c r="H11" s="128">
        <v>1.2023534200000001</v>
      </c>
      <c r="I11" s="128">
        <v>2411.4010399099998</v>
      </c>
      <c r="J11" s="128">
        <v>80.446349650000002</v>
      </c>
      <c r="K11" s="128">
        <v>2330.95469026</v>
      </c>
      <c r="L11" s="128">
        <v>7151.4627840100002</v>
      </c>
      <c r="M11" s="128">
        <v>7108.0003498200003</v>
      </c>
      <c r="N11" s="128">
        <v>43.462434190000003</v>
      </c>
      <c r="O11" s="128">
        <v>36.364225940000004</v>
      </c>
      <c r="P11" s="128">
        <v>17.798534449999998</v>
      </c>
      <c r="Q11" s="129"/>
      <c r="R11" s="129"/>
      <c r="S11" s="129"/>
      <c r="T11" s="129"/>
      <c r="U11" s="129"/>
      <c r="V11" s="129"/>
    </row>
    <row r="12" spans="1:22" s="42" customFormat="1" hidden="1" outlineLevel="1">
      <c r="A12" s="8">
        <v>40575</v>
      </c>
      <c r="B12" s="128">
        <v>9897.36913164</v>
      </c>
      <c r="C12" s="41">
        <v>161.75792253999998</v>
      </c>
      <c r="D12" s="128">
        <v>134.17516236</v>
      </c>
      <c r="E12" s="128">
        <v>27.582760180000001</v>
      </c>
      <c r="F12" s="128">
        <v>34.314772579999996</v>
      </c>
      <c r="G12" s="128">
        <v>17.876711669999999</v>
      </c>
      <c r="H12" s="128">
        <v>16.438060910000004</v>
      </c>
      <c r="I12" s="128">
        <v>2406.3714984100002</v>
      </c>
      <c r="J12" s="128">
        <v>87.998861169999998</v>
      </c>
      <c r="K12" s="128">
        <v>2318.3726372400001</v>
      </c>
      <c r="L12" s="128">
        <v>7294.9249381099999</v>
      </c>
      <c r="M12" s="128">
        <v>7250.758027490001</v>
      </c>
      <c r="N12" s="128">
        <v>44.166910620000003</v>
      </c>
      <c r="O12" s="128">
        <v>54.846903779999998</v>
      </c>
      <c r="P12" s="128">
        <v>17.400684429999998</v>
      </c>
      <c r="Q12" s="129"/>
      <c r="R12" s="129"/>
      <c r="S12" s="129"/>
      <c r="T12" s="129"/>
      <c r="U12" s="129"/>
      <c r="V12" s="129"/>
    </row>
    <row r="13" spans="1:22" s="42" customFormat="1" hidden="1" outlineLevel="1">
      <c r="A13" s="8">
        <v>40603</v>
      </c>
      <c r="B13" s="128">
        <v>10465.34346527</v>
      </c>
      <c r="C13" s="41">
        <v>182.71066904</v>
      </c>
      <c r="D13" s="128">
        <v>155.20842596</v>
      </c>
      <c r="E13" s="128">
        <v>27.50224308</v>
      </c>
      <c r="F13" s="128">
        <v>79.024160510000016</v>
      </c>
      <c r="G13" s="128">
        <v>29.912855830000002</v>
      </c>
      <c r="H13" s="128">
        <v>49.111304680000003</v>
      </c>
      <c r="I13" s="128">
        <v>2766.3128108999999</v>
      </c>
      <c r="J13" s="128">
        <v>77.644751209999995</v>
      </c>
      <c r="K13" s="128">
        <v>2688.6680596899996</v>
      </c>
      <c r="L13" s="128">
        <v>7437.2958248200002</v>
      </c>
      <c r="M13" s="128">
        <v>7388.9988575899997</v>
      </c>
      <c r="N13" s="128">
        <v>48.29696723</v>
      </c>
      <c r="O13" s="128">
        <v>64.033151459999999</v>
      </c>
      <c r="P13" s="128">
        <v>15.85661455</v>
      </c>
      <c r="Q13" s="129"/>
      <c r="R13" s="129"/>
      <c r="S13" s="129"/>
      <c r="T13" s="129"/>
      <c r="U13" s="129"/>
      <c r="V13" s="129"/>
    </row>
    <row r="14" spans="1:22" s="42" customFormat="1" hidden="1" outlineLevel="1">
      <c r="A14" s="8">
        <v>40634</v>
      </c>
      <c r="B14" s="128">
        <v>10430.928814049999</v>
      </c>
      <c r="C14" s="41">
        <v>162.36608646000002</v>
      </c>
      <c r="D14" s="128">
        <v>133.71456957000001</v>
      </c>
      <c r="E14" s="128">
        <v>28.65151689</v>
      </c>
      <c r="F14" s="128">
        <v>113.41748232000002</v>
      </c>
      <c r="G14" s="128">
        <v>26.717233820000004</v>
      </c>
      <c r="H14" s="128">
        <v>86.700248500000001</v>
      </c>
      <c r="I14" s="128">
        <v>2662.6217588499999</v>
      </c>
      <c r="J14" s="128">
        <v>74.76053628999999</v>
      </c>
      <c r="K14" s="128">
        <v>2587.86122256</v>
      </c>
      <c r="L14" s="128">
        <v>7492.5234864200011</v>
      </c>
      <c r="M14" s="128">
        <v>7443.2340783100008</v>
      </c>
      <c r="N14" s="128">
        <v>49.289408109999997</v>
      </c>
      <c r="O14" s="128">
        <v>57.874549909999999</v>
      </c>
      <c r="P14" s="128">
        <v>18.282978239999998</v>
      </c>
      <c r="Q14" s="129"/>
      <c r="R14" s="129"/>
      <c r="S14" s="129"/>
      <c r="T14" s="129"/>
      <c r="U14" s="129"/>
      <c r="V14" s="129"/>
    </row>
    <row r="15" spans="1:22" s="42" customFormat="1" hidden="1" outlineLevel="1">
      <c r="A15" s="8">
        <v>40664</v>
      </c>
      <c r="B15" s="128">
        <v>10517.15487093</v>
      </c>
      <c r="C15" s="41">
        <v>150.93473233999998</v>
      </c>
      <c r="D15" s="128">
        <v>123.59706930999999</v>
      </c>
      <c r="E15" s="128">
        <v>27.337663030000002</v>
      </c>
      <c r="F15" s="128">
        <v>117.7171326</v>
      </c>
      <c r="G15" s="128">
        <v>25.106071489999998</v>
      </c>
      <c r="H15" s="128">
        <v>92.611061109999994</v>
      </c>
      <c r="I15" s="128">
        <v>2714.41543525</v>
      </c>
      <c r="J15" s="128">
        <v>75.454225910000005</v>
      </c>
      <c r="K15" s="128">
        <v>2638.9612093400001</v>
      </c>
      <c r="L15" s="128">
        <v>7534.087570740001</v>
      </c>
      <c r="M15" s="128">
        <v>7476.4279453599993</v>
      </c>
      <c r="N15" s="128">
        <v>57.659625380000001</v>
      </c>
      <c r="O15" s="128">
        <v>59.442812539999998</v>
      </c>
      <c r="P15" s="128">
        <v>19.68540033</v>
      </c>
      <c r="Q15" s="129"/>
      <c r="R15" s="129"/>
      <c r="S15" s="129"/>
      <c r="T15" s="129"/>
      <c r="U15" s="129"/>
      <c r="V15" s="129"/>
    </row>
    <row r="16" spans="1:22" s="42" customFormat="1" hidden="1" outlineLevel="1">
      <c r="A16" s="8">
        <v>40695</v>
      </c>
      <c r="B16" s="128">
        <v>12769.68031408</v>
      </c>
      <c r="C16" s="41">
        <v>155.05971835</v>
      </c>
      <c r="D16" s="128">
        <v>121.70216518000001</v>
      </c>
      <c r="E16" s="128">
        <v>33.357553169999996</v>
      </c>
      <c r="F16" s="128">
        <v>118.32384440999999</v>
      </c>
      <c r="G16" s="128">
        <v>20.877804440000002</v>
      </c>
      <c r="H16" s="128">
        <v>97.446039970000001</v>
      </c>
      <c r="I16" s="128">
        <v>4737.5110791399993</v>
      </c>
      <c r="J16" s="128">
        <v>79.389157579999988</v>
      </c>
      <c r="K16" s="128">
        <v>4658.1219215599995</v>
      </c>
      <c r="L16" s="128">
        <v>7758.7856721800008</v>
      </c>
      <c r="M16" s="128">
        <v>7704.3810060300002</v>
      </c>
      <c r="N16" s="128">
        <v>54.404666149999997</v>
      </c>
      <c r="O16" s="128">
        <v>60.446016100000001</v>
      </c>
      <c r="P16" s="128">
        <v>20.764676170000001</v>
      </c>
      <c r="Q16" s="129"/>
      <c r="R16" s="129"/>
      <c r="S16" s="129"/>
      <c r="T16" s="129"/>
      <c r="U16" s="129"/>
      <c r="V16" s="129"/>
    </row>
    <row r="17" spans="1:22" s="42" customFormat="1" hidden="1" outlineLevel="1">
      <c r="A17" s="8">
        <v>40725</v>
      </c>
      <c r="B17" s="128">
        <v>10629.9652972</v>
      </c>
      <c r="C17" s="41">
        <v>160.57592839999998</v>
      </c>
      <c r="D17" s="128">
        <v>109.5368058</v>
      </c>
      <c r="E17" s="128">
        <v>51.039122599999992</v>
      </c>
      <c r="F17" s="128">
        <v>118.17741581999999</v>
      </c>
      <c r="G17" s="128">
        <v>20.353761499999997</v>
      </c>
      <c r="H17" s="128">
        <v>97.823654320000003</v>
      </c>
      <c r="I17" s="128">
        <v>2559.9502726800001</v>
      </c>
      <c r="J17" s="128">
        <v>76.289186779999994</v>
      </c>
      <c r="K17" s="128">
        <v>2483.6610859000002</v>
      </c>
      <c r="L17" s="128">
        <v>7791.2616803000001</v>
      </c>
      <c r="M17" s="128">
        <v>7736.9825943699998</v>
      </c>
      <c r="N17" s="128">
        <v>54.279085929999994</v>
      </c>
      <c r="O17" s="128">
        <v>49.997185870000003</v>
      </c>
      <c r="P17" s="128">
        <v>22.521061539999998</v>
      </c>
      <c r="Q17" s="129"/>
      <c r="R17" s="129"/>
      <c r="S17" s="129"/>
      <c r="T17" s="129"/>
      <c r="U17" s="129"/>
      <c r="V17" s="129"/>
    </row>
    <row r="18" spans="1:22" s="42" customFormat="1" hidden="1" outlineLevel="1">
      <c r="A18" s="8">
        <v>40756</v>
      </c>
      <c r="B18" s="128">
        <v>10820.9216409</v>
      </c>
      <c r="C18" s="41">
        <v>129.06050544999999</v>
      </c>
      <c r="D18" s="128">
        <v>88.524477140000016</v>
      </c>
      <c r="E18" s="128">
        <v>40.536028309999999</v>
      </c>
      <c r="F18" s="128">
        <v>131.19259389000001</v>
      </c>
      <c r="G18" s="128">
        <v>26.66752816</v>
      </c>
      <c r="H18" s="128">
        <v>104.52506572999999</v>
      </c>
      <c r="I18" s="128">
        <v>2737.5070417199995</v>
      </c>
      <c r="J18" s="128">
        <v>72.967459070000004</v>
      </c>
      <c r="K18" s="128">
        <v>2664.5395826499998</v>
      </c>
      <c r="L18" s="128">
        <v>7823.16149984</v>
      </c>
      <c r="M18" s="128">
        <v>7760.2103887399999</v>
      </c>
      <c r="N18" s="128">
        <v>62.951111100000006</v>
      </c>
      <c r="O18" s="128">
        <v>52.21526875</v>
      </c>
      <c r="P18" s="128">
        <v>20.721054600000002</v>
      </c>
      <c r="Q18" s="129"/>
      <c r="R18" s="129"/>
      <c r="S18" s="129"/>
      <c r="T18" s="129"/>
      <c r="U18" s="129"/>
      <c r="V18" s="129"/>
    </row>
    <row r="19" spans="1:22" s="42" customFormat="1" hidden="1" outlineLevel="1">
      <c r="A19" s="8">
        <v>40787</v>
      </c>
      <c r="B19" s="128">
        <v>11154.94865925</v>
      </c>
      <c r="C19" s="41">
        <v>161.74145184</v>
      </c>
      <c r="D19" s="128">
        <v>120.97480831999999</v>
      </c>
      <c r="E19" s="128">
        <v>40.766643520000002</v>
      </c>
      <c r="F19" s="128">
        <v>175.67300626999997</v>
      </c>
      <c r="G19" s="128">
        <v>40.0407814</v>
      </c>
      <c r="H19" s="128">
        <v>135.63222486999999</v>
      </c>
      <c r="I19" s="128">
        <v>3062.8418947999999</v>
      </c>
      <c r="J19" s="128">
        <v>66.593031359999998</v>
      </c>
      <c r="K19" s="128">
        <v>2996.2488634399997</v>
      </c>
      <c r="L19" s="128">
        <v>7754.6923063400009</v>
      </c>
      <c r="M19" s="128">
        <v>7697.8115497399995</v>
      </c>
      <c r="N19" s="128">
        <v>56.880756599999998</v>
      </c>
      <c r="O19" s="128">
        <v>70.775755060000009</v>
      </c>
      <c r="P19" s="128">
        <v>19.04102906</v>
      </c>
      <c r="Q19" s="129"/>
      <c r="R19" s="129"/>
      <c r="S19" s="129"/>
      <c r="T19" s="129"/>
      <c r="U19" s="129"/>
      <c r="V19" s="129"/>
    </row>
    <row r="20" spans="1:22" s="42" customFormat="1" hidden="1" outlineLevel="1">
      <c r="A20" s="8">
        <v>40817</v>
      </c>
      <c r="B20" s="128">
        <v>11056.45047166</v>
      </c>
      <c r="C20" s="41">
        <v>194.70699884000001</v>
      </c>
      <c r="D20" s="128">
        <v>140.06420871</v>
      </c>
      <c r="E20" s="128">
        <v>54.642790130000002</v>
      </c>
      <c r="F20" s="128">
        <v>183.51238945999998</v>
      </c>
      <c r="G20" s="128">
        <v>37.8717538</v>
      </c>
      <c r="H20" s="128">
        <v>145.64063565999999</v>
      </c>
      <c r="I20" s="128">
        <v>2932.4399502400001</v>
      </c>
      <c r="J20" s="128">
        <v>74.079968820000005</v>
      </c>
      <c r="K20" s="128">
        <v>2858.3599814199997</v>
      </c>
      <c r="L20" s="128">
        <v>7745.7911331200003</v>
      </c>
      <c r="M20" s="128">
        <v>7684.436816039999</v>
      </c>
      <c r="N20" s="128">
        <v>61.354317079999994</v>
      </c>
      <c r="O20" s="128">
        <v>91.139277699999994</v>
      </c>
      <c r="P20" s="128">
        <v>16.878208829999998</v>
      </c>
      <c r="Q20" s="129"/>
      <c r="R20" s="129"/>
      <c r="S20" s="129"/>
      <c r="T20" s="129"/>
      <c r="U20" s="129"/>
      <c r="V20" s="129"/>
    </row>
    <row r="21" spans="1:22" s="42" customFormat="1" hidden="1" outlineLevel="1">
      <c r="A21" s="8">
        <v>40848</v>
      </c>
      <c r="B21" s="128">
        <v>11018.628494189999</v>
      </c>
      <c r="C21" s="41">
        <v>207.37963274000001</v>
      </c>
      <c r="D21" s="128">
        <v>133.8529849</v>
      </c>
      <c r="E21" s="128">
        <v>73.52664784000001</v>
      </c>
      <c r="F21" s="128">
        <v>175.42959593</v>
      </c>
      <c r="G21" s="128">
        <v>29.037598559999999</v>
      </c>
      <c r="H21" s="128">
        <v>146.39199737000001</v>
      </c>
      <c r="I21" s="128">
        <v>2909.5111543200001</v>
      </c>
      <c r="J21" s="128">
        <v>84.184190440000009</v>
      </c>
      <c r="K21" s="128">
        <v>2825.3269638800002</v>
      </c>
      <c r="L21" s="128">
        <v>7726.3081112</v>
      </c>
      <c r="M21" s="128">
        <v>7666.5140081700001</v>
      </c>
      <c r="N21" s="128">
        <v>59.794103030000002</v>
      </c>
      <c r="O21" s="128">
        <v>85.462265060000007</v>
      </c>
      <c r="P21" s="128">
        <v>18.45288043</v>
      </c>
      <c r="Q21" s="129"/>
      <c r="R21" s="129"/>
      <c r="S21" s="129"/>
      <c r="T21" s="129"/>
      <c r="U21" s="129"/>
      <c r="V21" s="129"/>
    </row>
    <row r="22" spans="1:22" s="42" customFormat="1" hidden="1" outlineLevel="1">
      <c r="A22" s="8">
        <v>40878</v>
      </c>
      <c r="B22" s="128">
        <v>11199.79589981</v>
      </c>
      <c r="C22" s="41">
        <v>204.48003629999999</v>
      </c>
      <c r="D22" s="128">
        <v>153.18180867000001</v>
      </c>
      <c r="E22" s="128">
        <v>51.298227630000007</v>
      </c>
      <c r="F22" s="128">
        <v>4.0005945999999994</v>
      </c>
      <c r="G22" s="128">
        <v>3.4982512899999998</v>
      </c>
      <c r="H22" s="128">
        <v>0.50234330999999999</v>
      </c>
      <c r="I22" s="128">
        <v>3053.6943392000003</v>
      </c>
      <c r="J22" s="128">
        <v>103.15356708</v>
      </c>
      <c r="K22" s="128">
        <v>2950.5407721199999</v>
      </c>
      <c r="L22" s="128">
        <v>7937.6209297099995</v>
      </c>
      <c r="M22" s="128">
        <v>7884.7194602399995</v>
      </c>
      <c r="N22" s="128">
        <v>52.901469470000002</v>
      </c>
      <c r="O22" s="128">
        <v>87.402633289999997</v>
      </c>
      <c r="P22" s="128">
        <v>17.45579395</v>
      </c>
      <c r="Q22" s="129"/>
      <c r="R22" s="129"/>
      <c r="S22" s="129"/>
      <c r="T22" s="129"/>
      <c r="U22" s="129"/>
      <c r="V22" s="129"/>
    </row>
    <row r="23" spans="1:22" s="42" customFormat="1" hidden="1" outlineLevel="1">
      <c r="A23" s="8">
        <v>40909</v>
      </c>
      <c r="B23" s="128">
        <v>11633.44642436</v>
      </c>
      <c r="C23" s="41">
        <v>179.98717252</v>
      </c>
      <c r="D23" s="128">
        <v>127.77075556</v>
      </c>
      <c r="E23" s="128">
        <v>52.216416959999997</v>
      </c>
      <c r="F23" s="128">
        <v>90.889484519999996</v>
      </c>
      <c r="G23" s="128">
        <v>15.01140861</v>
      </c>
      <c r="H23" s="128">
        <v>75.878075909999993</v>
      </c>
      <c r="I23" s="128">
        <v>3228.3424784900008</v>
      </c>
      <c r="J23" s="128">
        <v>80.260639350000005</v>
      </c>
      <c r="K23" s="128">
        <v>3148.0818391400003</v>
      </c>
      <c r="L23" s="128">
        <v>8134.2272888300004</v>
      </c>
      <c r="M23" s="128">
        <v>8077.858273679999</v>
      </c>
      <c r="N23" s="128">
        <v>56.369015150000003</v>
      </c>
      <c r="O23" s="128">
        <v>88.887384590000011</v>
      </c>
      <c r="P23" s="128">
        <v>18.006215230000002</v>
      </c>
      <c r="Q23" s="129"/>
      <c r="R23" s="129"/>
      <c r="S23" s="129"/>
      <c r="T23" s="129"/>
      <c r="U23" s="129"/>
      <c r="V23" s="129"/>
    </row>
    <row r="24" spans="1:22" s="42" customFormat="1" hidden="1" outlineLevel="1">
      <c r="A24" s="8">
        <v>40940</v>
      </c>
      <c r="B24" s="128">
        <v>11877.82771955</v>
      </c>
      <c r="C24" s="41">
        <v>181.89378669999999</v>
      </c>
      <c r="D24" s="128">
        <v>127.39580724</v>
      </c>
      <c r="E24" s="128">
        <v>54.497979459999989</v>
      </c>
      <c r="F24" s="128">
        <v>171.18177781</v>
      </c>
      <c r="G24" s="128">
        <v>14.300055420000001</v>
      </c>
      <c r="H24" s="128">
        <v>156.88172238999999</v>
      </c>
      <c r="I24" s="128">
        <v>3157.76133351</v>
      </c>
      <c r="J24" s="128">
        <v>83.302158510000012</v>
      </c>
      <c r="K24" s="128">
        <v>3074.459175</v>
      </c>
      <c r="L24" s="128">
        <v>8366.9908215300002</v>
      </c>
      <c r="M24" s="128">
        <v>8305.3776252200005</v>
      </c>
      <c r="N24" s="128">
        <v>61.613196309999999</v>
      </c>
      <c r="O24" s="128">
        <v>69.703382099999999</v>
      </c>
      <c r="P24" s="128">
        <v>27.08100116</v>
      </c>
      <c r="Q24" s="129"/>
      <c r="R24" s="129"/>
      <c r="S24" s="129"/>
      <c r="T24" s="129"/>
      <c r="U24" s="129"/>
      <c r="V24" s="129"/>
    </row>
    <row r="25" spans="1:22" s="42" customFormat="1" hidden="1" outlineLevel="1">
      <c r="A25" s="8">
        <v>40969</v>
      </c>
      <c r="B25" s="128">
        <v>11855.056565680001</v>
      </c>
      <c r="C25" s="41">
        <v>204.98564783999998</v>
      </c>
      <c r="D25" s="128">
        <v>160.2113971</v>
      </c>
      <c r="E25" s="128">
        <v>44.774250739999999</v>
      </c>
      <c r="F25" s="128">
        <v>206.25273716999999</v>
      </c>
      <c r="G25" s="128">
        <v>23.02456445</v>
      </c>
      <c r="H25" s="128">
        <v>183.22817272</v>
      </c>
      <c r="I25" s="128">
        <v>2976.3751131500003</v>
      </c>
      <c r="J25" s="128">
        <v>78.26082193000002</v>
      </c>
      <c r="K25" s="128">
        <v>2898.1142912200003</v>
      </c>
      <c r="L25" s="128">
        <v>8467.4430675200001</v>
      </c>
      <c r="M25" s="128">
        <v>8404.8091816300002</v>
      </c>
      <c r="N25" s="128">
        <v>62.633885889999995</v>
      </c>
      <c r="O25" s="128">
        <v>67.23732634000001</v>
      </c>
      <c r="P25" s="128">
        <v>26.191724299999997</v>
      </c>
      <c r="Q25" s="129"/>
      <c r="R25" s="129"/>
      <c r="S25" s="129"/>
      <c r="T25" s="129"/>
      <c r="U25" s="129"/>
      <c r="V25" s="129"/>
    </row>
    <row r="26" spans="1:22" s="42" customFormat="1" hidden="1" outlineLevel="1">
      <c r="A26" s="8">
        <v>41000</v>
      </c>
      <c r="B26" s="128">
        <v>12144.59503201</v>
      </c>
      <c r="C26" s="41">
        <v>172.69147433000001</v>
      </c>
      <c r="D26" s="128">
        <v>125.4905116</v>
      </c>
      <c r="E26" s="128">
        <v>47.200962730000008</v>
      </c>
      <c r="F26" s="128">
        <v>202.02415783000001</v>
      </c>
      <c r="G26" s="128">
        <v>16.382430199999998</v>
      </c>
      <c r="H26" s="128">
        <v>185.64172762999999</v>
      </c>
      <c r="I26" s="128">
        <v>2992.0379577799999</v>
      </c>
      <c r="J26" s="128">
        <v>107.92565326999998</v>
      </c>
      <c r="K26" s="128">
        <v>2884.1123045100003</v>
      </c>
      <c r="L26" s="128">
        <v>8777.8414420699992</v>
      </c>
      <c r="M26" s="128">
        <v>8718.68260792</v>
      </c>
      <c r="N26" s="128">
        <v>59.15883414999999</v>
      </c>
      <c r="O26" s="128">
        <v>91.088154320000001</v>
      </c>
      <c r="P26" s="128">
        <v>26.734365279999999</v>
      </c>
      <c r="Q26" s="129"/>
      <c r="R26" s="129"/>
      <c r="S26" s="129"/>
      <c r="T26" s="129"/>
      <c r="U26" s="129"/>
      <c r="V26" s="129"/>
    </row>
    <row r="27" spans="1:22" s="42" customFormat="1" hidden="1" outlineLevel="1">
      <c r="A27" s="8">
        <v>41030</v>
      </c>
      <c r="B27" s="128">
        <v>12470.228281469999</v>
      </c>
      <c r="C27" s="41">
        <v>169.31727381000002</v>
      </c>
      <c r="D27" s="128">
        <v>125.87477051</v>
      </c>
      <c r="E27" s="128">
        <v>43.442503299999998</v>
      </c>
      <c r="F27" s="128">
        <v>248.618987</v>
      </c>
      <c r="G27" s="128">
        <v>52.62671332</v>
      </c>
      <c r="H27" s="128">
        <v>195.99227368000001</v>
      </c>
      <c r="I27" s="128">
        <v>3259.6415381099996</v>
      </c>
      <c r="J27" s="128">
        <v>92.212876120000004</v>
      </c>
      <c r="K27" s="128">
        <v>3167.4286619900004</v>
      </c>
      <c r="L27" s="128">
        <v>8792.6504825499997</v>
      </c>
      <c r="M27" s="128">
        <v>8729.7257102000003</v>
      </c>
      <c r="N27" s="128">
        <v>62.924772349999998</v>
      </c>
      <c r="O27" s="128">
        <v>71.607900999999998</v>
      </c>
      <c r="P27" s="128">
        <v>25.982280239999998</v>
      </c>
      <c r="Q27" s="129"/>
      <c r="R27" s="129"/>
      <c r="S27" s="129"/>
      <c r="T27" s="129"/>
      <c r="U27" s="129"/>
      <c r="V27" s="129"/>
    </row>
    <row r="28" spans="1:22" s="42" customFormat="1" hidden="1" outlineLevel="1">
      <c r="A28" s="8">
        <v>41061</v>
      </c>
      <c r="B28" s="128">
        <v>12233.935791469999</v>
      </c>
      <c r="C28" s="41">
        <v>234.44297129999998</v>
      </c>
      <c r="D28" s="128">
        <v>150.02657258999997</v>
      </c>
      <c r="E28" s="128">
        <v>84.416398709999996</v>
      </c>
      <c r="F28" s="128">
        <v>211.75911714999998</v>
      </c>
      <c r="G28" s="128">
        <v>42.592301030000002</v>
      </c>
      <c r="H28" s="128">
        <v>169.16681611999999</v>
      </c>
      <c r="I28" s="128">
        <v>2849.2142479499998</v>
      </c>
      <c r="J28" s="128">
        <v>83.152707469999996</v>
      </c>
      <c r="K28" s="128">
        <v>2766.0615404800001</v>
      </c>
      <c r="L28" s="128">
        <v>8938.5194550699998</v>
      </c>
      <c r="M28" s="128">
        <v>8879.37955324</v>
      </c>
      <c r="N28" s="128">
        <v>59.139901830000007</v>
      </c>
      <c r="O28" s="128">
        <v>82.22666203</v>
      </c>
      <c r="P28" s="128">
        <v>26.05870724</v>
      </c>
      <c r="Q28" s="129"/>
      <c r="R28" s="129"/>
      <c r="S28" s="129"/>
      <c r="T28" s="129"/>
      <c r="U28" s="129"/>
      <c r="V28" s="129"/>
    </row>
    <row r="29" spans="1:22" s="42" customFormat="1" hidden="1" outlineLevel="1">
      <c r="A29" s="8">
        <v>41091</v>
      </c>
      <c r="B29" s="128">
        <v>12466.87794875</v>
      </c>
      <c r="C29" s="41">
        <v>196.40921458</v>
      </c>
      <c r="D29" s="128">
        <v>130.10604097999999</v>
      </c>
      <c r="E29" s="128">
        <v>66.303173600000008</v>
      </c>
      <c r="F29" s="128">
        <v>202.00345755999999</v>
      </c>
      <c r="G29" s="128">
        <v>31.240734320000001</v>
      </c>
      <c r="H29" s="128">
        <v>170.76272323999999</v>
      </c>
      <c r="I29" s="128">
        <v>3056.4525553599997</v>
      </c>
      <c r="J29" s="128">
        <v>86.716534249999995</v>
      </c>
      <c r="K29" s="128">
        <v>2969.7360211099999</v>
      </c>
      <c r="L29" s="128">
        <v>9012.0127212500011</v>
      </c>
      <c r="M29" s="128">
        <v>8952.0693871600015</v>
      </c>
      <c r="N29" s="128">
        <v>59.943334090000008</v>
      </c>
      <c r="O29" s="128">
        <v>62.107855109999996</v>
      </c>
      <c r="P29" s="128">
        <v>24.562529569999999</v>
      </c>
      <c r="Q29" s="129"/>
      <c r="R29" s="129"/>
      <c r="S29" s="129"/>
      <c r="T29" s="129"/>
      <c r="U29" s="129"/>
      <c r="V29" s="129"/>
    </row>
    <row r="30" spans="1:22" s="42" customFormat="1" hidden="1" outlineLevel="1">
      <c r="A30" s="8">
        <v>41122</v>
      </c>
      <c r="B30" s="128">
        <v>12787.81061407</v>
      </c>
      <c r="C30" s="41">
        <v>212.30153679999995</v>
      </c>
      <c r="D30" s="128">
        <v>136.31212468999999</v>
      </c>
      <c r="E30" s="128">
        <v>75.989412110000004</v>
      </c>
      <c r="F30" s="128">
        <v>227.44068283000001</v>
      </c>
      <c r="G30" s="128">
        <v>44.696863140000005</v>
      </c>
      <c r="H30" s="128">
        <v>182.74381968999998</v>
      </c>
      <c r="I30" s="128">
        <v>3207.75684783</v>
      </c>
      <c r="J30" s="128">
        <v>73.561487310000004</v>
      </c>
      <c r="K30" s="128">
        <v>3134.1953605200006</v>
      </c>
      <c r="L30" s="128">
        <v>9140.3115466099989</v>
      </c>
      <c r="M30" s="128">
        <v>9080.9592912900007</v>
      </c>
      <c r="N30" s="128">
        <v>59.352255319999998</v>
      </c>
      <c r="O30" s="128">
        <v>66.530230979999999</v>
      </c>
      <c r="P30" s="128">
        <v>24.081235799999998</v>
      </c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8">
        <v>12957.59934644</v>
      </c>
      <c r="C31" s="41">
        <v>208.32803594000001</v>
      </c>
      <c r="D31" s="128">
        <v>128.14546977999998</v>
      </c>
      <c r="E31" s="128">
        <v>80.182566159999993</v>
      </c>
      <c r="F31" s="128">
        <v>244.84252973</v>
      </c>
      <c r="G31" s="128">
        <v>49.560541830000005</v>
      </c>
      <c r="H31" s="128">
        <v>195.28198789999999</v>
      </c>
      <c r="I31" s="128">
        <v>3207.5775181700001</v>
      </c>
      <c r="J31" s="128">
        <v>71.124224229999996</v>
      </c>
      <c r="K31" s="128">
        <v>3136.4532939399996</v>
      </c>
      <c r="L31" s="128">
        <v>9296.8512626000011</v>
      </c>
      <c r="M31" s="128">
        <v>9230.0714650499995</v>
      </c>
      <c r="N31" s="128">
        <v>66.779797549999998</v>
      </c>
      <c r="O31" s="128">
        <v>88.152471329999997</v>
      </c>
      <c r="P31" s="128">
        <v>24.103402889999998</v>
      </c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8">
        <v>12796.441865790001</v>
      </c>
      <c r="C32" s="41">
        <v>112.37097825000001</v>
      </c>
      <c r="D32" s="128">
        <v>45.213469289999999</v>
      </c>
      <c r="E32" s="128">
        <v>67.157508960000001</v>
      </c>
      <c r="F32" s="128">
        <v>194.48867789999997</v>
      </c>
      <c r="G32" s="128">
        <v>32.665596559999997</v>
      </c>
      <c r="H32" s="128">
        <v>161.82308134000002</v>
      </c>
      <c r="I32" s="128">
        <v>3065.9732985099999</v>
      </c>
      <c r="J32" s="128">
        <v>68.721459039999999</v>
      </c>
      <c r="K32" s="128">
        <v>2997.25183947</v>
      </c>
      <c r="L32" s="128">
        <v>9423.6089111300007</v>
      </c>
      <c r="M32" s="128">
        <v>9357.9261233600009</v>
      </c>
      <c r="N32" s="128">
        <v>65.682787770000004</v>
      </c>
      <c r="O32" s="128">
        <v>114.20671899999999</v>
      </c>
      <c r="P32" s="128">
        <v>24.829934560000002</v>
      </c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8">
        <v>13374.969943669999</v>
      </c>
      <c r="C33" s="41">
        <v>114.15921258</v>
      </c>
      <c r="D33" s="128">
        <v>46.883826220000003</v>
      </c>
      <c r="E33" s="128">
        <v>67.275386359999999</v>
      </c>
      <c r="F33" s="128">
        <v>188.70795229999999</v>
      </c>
      <c r="G33" s="128">
        <v>30.288841939999998</v>
      </c>
      <c r="H33" s="128">
        <v>158.41911035999999</v>
      </c>
      <c r="I33" s="128">
        <v>3508.23056559</v>
      </c>
      <c r="J33" s="128">
        <v>69.964801109999996</v>
      </c>
      <c r="K33" s="128">
        <v>3438.2657644800001</v>
      </c>
      <c r="L33" s="128">
        <v>9563.8722132000003</v>
      </c>
      <c r="M33" s="128">
        <v>9504.0363433300008</v>
      </c>
      <c r="N33" s="128">
        <v>59.835869869999996</v>
      </c>
      <c r="O33" s="128">
        <v>168.54952264000002</v>
      </c>
      <c r="P33" s="128">
        <v>25.650598610000003</v>
      </c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8">
        <v>13811.50696864</v>
      </c>
      <c r="C34" s="41">
        <v>168.02808173</v>
      </c>
      <c r="D34" s="128">
        <v>97.630723070000002</v>
      </c>
      <c r="E34" s="128">
        <v>70.397358659999995</v>
      </c>
      <c r="F34" s="128">
        <v>41.609707100000001</v>
      </c>
      <c r="G34" s="128">
        <v>41.206655050000002</v>
      </c>
      <c r="H34" s="128">
        <v>0.40305205</v>
      </c>
      <c r="I34" s="128">
        <v>3810.9884346200001</v>
      </c>
      <c r="J34" s="128">
        <v>119.40112681999999</v>
      </c>
      <c r="K34" s="128">
        <v>3691.5873077999995</v>
      </c>
      <c r="L34" s="128">
        <v>9790.8807451899993</v>
      </c>
      <c r="M34" s="128">
        <v>9735.4664055799985</v>
      </c>
      <c r="N34" s="128">
        <v>55.414339610000006</v>
      </c>
      <c r="O34" s="128">
        <v>208.07322697000001</v>
      </c>
      <c r="P34" s="128">
        <v>25.03891029</v>
      </c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8">
        <v>14212.48495572</v>
      </c>
      <c r="C35" s="41">
        <v>131.72086924000001</v>
      </c>
      <c r="D35" s="128">
        <v>49.292186459999996</v>
      </c>
      <c r="E35" s="128">
        <v>82.428682780000003</v>
      </c>
      <c r="F35" s="128">
        <v>3.62955374</v>
      </c>
      <c r="G35" s="128">
        <v>2.7546389700000002</v>
      </c>
      <c r="H35" s="128">
        <v>0.87491476999999995</v>
      </c>
      <c r="I35" s="128">
        <v>3975.1458954699997</v>
      </c>
      <c r="J35" s="128">
        <v>99.444849919999996</v>
      </c>
      <c r="K35" s="128">
        <v>3875.7010455499999</v>
      </c>
      <c r="L35" s="128">
        <v>10101.988637269998</v>
      </c>
      <c r="M35" s="128">
        <v>10034.885826189999</v>
      </c>
      <c r="N35" s="128">
        <v>67.102811080000009</v>
      </c>
      <c r="O35" s="128">
        <v>186.74075662000001</v>
      </c>
      <c r="P35" s="128">
        <v>25.610540030000003</v>
      </c>
      <c r="Q35" s="129"/>
      <c r="R35" s="129"/>
      <c r="S35" s="129"/>
      <c r="T35" s="129"/>
      <c r="U35" s="129"/>
      <c r="V35" s="129"/>
    </row>
    <row r="36" spans="1:22" hidden="1" outlineLevel="1">
      <c r="A36" s="8">
        <v>41306</v>
      </c>
      <c r="B36" s="128">
        <v>14700.42430846</v>
      </c>
      <c r="C36" s="41">
        <v>146.94611101999999</v>
      </c>
      <c r="D36" s="128">
        <v>48.705878010000006</v>
      </c>
      <c r="E36" s="128">
        <v>98.240233009999997</v>
      </c>
      <c r="F36" s="128">
        <v>84.161048829999999</v>
      </c>
      <c r="G36" s="128">
        <v>4.7902148999999996</v>
      </c>
      <c r="H36" s="128">
        <v>79.370833930000003</v>
      </c>
      <c r="I36" s="128">
        <v>4346.1840510000002</v>
      </c>
      <c r="J36" s="128">
        <v>84.999699239999998</v>
      </c>
      <c r="K36" s="128">
        <v>4261.18435176</v>
      </c>
      <c r="L36" s="128">
        <v>10123.13309761</v>
      </c>
      <c r="M36" s="128">
        <v>10054.88852158</v>
      </c>
      <c r="N36" s="128">
        <v>68.244576030000005</v>
      </c>
      <c r="O36" s="128">
        <v>229.96063907000001</v>
      </c>
      <c r="P36" s="128">
        <v>25.246397890000001</v>
      </c>
      <c r="Q36" s="129"/>
      <c r="R36" s="129"/>
      <c r="S36" s="129"/>
      <c r="T36" s="129"/>
      <c r="U36" s="129"/>
      <c r="V36" s="129"/>
    </row>
    <row r="37" spans="1:22" hidden="1" outlineLevel="1">
      <c r="A37" s="8">
        <v>41334</v>
      </c>
      <c r="B37" s="128">
        <v>14618.612694580001</v>
      </c>
      <c r="C37" s="41">
        <v>176.30745324</v>
      </c>
      <c r="D37" s="128">
        <v>87.438075240000003</v>
      </c>
      <c r="E37" s="128">
        <v>88.869377999999983</v>
      </c>
      <c r="F37" s="128">
        <v>83.89722879</v>
      </c>
      <c r="G37" s="128">
        <v>13.25409367</v>
      </c>
      <c r="H37" s="128">
        <v>70.643135119999997</v>
      </c>
      <c r="I37" s="128">
        <v>4057.8855726500005</v>
      </c>
      <c r="J37" s="128">
        <v>94.654674160000013</v>
      </c>
      <c r="K37" s="128">
        <v>3963.2308984900001</v>
      </c>
      <c r="L37" s="128">
        <v>10300.5224399</v>
      </c>
      <c r="M37" s="128">
        <v>10229.85556149</v>
      </c>
      <c r="N37" s="128">
        <v>70.666878409999995</v>
      </c>
      <c r="O37" s="128">
        <v>246.14979846</v>
      </c>
      <c r="P37" s="128">
        <v>28.130665699999998</v>
      </c>
      <c r="Q37" s="129"/>
      <c r="R37" s="129"/>
      <c r="S37" s="129"/>
      <c r="T37" s="129"/>
      <c r="U37" s="129"/>
      <c r="V37" s="129"/>
    </row>
    <row r="38" spans="1:22" hidden="1" outlineLevel="1">
      <c r="A38" s="8">
        <v>41365</v>
      </c>
      <c r="B38" s="128">
        <v>14554.018767699999</v>
      </c>
      <c r="C38" s="41">
        <v>143.75548054000001</v>
      </c>
      <c r="D38" s="128">
        <v>55.189022259999994</v>
      </c>
      <c r="E38" s="128">
        <v>88.566458280000006</v>
      </c>
      <c r="F38" s="128">
        <v>116.14902814999999</v>
      </c>
      <c r="G38" s="128">
        <v>18.595133929999996</v>
      </c>
      <c r="H38" s="128">
        <v>97.553894220000004</v>
      </c>
      <c r="I38" s="128">
        <v>3874.9223378899997</v>
      </c>
      <c r="J38" s="128">
        <v>98.314425450000002</v>
      </c>
      <c r="K38" s="128">
        <v>3776.6079124400003</v>
      </c>
      <c r="L38" s="128">
        <v>10419.19192112</v>
      </c>
      <c r="M38" s="128">
        <v>10348.007364660001</v>
      </c>
      <c r="N38" s="128">
        <v>71.184556459999996</v>
      </c>
      <c r="O38" s="128">
        <v>257.99068556999998</v>
      </c>
      <c r="P38" s="128">
        <v>27.657215059999999</v>
      </c>
      <c r="Q38" s="129"/>
      <c r="R38" s="129"/>
      <c r="S38" s="129"/>
      <c r="T38" s="129"/>
      <c r="U38" s="129"/>
      <c r="V38" s="129"/>
    </row>
    <row r="39" spans="1:22" hidden="1" outlineLevel="1">
      <c r="A39" s="8">
        <v>41395</v>
      </c>
      <c r="B39" s="128">
        <v>14624.570830619999</v>
      </c>
      <c r="C39" s="41">
        <v>149.01476165</v>
      </c>
      <c r="D39" s="128">
        <v>60.390242600000008</v>
      </c>
      <c r="E39" s="128">
        <v>88.624519050000004</v>
      </c>
      <c r="F39" s="128">
        <v>114.32298159</v>
      </c>
      <c r="G39" s="128">
        <v>16.33269808</v>
      </c>
      <c r="H39" s="128">
        <v>97.990283509999998</v>
      </c>
      <c r="I39" s="128">
        <v>3818.5779453899995</v>
      </c>
      <c r="J39" s="128">
        <v>104.78151310999999</v>
      </c>
      <c r="K39" s="128">
        <v>3713.7964322799999</v>
      </c>
      <c r="L39" s="128">
        <v>10542.655141989999</v>
      </c>
      <c r="M39" s="128">
        <v>10472.04869903</v>
      </c>
      <c r="N39" s="128">
        <v>70.60644296000001</v>
      </c>
      <c r="O39" s="128">
        <v>258.96327044000003</v>
      </c>
      <c r="P39" s="128">
        <v>27.478670479999998</v>
      </c>
      <c r="Q39" s="129"/>
      <c r="R39" s="129"/>
      <c r="S39" s="129"/>
      <c r="T39" s="129"/>
      <c r="U39" s="129"/>
      <c r="V39" s="129"/>
    </row>
    <row r="40" spans="1:22" hidden="1" outlineLevel="1">
      <c r="A40" s="8">
        <v>41426</v>
      </c>
      <c r="B40" s="128">
        <v>14661.11293927</v>
      </c>
      <c r="C40" s="41">
        <v>169.27826209</v>
      </c>
      <c r="D40" s="128">
        <v>81.051219110000005</v>
      </c>
      <c r="E40" s="128">
        <v>88.227042979999993</v>
      </c>
      <c r="F40" s="128">
        <v>109.63952175</v>
      </c>
      <c r="G40" s="128">
        <v>12.97176477</v>
      </c>
      <c r="H40" s="128">
        <v>96.667756979999993</v>
      </c>
      <c r="I40" s="128">
        <v>3627.6866571100004</v>
      </c>
      <c r="J40" s="128">
        <v>88.244565039999998</v>
      </c>
      <c r="K40" s="128">
        <v>3539.4420920700004</v>
      </c>
      <c r="L40" s="128">
        <v>10754.508498319999</v>
      </c>
      <c r="M40" s="128">
        <v>10681.78231846</v>
      </c>
      <c r="N40" s="128">
        <v>72.726179860000002</v>
      </c>
      <c r="O40" s="128">
        <v>247.64454701</v>
      </c>
      <c r="P40" s="128">
        <v>27.877062469999998</v>
      </c>
      <c r="Q40" s="129"/>
      <c r="R40" s="129"/>
      <c r="S40" s="129"/>
      <c r="T40" s="129"/>
      <c r="U40" s="129"/>
      <c r="V40" s="129"/>
    </row>
    <row r="41" spans="1:22" hidden="1" outlineLevel="1">
      <c r="A41" s="8">
        <v>41456</v>
      </c>
      <c r="B41" s="128">
        <v>15194.00087731</v>
      </c>
      <c r="C41" s="41">
        <v>136.43132782999999</v>
      </c>
      <c r="D41" s="128">
        <v>65.958966529999998</v>
      </c>
      <c r="E41" s="128">
        <v>70.472361300000003</v>
      </c>
      <c r="F41" s="128">
        <v>111.58903404000002</v>
      </c>
      <c r="G41" s="128">
        <v>18.557310020000003</v>
      </c>
      <c r="H41" s="128">
        <v>93.031724020000013</v>
      </c>
      <c r="I41" s="128">
        <v>4068.2126725500002</v>
      </c>
      <c r="J41" s="128">
        <v>116.48654049</v>
      </c>
      <c r="K41" s="128">
        <v>3951.7261320600001</v>
      </c>
      <c r="L41" s="128">
        <v>10877.76784289</v>
      </c>
      <c r="M41" s="128">
        <v>10798.956219350001</v>
      </c>
      <c r="N41" s="128">
        <v>78.811623539999999</v>
      </c>
      <c r="O41" s="128">
        <v>246.19193231</v>
      </c>
      <c r="P41" s="128">
        <v>27.054330069999999</v>
      </c>
      <c r="Q41" s="129"/>
      <c r="R41" s="129"/>
      <c r="S41" s="129"/>
      <c r="T41" s="129"/>
      <c r="U41" s="129"/>
      <c r="V41" s="129"/>
    </row>
    <row r="42" spans="1:22" hidden="1" outlineLevel="1">
      <c r="A42" s="8">
        <v>41487</v>
      </c>
      <c r="B42" s="128">
        <v>15087.54628</v>
      </c>
      <c r="C42" s="41">
        <v>145.11578227999999</v>
      </c>
      <c r="D42" s="128">
        <v>67.132571810000002</v>
      </c>
      <c r="E42" s="128">
        <v>77.983210469999989</v>
      </c>
      <c r="F42" s="128">
        <v>111.53282224999998</v>
      </c>
      <c r="G42" s="128">
        <v>18.529136130000001</v>
      </c>
      <c r="H42" s="128">
        <v>93.003686119999998</v>
      </c>
      <c r="I42" s="128">
        <v>3870.1039449599998</v>
      </c>
      <c r="J42" s="128">
        <v>101.1866181</v>
      </c>
      <c r="K42" s="128">
        <v>3768.9173268599998</v>
      </c>
      <c r="L42" s="128">
        <v>10960.79373051</v>
      </c>
      <c r="M42" s="128">
        <v>10872.89181598</v>
      </c>
      <c r="N42" s="128">
        <v>87.901914529999999</v>
      </c>
      <c r="O42" s="128">
        <v>221.29740481000002</v>
      </c>
      <c r="P42" s="128">
        <v>26.986424149999998</v>
      </c>
      <c r="Q42" s="129"/>
      <c r="R42" s="129"/>
      <c r="S42" s="129"/>
      <c r="T42" s="129"/>
      <c r="U42" s="129"/>
      <c r="V42" s="129"/>
    </row>
    <row r="43" spans="1:22" hidden="1" outlineLevel="1">
      <c r="A43" s="8">
        <v>41518</v>
      </c>
      <c r="B43" s="128">
        <v>15598.000476310001</v>
      </c>
      <c r="C43" s="41">
        <v>220.67761090999997</v>
      </c>
      <c r="D43" s="128">
        <v>166.51905395</v>
      </c>
      <c r="E43" s="128">
        <v>54.158556959999991</v>
      </c>
      <c r="F43" s="128">
        <v>108.82914142</v>
      </c>
      <c r="G43" s="128">
        <v>17.877941010000001</v>
      </c>
      <c r="H43" s="128">
        <v>90.951200409999998</v>
      </c>
      <c r="I43" s="128">
        <v>4136.9232868299996</v>
      </c>
      <c r="J43" s="128">
        <v>82.328976210000008</v>
      </c>
      <c r="K43" s="128">
        <v>4054.5943106200002</v>
      </c>
      <c r="L43" s="128">
        <v>11131.57043715</v>
      </c>
      <c r="M43" s="128">
        <v>11044.51665367</v>
      </c>
      <c r="N43" s="128">
        <v>87.053783479999993</v>
      </c>
      <c r="O43" s="128">
        <v>273.73533828000001</v>
      </c>
      <c r="P43" s="128">
        <v>27.563791899999998</v>
      </c>
      <c r="Q43" s="129"/>
      <c r="R43" s="129"/>
      <c r="S43" s="129"/>
      <c r="T43" s="129"/>
      <c r="U43" s="129"/>
      <c r="V43" s="129"/>
    </row>
    <row r="44" spans="1:22" hidden="1" outlineLevel="1">
      <c r="A44" s="8">
        <v>41548</v>
      </c>
      <c r="B44" s="128">
        <v>15698.10644553</v>
      </c>
      <c r="C44" s="41">
        <v>125.06545898</v>
      </c>
      <c r="D44" s="128">
        <v>70.614016969999994</v>
      </c>
      <c r="E44" s="128">
        <v>54.451442010000001</v>
      </c>
      <c r="F44" s="128">
        <v>127.26973698</v>
      </c>
      <c r="G44" s="128">
        <v>36.746677049999995</v>
      </c>
      <c r="H44" s="128">
        <v>90.523059930000002</v>
      </c>
      <c r="I44" s="128">
        <v>4203.1852321300003</v>
      </c>
      <c r="J44" s="128">
        <v>72.124973969999999</v>
      </c>
      <c r="K44" s="128">
        <v>4131.0602581600006</v>
      </c>
      <c r="L44" s="128">
        <v>11242.58601744</v>
      </c>
      <c r="M44" s="128">
        <v>11159.84290451</v>
      </c>
      <c r="N44" s="128">
        <v>82.743112929999995</v>
      </c>
      <c r="O44" s="128">
        <v>152.66464715999999</v>
      </c>
      <c r="P44" s="128">
        <v>28.168971290000002</v>
      </c>
      <c r="Q44" s="129"/>
      <c r="R44" s="129"/>
      <c r="S44" s="129"/>
      <c r="T44" s="129"/>
      <c r="U44" s="129"/>
      <c r="V44" s="129"/>
    </row>
    <row r="45" spans="1:22" hidden="1" outlineLevel="1">
      <c r="A45" s="8">
        <v>41579</v>
      </c>
      <c r="B45" s="128">
        <v>15865.83549816</v>
      </c>
      <c r="C45" s="41">
        <v>108.82337805</v>
      </c>
      <c r="D45" s="128">
        <v>70.318351759999999</v>
      </c>
      <c r="E45" s="128">
        <v>38.505026289999996</v>
      </c>
      <c r="F45" s="128">
        <v>107.21961019</v>
      </c>
      <c r="G45" s="128">
        <v>17.004014560000002</v>
      </c>
      <c r="H45" s="128">
        <v>90.215595629999996</v>
      </c>
      <c r="I45" s="128">
        <v>4185.2710294099998</v>
      </c>
      <c r="J45" s="128">
        <v>82.283901490000005</v>
      </c>
      <c r="K45" s="128">
        <v>4102.9871279199997</v>
      </c>
      <c r="L45" s="128">
        <v>11464.52148051</v>
      </c>
      <c r="M45" s="128">
        <v>11381.386202239999</v>
      </c>
      <c r="N45" s="128">
        <v>83.135278270000001</v>
      </c>
      <c r="O45" s="128">
        <v>82.829740380000004</v>
      </c>
      <c r="P45" s="128">
        <v>27.95624892</v>
      </c>
      <c r="Q45" s="129"/>
      <c r="R45" s="129"/>
      <c r="S45" s="129"/>
      <c r="T45" s="129"/>
      <c r="U45" s="129"/>
      <c r="V45" s="129"/>
    </row>
    <row r="46" spans="1:22" hidden="1" outlineLevel="1">
      <c r="A46" s="8">
        <v>41609</v>
      </c>
      <c r="B46" s="128">
        <v>15924.416553200001</v>
      </c>
      <c r="C46" s="41">
        <v>205.07422797000001</v>
      </c>
      <c r="D46" s="128">
        <v>151.44213231999998</v>
      </c>
      <c r="E46" s="128">
        <v>53.632095650000004</v>
      </c>
      <c r="F46" s="128">
        <v>7.9535515199999995</v>
      </c>
      <c r="G46" s="128">
        <v>7.3118812099999992</v>
      </c>
      <c r="H46" s="128">
        <v>0.64167030999999997</v>
      </c>
      <c r="I46" s="128">
        <v>3987.87947665</v>
      </c>
      <c r="J46" s="128">
        <v>158.29377584999997</v>
      </c>
      <c r="K46" s="128">
        <v>3829.5857007999994</v>
      </c>
      <c r="L46" s="128">
        <v>11723.509297059998</v>
      </c>
      <c r="M46" s="128">
        <v>11646.21150508</v>
      </c>
      <c r="N46" s="128">
        <v>77.297791980000014</v>
      </c>
      <c r="O46" s="128">
        <v>129.28431953</v>
      </c>
      <c r="P46" s="128">
        <v>28.500144939999998</v>
      </c>
      <c r="Q46" s="129"/>
      <c r="R46" s="129"/>
      <c r="S46" s="129"/>
      <c r="T46" s="129"/>
      <c r="U46" s="129"/>
      <c r="V46" s="129"/>
    </row>
    <row r="47" spans="1:22" hidden="1" outlineLevel="1">
      <c r="A47" s="8">
        <v>41640</v>
      </c>
      <c r="B47" s="128">
        <v>15856.37113639</v>
      </c>
      <c r="C47" s="41">
        <v>127.52847852999999</v>
      </c>
      <c r="D47" s="128">
        <v>77.500013069999994</v>
      </c>
      <c r="E47" s="128">
        <v>50.02846546</v>
      </c>
      <c r="F47" s="128">
        <v>2.5954766300000003</v>
      </c>
      <c r="G47" s="128">
        <v>1.9703384700000002</v>
      </c>
      <c r="H47" s="128">
        <v>0.62513816</v>
      </c>
      <c r="I47" s="128">
        <v>3933.1157103599999</v>
      </c>
      <c r="J47" s="128">
        <v>89.778004710000005</v>
      </c>
      <c r="K47" s="128">
        <v>3843.3377056499999</v>
      </c>
      <c r="L47" s="128">
        <v>11793.131470870001</v>
      </c>
      <c r="M47" s="128">
        <v>11710.89992109</v>
      </c>
      <c r="N47" s="128">
        <v>82.231549780000009</v>
      </c>
      <c r="O47" s="128">
        <v>124.66624783</v>
      </c>
      <c r="P47" s="128">
        <v>39.801588629999998</v>
      </c>
      <c r="Q47" s="129"/>
      <c r="R47" s="129"/>
      <c r="S47" s="129"/>
      <c r="T47" s="129"/>
      <c r="U47" s="129"/>
      <c r="V47" s="129"/>
    </row>
    <row r="48" spans="1:22" hidden="1" outlineLevel="1">
      <c r="A48" s="8">
        <v>41671</v>
      </c>
      <c r="B48" s="128">
        <v>16409.015988470001</v>
      </c>
      <c r="C48" s="41">
        <v>122.80380851000001</v>
      </c>
      <c r="D48" s="128">
        <v>71.201579940000002</v>
      </c>
      <c r="E48" s="128">
        <v>51.602228570000008</v>
      </c>
      <c r="F48" s="128">
        <v>11.259650369999999</v>
      </c>
      <c r="G48" s="128">
        <v>11.06541683</v>
      </c>
      <c r="H48" s="128">
        <v>0.19423354000000001</v>
      </c>
      <c r="I48" s="128">
        <v>4336.6465571399995</v>
      </c>
      <c r="J48" s="128">
        <v>93.983472259999985</v>
      </c>
      <c r="K48" s="128">
        <v>4242.6630848799996</v>
      </c>
      <c r="L48" s="128">
        <v>11938.305972450002</v>
      </c>
      <c r="M48" s="128">
        <v>11861.892646050001</v>
      </c>
      <c r="N48" s="128">
        <v>76.413326400000003</v>
      </c>
      <c r="O48" s="128">
        <v>101.63327394999999</v>
      </c>
      <c r="P48" s="128">
        <v>31.901663450000001</v>
      </c>
      <c r="Q48" s="129"/>
      <c r="R48" s="129"/>
      <c r="S48" s="129"/>
      <c r="T48" s="129"/>
      <c r="U48" s="129"/>
      <c r="V48" s="129"/>
    </row>
    <row r="49" spans="1:22" hidden="1" outlineLevel="1">
      <c r="A49" s="8">
        <v>41699</v>
      </c>
      <c r="B49" s="128">
        <v>16615.166078599999</v>
      </c>
      <c r="C49" s="41">
        <v>165.39981528000001</v>
      </c>
      <c r="D49" s="128">
        <v>110.77554791999999</v>
      </c>
      <c r="E49" s="128">
        <v>54.624267359999997</v>
      </c>
      <c r="F49" s="128">
        <v>3.6925209400000005</v>
      </c>
      <c r="G49" s="128">
        <v>3.36279007</v>
      </c>
      <c r="H49" s="128">
        <v>0.32973087000000001</v>
      </c>
      <c r="I49" s="128">
        <v>4629.8796564100003</v>
      </c>
      <c r="J49" s="128">
        <v>95.744803900000008</v>
      </c>
      <c r="K49" s="128">
        <v>4534.1348525100002</v>
      </c>
      <c r="L49" s="128">
        <v>11816.194085970001</v>
      </c>
      <c r="M49" s="128">
        <v>11742.074356110001</v>
      </c>
      <c r="N49" s="128">
        <v>74.119729859999993</v>
      </c>
      <c r="O49" s="128">
        <v>62.17460432</v>
      </c>
      <c r="P49" s="128">
        <v>32.956914319999996</v>
      </c>
      <c r="Q49" s="129"/>
      <c r="R49" s="129"/>
      <c r="S49" s="129"/>
      <c r="T49" s="129"/>
      <c r="U49" s="129"/>
      <c r="V49" s="129"/>
    </row>
    <row r="50" spans="1:22" hidden="1" outlineLevel="1">
      <c r="A50" s="8">
        <v>41730</v>
      </c>
      <c r="B50" s="128">
        <v>16814.451327039998</v>
      </c>
      <c r="C50" s="41">
        <v>152.29380114</v>
      </c>
      <c r="D50" s="128">
        <v>77.947104400000001</v>
      </c>
      <c r="E50" s="128">
        <v>74.346696740000013</v>
      </c>
      <c r="F50" s="128">
        <v>8.5710390200000006</v>
      </c>
      <c r="G50" s="128">
        <v>8.2453097399999997</v>
      </c>
      <c r="H50" s="128">
        <v>0.32572928000000001</v>
      </c>
      <c r="I50" s="128">
        <v>4784.3067743899992</v>
      </c>
      <c r="J50" s="128">
        <v>109.67167786</v>
      </c>
      <c r="K50" s="128">
        <v>4674.6350965300007</v>
      </c>
      <c r="L50" s="128">
        <v>11869.279712490001</v>
      </c>
      <c r="M50" s="128">
        <v>11792.23413008</v>
      </c>
      <c r="N50" s="128">
        <v>77.045582409999994</v>
      </c>
      <c r="O50" s="128">
        <v>38.173768950000003</v>
      </c>
      <c r="P50" s="128">
        <v>38.602103729999996</v>
      </c>
      <c r="Q50" s="129"/>
      <c r="R50" s="129"/>
      <c r="S50" s="129"/>
      <c r="T50" s="129"/>
      <c r="U50" s="129"/>
      <c r="V50" s="129"/>
    </row>
    <row r="51" spans="1:22" hidden="1" outlineLevel="1">
      <c r="A51" s="8">
        <v>41760</v>
      </c>
      <c r="B51" s="128">
        <v>17191.603211140002</v>
      </c>
      <c r="C51" s="41">
        <v>141.24869227000002</v>
      </c>
      <c r="D51" s="128">
        <v>79.655383110000002</v>
      </c>
      <c r="E51" s="128">
        <v>61.593309159999997</v>
      </c>
      <c r="F51" s="128">
        <v>3.8205495499999995</v>
      </c>
      <c r="G51" s="128">
        <v>3.1777634999999997</v>
      </c>
      <c r="H51" s="128">
        <v>0.64278605</v>
      </c>
      <c r="I51" s="128">
        <v>5088.6205692200001</v>
      </c>
      <c r="J51" s="128">
        <v>90.660671380000011</v>
      </c>
      <c r="K51" s="128">
        <v>4997.959897839999</v>
      </c>
      <c r="L51" s="128">
        <v>11957.913400099998</v>
      </c>
      <c r="M51" s="128">
        <v>11877.870811090001</v>
      </c>
      <c r="N51" s="128">
        <v>80.04258901</v>
      </c>
      <c r="O51" s="128">
        <v>38.579647559999998</v>
      </c>
      <c r="P51" s="128">
        <v>38.867676009999997</v>
      </c>
      <c r="Q51" s="129"/>
      <c r="R51" s="129"/>
      <c r="S51" s="129"/>
      <c r="T51" s="129"/>
      <c r="U51" s="129"/>
      <c r="V51" s="129"/>
    </row>
    <row r="52" spans="1:22" hidden="1" outlineLevel="1">
      <c r="A52" s="8">
        <v>41791</v>
      </c>
      <c r="B52" s="128">
        <v>17288.188217340001</v>
      </c>
      <c r="C52" s="41">
        <v>182.66866021999999</v>
      </c>
      <c r="D52" s="128">
        <v>122.60023816</v>
      </c>
      <c r="E52" s="128">
        <v>60.06842206000001</v>
      </c>
      <c r="F52" s="128">
        <v>3.8201072100000002</v>
      </c>
      <c r="G52" s="128">
        <v>3.1092495899999997</v>
      </c>
      <c r="H52" s="128">
        <v>0.71085762000000008</v>
      </c>
      <c r="I52" s="128">
        <v>4878.3817236800005</v>
      </c>
      <c r="J52" s="128">
        <v>86.243427249999996</v>
      </c>
      <c r="K52" s="128">
        <v>4792.138296430001</v>
      </c>
      <c r="L52" s="128">
        <v>12223.31772623</v>
      </c>
      <c r="M52" s="128">
        <v>12143.272967199999</v>
      </c>
      <c r="N52" s="128">
        <v>80.044759030000009</v>
      </c>
      <c r="O52" s="128">
        <v>38.475738740000004</v>
      </c>
      <c r="P52" s="128">
        <v>44.924512920000005</v>
      </c>
      <c r="Q52" s="129"/>
      <c r="R52" s="129"/>
      <c r="S52" s="129"/>
      <c r="T52" s="129"/>
      <c r="U52" s="129"/>
      <c r="V52" s="129"/>
    </row>
    <row r="53" spans="1:22" hidden="1" outlineLevel="1">
      <c r="A53" s="8">
        <v>41821</v>
      </c>
      <c r="B53" s="128">
        <v>17171.68769114</v>
      </c>
      <c r="C53" s="41">
        <v>195.22705495</v>
      </c>
      <c r="D53" s="128">
        <v>138.72969943000001</v>
      </c>
      <c r="E53" s="128">
        <v>56.497355519999999</v>
      </c>
      <c r="F53" s="128">
        <v>9.1967493200000003</v>
      </c>
      <c r="G53" s="128">
        <v>8.7103760500000007</v>
      </c>
      <c r="H53" s="128">
        <v>0.48637327000000002</v>
      </c>
      <c r="I53" s="128">
        <v>4820.2167298700006</v>
      </c>
      <c r="J53" s="128">
        <v>94.770343789999998</v>
      </c>
      <c r="K53" s="128">
        <v>4725.4463860800006</v>
      </c>
      <c r="L53" s="128">
        <v>12147.047157000001</v>
      </c>
      <c r="M53" s="128">
        <v>12065.755834330001</v>
      </c>
      <c r="N53" s="128">
        <v>81.29132267</v>
      </c>
      <c r="O53" s="128">
        <v>38.943629739999999</v>
      </c>
      <c r="P53" s="128">
        <v>44.047707920000001</v>
      </c>
      <c r="Q53" s="129"/>
      <c r="R53" s="129"/>
      <c r="S53" s="129"/>
      <c r="T53" s="129"/>
      <c r="U53" s="129"/>
      <c r="V53" s="129"/>
    </row>
    <row r="54" spans="1:22" hidden="1" outlineLevel="1">
      <c r="A54" s="8">
        <v>41852</v>
      </c>
      <c r="B54" s="128">
        <v>17620.657857260001</v>
      </c>
      <c r="C54" s="41">
        <v>158.85574554999999</v>
      </c>
      <c r="D54" s="128">
        <v>98.204037749999998</v>
      </c>
      <c r="E54" s="128">
        <v>60.651707800000004</v>
      </c>
      <c r="F54" s="128">
        <v>3.1697328799999998</v>
      </c>
      <c r="G54" s="128">
        <v>2.6529670900000002</v>
      </c>
      <c r="H54" s="128">
        <v>0.51676579</v>
      </c>
      <c r="I54" s="128">
        <v>5247.5563515600006</v>
      </c>
      <c r="J54" s="128">
        <v>97.524103729999993</v>
      </c>
      <c r="K54" s="128">
        <v>5150.0322478300004</v>
      </c>
      <c r="L54" s="128">
        <v>12211.076027269999</v>
      </c>
      <c r="M54" s="128">
        <v>12130.19983598</v>
      </c>
      <c r="N54" s="128">
        <v>80.876191289999994</v>
      </c>
      <c r="O54" s="128">
        <v>2.5605799299999998</v>
      </c>
      <c r="P54" s="128">
        <v>48.233130199999998</v>
      </c>
      <c r="Q54" s="129"/>
      <c r="R54" s="129"/>
      <c r="S54" s="129"/>
      <c r="T54" s="129"/>
      <c r="U54" s="129"/>
      <c r="V54" s="129"/>
    </row>
    <row r="55" spans="1:22" hidden="1" outlineLevel="1">
      <c r="A55" s="8">
        <v>41883</v>
      </c>
      <c r="B55" s="128">
        <v>17230.54349928</v>
      </c>
      <c r="C55" s="41">
        <v>231.00469083999999</v>
      </c>
      <c r="D55" s="128">
        <v>151.72939199000001</v>
      </c>
      <c r="E55" s="128">
        <v>79.275298849999999</v>
      </c>
      <c r="F55" s="128">
        <v>7.08808419</v>
      </c>
      <c r="G55" s="128">
        <v>6.3684439099999999</v>
      </c>
      <c r="H55" s="128">
        <v>0.71964028000000002</v>
      </c>
      <c r="I55" s="128">
        <v>5237.5801840900003</v>
      </c>
      <c r="J55" s="128">
        <v>91.976110980000001</v>
      </c>
      <c r="K55" s="128">
        <v>5145.6040731100002</v>
      </c>
      <c r="L55" s="128">
        <v>11754.870540160002</v>
      </c>
      <c r="M55" s="128">
        <v>11672.435537359999</v>
      </c>
      <c r="N55" s="128">
        <v>82.435002800000007</v>
      </c>
      <c r="O55" s="128">
        <v>1.0052895099999999</v>
      </c>
      <c r="P55" s="128">
        <v>46.860601039999999</v>
      </c>
      <c r="Q55" s="129"/>
      <c r="R55" s="129"/>
      <c r="S55" s="129"/>
      <c r="T55" s="129"/>
      <c r="U55" s="129"/>
      <c r="V55" s="129"/>
    </row>
    <row r="56" spans="1:22" hidden="1" outlineLevel="1">
      <c r="A56" s="8">
        <v>41913</v>
      </c>
      <c r="B56" s="128">
        <v>17232.57686976</v>
      </c>
      <c r="C56" s="41">
        <v>177.32685616999999</v>
      </c>
      <c r="D56" s="128">
        <v>101.17113818</v>
      </c>
      <c r="E56" s="128">
        <v>76.155717989999999</v>
      </c>
      <c r="F56" s="128">
        <v>4.5845936600000003</v>
      </c>
      <c r="G56" s="128">
        <v>4.3106227500000003</v>
      </c>
      <c r="H56" s="128">
        <v>0.27397091000000001</v>
      </c>
      <c r="I56" s="128">
        <v>5446.7406717100002</v>
      </c>
      <c r="J56" s="128">
        <v>97.970341540000007</v>
      </c>
      <c r="K56" s="128">
        <v>5348.7703301700003</v>
      </c>
      <c r="L56" s="128">
        <v>11603.924748220001</v>
      </c>
      <c r="M56" s="128">
        <v>11520.92466669</v>
      </c>
      <c r="N56" s="128">
        <v>83.000081530000003</v>
      </c>
      <c r="O56" s="128">
        <v>0.27459853000000001</v>
      </c>
      <c r="P56" s="128">
        <v>47.840443699999994</v>
      </c>
      <c r="Q56" s="129"/>
      <c r="R56" s="129"/>
      <c r="S56" s="129"/>
      <c r="T56" s="129"/>
      <c r="U56" s="129"/>
      <c r="V56" s="129"/>
    </row>
    <row r="57" spans="1:22" hidden="1" outlineLevel="1">
      <c r="A57" s="8">
        <v>41944</v>
      </c>
      <c r="B57" s="128">
        <v>18277.735429290002</v>
      </c>
      <c r="C57" s="41">
        <v>188.86836262999998</v>
      </c>
      <c r="D57" s="128">
        <v>104.96767287999999</v>
      </c>
      <c r="E57" s="128">
        <v>83.900689749999998</v>
      </c>
      <c r="F57" s="128">
        <v>5.311585710000001</v>
      </c>
      <c r="G57" s="128">
        <v>3.41687516</v>
      </c>
      <c r="H57" s="128">
        <v>1.8947105500000001</v>
      </c>
      <c r="I57" s="128">
        <v>5798.0801988799994</v>
      </c>
      <c r="J57" s="128">
        <v>99.844015039999988</v>
      </c>
      <c r="K57" s="128">
        <v>5698.2361838399993</v>
      </c>
      <c r="L57" s="128">
        <v>12285.475282070001</v>
      </c>
      <c r="M57" s="128">
        <v>12202.99854873</v>
      </c>
      <c r="N57" s="128">
        <v>82.47673334000001</v>
      </c>
      <c r="O57" s="128">
        <v>-52.375314180000004</v>
      </c>
      <c r="P57" s="128">
        <v>57.967599129999996</v>
      </c>
      <c r="Q57" s="129"/>
      <c r="R57" s="129"/>
      <c r="S57" s="129"/>
      <c r="T57" s="129"/>
      <c r="U57" s="129"/>
      <c r="V57" s="129"/>
    </row>
    <row r="58" spans="1:22" hidden="1" outlineLevel="1">
      <c r="A58" s="8">
        <v>41974</v>
      </c>
      <c r="B58" s="128">
        <v>17887.881315269999</v>
      </c>
      <c r="C58" s="41">
        <v>254.73121587</v>
      </c>
      <c r="D58" s="128">
        <v>179.13387526</v>
      </c>
      <c r="E58" s="128">
        <v>75.597340610000003</v>
      </c>
      <c r="F58" s="128">
        <v>3.1759287300000003</v>
      </c>
      <c r="G58" s="128">
        <v>2.1318312400000003</v>
      </c>
      <c r="H58" s="128">
        <v>1.04409749</v>
      </c>
      <c r="I58" s="128">
        <v>5540.08718486</v>
      </c>
      <c r="J58" s="128">
        <v>111.85840470000001</v>
      </c>
      <c r="K58" s="128">
        <v>5428.2287801600005</v>
      </c>
      <c r="L58" s="128">
        <v>12089.886985809999</v>
      </c>
      <c r="M58" s="128">
        <v>12013.861339809999</v>
      </c>
      <c r="N58" s="128">
        <v>76.025645999999995</v>
      </c>
      <c r="O58" s="128">
        <v>-0.53693113000000003</v>
      </c>
      <c r="P58" s="128">
        <v>64.063163509999995</v>
      </c>
      <c r="Q58" s="129"/>
      <c r="R58" s="129"/>
      <c r="S58" s="129"/>
      <c r="T58" s="129"/>
      <c r="U58" s="129"/>
      <c r="V58" s="129"/>
    </row>
    <row r="59" spans="1:22" hidden="1" outlineLevel="1">
      <c r="A59" s="8">
        <v>42005</v>
      </c>
      <c r="B59" s="128">
        <v>17980.56364746</v>
      </c>
      <c r="C59" s="41">
        <v>195.56994560999999</v>
      </c>
      <c r="D59" s="128">
        <v>112.45239658999999</v>
      </c>
      <c r="E59" s="128">
        <v>83.117549019999998</v>
      </c>
      <c r="F59" s="128">
        <v>4.39707793</v>
      </c>
      <c r="G59" s="128">
        <v>3.5661053000000003</v>
      </c>
      <c r="H59" s="128">
        <v>0.83097262999999999</v>
      </c>
      <c r="I59" s="128">
        <v>5795.6277687399997</v>
      </c>
      <c r="J59" s="128">
        <v>109.43221906000001</v>
      </c>
      <c r="K59" s="128">
        <v>5686.1955496800001</v>
      </c>
      <c r="L59" s="128">
        <v>11984.968855179999</v>
      </c>
      <c r="M59" s="128">
        <v>11902.572335429999</v>
      </c>
      <c r="N59" s="128">
        <v>82.39651975000001</v>
      </c>
      <c r="O59" s="128">
        <v>3.2766965800000003</v>
      </c>
      <c r="P59" s="128">
        <v>63.769510339999997</v>
      </c>
      <c r="Q59" s="129"/>
      <c r="R59" s="129"/>
      <c r="S59" s="129"/>
      <c r="T59" s="129"/>
      <c r="U59" s="129"/>
      <c r="V59" s="129"/>
    </row>
    <row r="60" spans="1:22" hidden="1" outlineLevel="1">
      <c r="A60" s="8">
        <v>42036</v>
      </c>
      <c r="B60" s="128">
        <v>23415.75743541</v>
      </c>
      <c r="C60" s="41">
        <v>212.64809654999999</v>
      </c>
      <c r="D60" s="128">
        <v>118.24104681999998</v>
      </c>
      <c r="E60" s="128">
        <v>94.407049730000011</v>
      </c>
      <c r="F60" s="128">
        <v>10.837051349999999</v>
      </c>
      <c r="G60" s="128">
        <v>9.13235551</v>
      </c>
      <c r="H60" s="128">
        <v>1.7046958400000001</v>
      </c>
      <c r="I60" s="128">
        <v>8236.8731961699996</v>
      </c>
      <c r="J60" s="128">
        <v>141.43551692</v>
      </c>
      <c r="K60" s="128">
        <v>8095.4376792500007</v>
      </c>
      <c r="L60" s="128">
        <v>14955.399091339999</v>
      </c>
      <c r="M60" s="128">
        <v>14871.596607489999</v>
      </c>
      <c r="N60" s="128">
        <v>83.802483850000002</v>
      </c>
      <c r="O60" s="128">
        <v>-4.4904011100000005</v>
      </c>
      <c r="P60" s="128">
        <v>81.66479627999999</v>
      </c>
      <c r="Q60" s="129"/>
      <c r="R60" s="129"/>
      <c r="S60" s="129"/>
      <c r="T60" s="129"/>
      <c r="U60" s="129"/>
      <c r="V60" s="129"/>
    </row>
    <row r="61" spans="1:22" hidden="1" outlineLevel="1">
      <c r="A61" s="8">
        <v>42064</v>
      </c>
      <c r="B61" s="128">
        <v>21449.90263932</v>
      </c>
      <c r="C61" s="41">
        <v>312.05370307999999</v>
      </c>
      <c r="D61" s="128">
        <v>222.98565350000001</v>
      </c>
      <c r="E61" s="128">
        <v>89.068049580000007</v>
      </c>
      <c r="F61" s="128">
        <v>13.776526280000001</v>
      </c>
      <c r="G61" s="128">
        <v>10.84851804</v>
      </c>
      <c r="H61" s="128">
        <v>2.92800824</v>
      </c>
      <c r="I61" s="128">
        <v>8028.6875948100005</v>
      </c>
      <c r="J61" s="128">
        <v>177.3281714</v>
      </c>
      <c r="K61" s="128">
        <v>7851.3594234100001</v>
      </c>
      <c r="L61" s="128">
        <v>13095.384815149999</v>
      </c>
      <c r="M61" s="128">
        <v>13010.60789804</v>
      </c>
      <c r="N61" s="128">
        <v>84.776917109999999</v>
      </c>
      <c r="O61" s="128">
        <v>3.1228775099999999</v>
      </c>
      <c r="P61" s="128">
        <v>39.149089410000002</v>
      </c>
      <c r="Q61" s="129"/>
      <c r="R61" s="129"/>
      <c r="S61" s="129"/>
      <c r="T61" s="129"/>
      <c r="U61" s="129"/>
      <c r="V61" s="129"/>
    </row>
    <row r="62" spans="1:22" hidden="1" outlineLevel="1">
      <c r="A62" s="8">
        <v>42095</v>
      </c>
      <c r="B62" s="128">
        <v>19854.595521200001</v>
      </c>
      <c r="C62" s="41">
        <v>199.14453001999999</v>
      </c>
      <c r="D62" s="128">
        <v>119.95930858</v>
      </c>
      <c r="E62" s="128">
        <v>79.185221440000007</v>
      </c>
      <c r="F62" s="128">
        <v>8.8824564899999991</v>
      </c>
      <c r="G62" s="128">
        <v>6.3999528300000001</v>
      </c>
      <c r="H62" s="128">
        <v>2.4825036599999999</v>
      </c>
      <c r="I62" s="128">
        <v>7274.3136117200002</v>
      </c>
      <c r="J62" s="128">
        <v>193.16539036999998</v>
      </c>
      <c r="K62" s="128">
        <v>7081.1482213500003</v>
      </c>
      <c r="L62" s="128">
        <v>12372.25492297</v>
      </c>
      <c r="M62" s="128">
        <v>12283.97858535</v>
      </c>
      <c r="N62" s="128">
        <v>88.276337619999993</v>
      </c>
      <c r="O62" s="128">
        <v>-3.4950262599999999</v>
      </c>
      <c r="P62" s="128">
        <v>36.31214525</v>
      </c>
      <c r="Q62" s="129"/>
      <c r="R62" s="129"/>
      <c r="S62" s="129"/>
      <c r="T62" s="129"/>
      <c r="U62" s="129"/>
      <c r="V62" s="129"/>
    </row>
    <row r="63" spans="1:22" hidden="1" outlineLevel="1">
      <c r="A63" s="8">
        <v>42125</v>
      </c>
      <c r="B63" s="128">
        <v>19835.184569469999</v>
      </c>
      <c r="C63" s="41">
        <v>196.71462681</v>
      </c>
      <c r="D63" s="128">
        <v>125.58907395</v>
      </c>
      <c r="E63" s="128">
        <v>71.125552859999999</v>
      </c>
      <c r="F63" s="128">
        <v>7.5334064700000001</v>
      </c>
      <c r="G63" s="128">
        <v>5.4972906000000004</v>
      </c>
      <c r="H63" s="128">
        <v>2.0361158700000002</v>
      </c>
      <c r="I63" s="128">
        <v>7275.1661102799999</v>
      </c>
      <c r="J63" s="128">
        <v>190.31802090000002</v>
      </c>
      <c r="K63" s="128">
        <v>7084.8480893799997</v>
      </c>
      <c r="L63" s="128">
        <v>12355.770425909999</v>
      </c>
      <c r="M63" s="128">
        <v>12264.59653008</v>
      </c>
      <c r="N63" s="128">
        <v>91.173895830000006</v>
      </c>
      <c r="O63" s="128">
        <v>-9.9410987500000001</v>
      </c>
      <c r="P63" s="128">
        <v>44.772484329999997</v>
      </c>
      <c r="Q63" s="129"/>
      <c r="R63" s="129"/>
      <c r="S63" s="129"/>
      <c r="T63" s="129"/>
      <c r="U63" s="129"/>
      <c r="V63" s="129"/>
    </row>
    <row r="64" spans="1:22" hidden="1" outlineLevel="1">
      <c r="A64" s="8">
        <v>42156</v>
      </c>
      <c r="B64" s="128">
        <v>20241.142217119999</v>
      </c>
      <c r="C64" s="41">
        <v>144.62671942</v>
      </c>
      <c r="D64" s="128">
        <v>91.149238539999985</v>
      </c>
      <c r="E64" s="128">
        <v>53.477480879999995</v>
      </c>
      <c r="F64" s="128">
        <v>8.1678663199999999</v>
      </c>
      <c r="G64" s="128">
        <v>6.1329730999999992</v>
      </c>
      <c r="H64" s="128">
        <v>2.0348932199999998</v>
      </c>
      <c r="I64" s="128">
        <v>7582.1216608499999</v>
      </c>
      <c r="J64" s="128">
        <v>185.80842583999998</v>
      </c>
      <c r="K64" s="128">
        <v>7396.3132350100004</v>
      </c>
      <c r="L64" s="128">
        <v>12506.22597053</v>
      </c>
      <c r="M64" s="128">
        <v>12413.010771609999</v>
      </c>
      <c r="N64" s="128">
        <v>93.215198919999992</v>
      </c>
      <c r="O64" s="128">
        <v>-3.9571364600000001</v>
      </c>
      <c r="P64" s="128">
        <v>48.970596729999997</v>
      </c>
      <c r="Q64" s="129"/>
      <c r="R64" s="129"/>
      <c r="S64" s="129"/>
      <c r="T64" s="129"/>
      <c r="U64" s="129"/>
      <c r="V64" s="129"/>
    </row>
    <row r="65" spans="1:22" hidden="1" outlineLevel="1">
      <c r="A65" s="8">
        <v>42186</v>
      </c>
      <c r="B65" s="128">
        <v>20306.638490699999</v>
      </c>
      <c r="C65" s="41">
        <v>130.73796626999999</v>
      </c>
      <c r="D65" s="128">
        <v>78.699814619999998</v>
      </c>
      <c r="E65" s="128">
        <v>52.038151650000003</v>
      </c>
      <c r="F65" s="128">
        <v>103.94463750999999</v>
      </c>
      <c r="G65" s="128">
        <v>3.8793432999999995</v>
      </c>
      <c r="H65" s="128">
        <v>100.06529420999999</v>
      </c>
      <c r="I65" s="128">
        <v>7714.5626590900001</v>
      </c>
      <c r="J65" s="128">
        <v>170.54051995</v>
      </c>
      <c r="K65" s="128">
        <v>7544.0221391400009</v>
      </c>
      <c r="L65" s="128">
        <v>12357.393227829998</v>
      </c>
      <c r="M65" s="128">
        <v>12260.435521310001</v>
      </c>
      <c r="N65" s="128">
        <v>96.957706519999988</v>
      </c>
      <c r="O65" s="128">
        <v>-0.18653306000000003</v>
      </c>
      <c r="P65" s="128">
        <v>46.998429940000001</v>
      </c>
      <c r="Q65" s="129"/>
      <c r="R65" s="129"/>
      <c r="S65" s="129"/>
      <c r="T65" s="129"/>
      <c r="U65" s="129"/>
      <c r="V65" s="129"/>
    </row>
    <row r="66" spans="1:22" hidden="1" outlineLevel="1">
      <c r="A66" s="8">
        <v>42217</v>
      </c>
      <c r="B66" s="128">
        <v>16745.692881530002</v>
      </c>
      <c r="C66" s="41">
        <v>112.69544439999999</v>
      </c>
      <c r="D66" s="128">
        <v>62.802015420000004</v>
      </c>
      <c r="E66" s="128">
        <v>49.893428979999996</v>
      </c>
      <c r="F66" s="128">
        <v>293.37008913</v>
      </c>
      <c r="G66" s="128">
        <v>10.820769690000001</v>
      </c>
      <c r="H66" s="128">
        <v>282.54931944000003</v>
      </c>
      <c r="I66" s="128">
        <v>4173.5406005799996</v>
      </c>
      <c r="J66" s="128">
        <v>163.05603734000002</v>
      </c>
      <c r="K66" s="128">
        <v>4010.4845632399997</v>
      </c>
      <c r="L66" s="128">
        <v>12166.086747419999</v>
      </c>
      <c r="M66" s="128">
        <v>12044.92985413</v>
      </c>
      <c r="N66" s="128">
        <v>121.15689329000001</v>
      </c>
      <c r="O66" s="128">
        <v>1.2386373099999999</v>
      </c>
      <c r="P66" s="128">
        <v>44.225371949999996</v>
      </c>
      <c r="Q66" s="129"/>
      <c r="R66" s="129"/>
      <c r="S66" s="129"/>
      <c r="T66" s="129"/>
      <c r="U66" s="129"/>
      <c r="V66" s="129"/>
    </row>
    <row r="67" spans="1:22" hidden="1" outlineLevel="1">
      <c r="A67" s="8">
        <v>42248</v>
      </c>
      <c r="B67" s="128">
        <v>17097.69823337</v>
      </c>
      <c r="C67" s="41">
        <v>150.39889135999999</v>
      </c>
      <c r="D67" s="128">
        <v>80.857521539999993</v>
      </c>
      <c r="E67" s="128">
        <v>69.54136982</v>
      </c>
      <c r="F67" s="128">
        <v>301.32080977999999</v>
      </c>
      <c r="G67" s="128">
        <v>10.65182793</v>
      </c>
      <c r="H67" s="128">
        <v>290.66898184999997</v>
      </c>
      <c r="I67" s="128">
        <v>4820.86493892</v>
      </c>
      <c r="J67" s="128">
        <v>176.30873689000001</v>
      </c>
      <c r="K67" s="128">
        <v>4644.5562020300003</v>
      </c>
      <c r="L67" s="128">
        <v>11825.113593310001</v>
      </c>
      <c r="M67" s="128">
        <v>11709.233936560002</v>
      </c>
      <c r="N67" s="128">
        <v>115.87965675</v>
      </c>
      <c r="O67" s="128">
        <v>3.99238962</v>
      </c>
      <c r="P67" s="128">
        <v>45.155046420000005</v>
      </c>
      <c r="Q67" s="129"/>
      <c r="R67" s="129"/>
      <c r="S67" s="129"/>
      <c r="T67" s="129"/>
      <c r="U67" s="129"/>
      <c r="V67" s="129"/>
    </row>
    <row r="68" spans="1:22" hidden="1" outlineLevel="1">
      <c r="A68" s="8">
        <v>42278</v>
      </c>
      <c r="B68" s="128">
        <v>17886.95076743</v>
      </c>
      <c r="C68" s="41">
        <v>141.87093197000002</v>
      </c>
      <c r="D68" s="128">
        <v>89.820544999999996</v>
      </c>
      <c r="E68" s="128">
        <v>52.050386969999998</v>
      </c>
      <c r="F68" s="128">
        <v>341.98171236000002</v>
      </c>
      <c r="G68" s="128">
        <v>35.880863379999994</v>
      </c>
      <c r="H68" s="128">
        <v>306.10084898000002</v>
      </c>
      <c r="I68" s="128">
        <v>5021.2433602000001</v>
      </c>
      <c r="J68" s="128">
        <v>185.58666509</v>
      </c>
      <c r="K68" s="128">
        <v>4835.6566951100003</v>
      </c>
      <c r="L68" s="128">
        <v>12381.854762899999</v>
      </c>
      <c r="M68" s="128">
        <v>12282.527811799999</v>
      </c>
      <c r="N68" s="128">
        <v>99.326951100000002</v>
      </c>
      <c r="O68" s="128">
        <v>-0.6481464600000002</v>
      </c>
      <c r="P68" s="128">
        <v>46.772417489999995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8">
        <v>17693.763566509999</v>
      </c>
      <c r="C69" s="41">
        <v>149.91786508000001</v>
      </c>
      <c r="D69" s="128">
        <v>89.664059039999984</v>
      </c>
      <c r="E69" s="128">
        <v>60.253806039999994</v>
      </c>
      <c r="F69" s="128">
        <v>338.89401878999996</v>
      </c>
      <c r="G69" s="128">
        <v>46.035609149999999</v>
      </c>
      <c r="H69" s="128">
        <v>292.85840963999999</v>
      </c>
      <c r="I69" s="128">
        <v>5068.4108620800007</v>
      </c>
      <c r="J69" s="128">
        <v>239.78448379000002</v>
      </c>
      <c r="K69" s="128">
        <v>4828.6263782900005</v>
      </c>
      <c r="L69" s="128">
        <v>12136.54082056</v>
      </c>
      <c r="M69" s="128">
        <v>12036.329701449999</v>
      </c>
      <c r="N69" s="128">
        <v>100.21111911</v>
      </c>
      <c r="O69" s="128">
        <v>-19.1850968</v>
      </c>
      <c r="P69" s="128">
        <v>52.603069140000002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8">
        <v>16168.00126936</v>
      </c>
      <c r="C70" s="41">
        <v>140.77347395000001</v>
      </c>
      <c r="D70" s="128">
        <v>87.34455419999999</v>
      </c>
      <c r="E70" s="128">
        <v>53.428919749999999</v>
      </c>
      <c r="F70" s="128">
        <v>12.12175296</v>
      </c>
      <c r="G70" s="128">
        <v>10.031641130000001</v>
      </c>
      <c r="H70" s="128">
        <v>2.0901118299999997</v>
      </c>
      <c r="I70" s="128">
        <v>4946.4125815099997</v>
      </c>
      <c r="J70" s="128">
        <v>197.40846434000002</v>
      </c>
      <c r="K70" s="128">
        <v>4749.0041171699995</v>
      </c>
      <c r="L70" s="128">
        <v>11068.69346094</v>
      </c>
      <c r="M70" s="128">
        <v>10957.06812575</v>
      </c>
      <c r="N70" s="128">
        <v>111.62533518999999</v>
      </c>
      <c r="O70" s="128">
        <v>-16.769506880000002</v>
      </c>
      <c r="P70" s="128">
        <v>48.593209869999995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8">
        <v>16533.620679560001</v>
      </c>
      <c r="C71" s="41">
        <v>143.56366971999998</v>
      </c>
      <c r="D71" s="128">
        <v>81.236917469999995</v>
      </c>
      <c r="E71" s="128">
        <v>62.326752249999998</v>
      </c>
      <c r="F71" s="128">
        <v>142.43699923</v>
      </c>
      <c r="G71" s="128">
        <v>42.874847349999996</v>
      </c>
      <c r="H71" s="128">
        <v>99.562151880000002</v>
      </c>
      <c r="I71" s="128">
        <v>4918.6829484700002</v>
      </c>
      <c r="J71" s="128">
        <v>186.88592155000001</v>
      </c>
      <c r="K71" s="128">
        <v>4731.7970269199996</v>
      </c>
      <c r="L71" s="128">
        <v>11328.937062140001</v>
      </c>
      <c r="M71" s="128">
        <v>11228.249610530002</v>
      </c>
      <c r="N71" s="128">
        <v>100.68745161000001</v>
      </c>
      <c r="O71" s="128">
        <v>-21.529389469999998</v>
      </c>
      <c r="P71" s="128">
        <v>53.761289220000002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8">
        <v>17120.751989600001</v>
      </c>
      <c r="C72" s="41">
        <v>164.54097379999999</v>
      </c>
      <c r="D72" s="128">
        <v>93.106346090000002</v>
      </c>
      <c r="E72" s="128">
        <v>71.434627710000001</v>
      </c>
      <c r="F72" s="128">
        <v>271.45239163000002</v>
      </c>
      <c r="G72" s="128">
        <v>43.435333350000001</v>
      </c>
      <c r="H72" s="128">
        <v>228.01705828000001</v>
      </c>
      <c r="I72" s="128">
        <v>4969.8169531499998</v>
      </c>
      <c r="J72" s="128">
        <v>180.96454410000001</v>
      </c>
      <c r="K72" s="128">
        <v>4788.8524090499996</v>
      </c>
      <c r="L72" s="128">
        <v>11714.94167102</v>
      </c>
      <c r="M72" s="128">
        <v>11607.779682509999</v>
      </c>
      <c r="N72" s="128">
        <v>107.16198851000001</v>
      </c>
      <c r="O72" s="128">
        <v>-3.3847848800000002</v>
      </c>
      <c r="P72" s="128">
        <v>43.102361960000003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8">
        <v>17711.58957896</v>
      </c>
      <c r="C73" s="41">
        <v>164.39959418999999</v>
      </c>
      <c r="D73" s="128">
        <v>104.66541352999998</v>
      </c>
      <c r="E73" s="128">
        <v>59.734180659999993</v>
      </c>
      <c r="F73" s="128">
        <v>691.48758420000001</v>
      </c>
      <c r="G73" s="128">
        <v>82.662923160000005</v>
      </c>
      <c r="H73" s="128">
        <v>608.82466104000002</v>
      </c>
      <c r="I73" s="128">
        <v>5245.6566541699995</v>
      </c>
      <c r="J73" s="128">
        <v>186.20165719000002</v>
      </c>
      <c r="K73" s="128">
        <v>5059.45499698</v>
      </c>
      <c r="L73" s="128">
        <v>11610.045746399999</v>
      </c>
      <c r="M73" s="128">
        <v>11502.007963759999</v>
      </c>
      <c r="N73" s="128">
        <v>108.03778264</v>
      </c>
      <c r="O73" s="128">
        <v>-0.72932816000000011</v>
      </c>
      <c r="P73" s="128">
        <v>42.684975489999999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8">
        <v>18284.309502650001</v>
      </c>
      <c r="C74" s="41">
        <v>193.40657506999997</v>
      </c>
      <c r="D74" s="128">
        <v>117.8139583</v>
      </c>
      <c r="E74" s="128">
        <v>75.592616770000006</v>
      </c>
      <c r="F74" s="128">
        <v>712.51881979999996</v>
      </c>
      <c r="G74" s="128">
        <v>90.884493230000004</v>
      </c>
      <c r="H74" s="128">
        <v>621.63432656999987</v>
      </c>
      <c r="I74" s="128">
        <v>5797.6148626900003</v>
      </c>
      <c r="J74" s="128">
        <v>222.68410087000001</v>
      </c>
      <c r="K74" s="128">
        <v>5574.93076182</v>
      </c>
      <c r="L74" s="128">
        <v>11580.769245089999</v>
      </c>
      <c r="M74" s="128">
        <v>11466.00381057</v>
      </c>
      <c r="N74" s="128">
        <v>114.76543452000001</v>
      </c>
      <c r="O74" s="128">
        <v>-3.1990584599999998</v>
      </c>
      <c r="P74" s="128">
        <v>50.621420669999999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8">
        <v>18614.245831</v>
      </c>
      <c r="C75" s="41">
        <v>155.05432442</v>
      </c>
      <c r="D75" s="128">
        <v>98.189274009999991</v>
      </c>
      <c r="E75" s="128">
        <v>56.865050410000009</v>
      </c>
      <c r="F75" s="128">
        <v>906.04137190000006</v>
      </c>
      <c r="G75" s="128">
        <v>97.940860139999998</v>
      </c>
      <c r="H75" s="128">
        <v>808.10051176000002</v>
      </c>
      <c r="I75" s="128">
        <v>5825.6216743299992</v>
      </c>
      <c r="J75" s="128">
        <v>198.77883409</v>
      </c>
      <c r="K75" s="128">
        <v>5626.8428402400004</v>
      </c>
      <c r="L75" s="128">
        <v>11727.52846035</v>
      </c>
      <c r="M75" s="128">
        <v>11614.23761097</v>
      </c>
      <c r="N75" s="128">
        <v>113.29084938</v>
      </c>
      <c r="O75" s="128">
        <v>-19.738029520000001</v>
      </c>
      <c r="P75" s="128">
        <v>41.449249590000001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8">
        <v>18895.375238820001</v>
      </c>
      <c r="C76" s="41">
        <v>147.30677717999998</v>
      </c>
      <c r="D76" s="128">
        <v>90.049938710000021</v>
      </c>
      <c r="E76" s="128">
        <v>57.256838469999998</v>
      </c>
      <c r="F76" s="128">
        <v>939.10620316999996</v>
      </c>
      <c r="G76" s="128">
        <v>99.715714280000014</v>
      </c>
      <c r="H76" s="128">
        <v>839.39048889000003</v>
      </c>
      <c r="I76" s="128">
        <v>5902.9543920300002</v>
      </c>
      <c r="J76" s="128">
        <v>159.04041240999999</v>
      </c>
      <c r="K76" s="128">
        <v>5743.9139796199997</v>
      </c>
      <c r="L76" s="128">
        <v>11906.007866439999</v>
      </c>
      <c r="M76" s="128">
        <v>11803.36121669</v>
      </c>
      <c r="N76" s="128">
        <v>102.64664974999998</v>
      </c>
      <c r="O76" s="128">
        <v>-20.59667018</v>
      </c>
      <c r="P76" s="128">
        <v>63.67630948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8">
        <v>19159.77202185</v>
      </c>
      <c r="C77" s="41">
        <v>148.19707964</v>
      </c>
      <c r="D77" s="128">
        <v>86.494439360000001</v>
      </c>
      <c r="E77" s="128">
        <v>61.702640279999983</v>
      </c>
      <c r="F77" s="128">
        <v>965.49490270000001</v>
      </c>
      <c r="G77" s="128">
        <v>101.91342879</v>
      </c>
      <c r="H77" s="128">
        <v>863.58147391</v>
      </c>
      <c r="I77" s="128">
        <v>5973.3189292900006</v>
      </c>
      <c r="J77" s="128">
        <v>133.92853027999999</v>
      </c>
      <c r="K77" s="128">
        <v>5839.3903990100007</v>
      </c>
      <c r="L77" s="128">
        <v>12072.761110219999</v>
      </c>
      <c r="M77" s="128">
        <v>11964.273458559999</v>
      </c>
      <c r="N77" s="128">
        <v>108.48765166</v>
      </c>
      <c r="O77" s="128">
        <v>1.8353779999999986E-2</v>
      </c>
      <c r="P77" s="128">
        <v>151.29287169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8">
        <v>19096.745087380001</v>
      </c>
      <c r="C78" s="41">
        <v>199.53422193</v>
      </c>
      <c r="D78" s="128">
        <v>140.28954462000002</v>
      </c>
      <c r="E78" s="128">
        <v>59.24467731</v>
      </c>
      <c r="F78" s="128">
        <v>1040.0344984899998</v>
      </c>
      <c r="G78" s="128">
        <v>126.05687392</v>
      </c>
      <c r="H78" s="128">
        <v>913.97762456999999</v>
      </c>
      <c r="I78" s="128">
        <v>5717.8896344699997</v>
      </c>
      <c r="J78" s="128">
        <v>111.40146657999999</v>
      </c>
      <c r="K78" s="128">
        <v>5606.4881678900001</v>
      </c>
      <c r="L78" s="128">
        <v>12139.28673249</v>
      </c>
      <c r="M78" s="128">
        <v>12024.021408099998</v>
      </c>
      <c r="N78" s="128">
        <v>115.26532438999999</v>
      </c>
      <c r="O78" s="128">
        <v>21.593336430000001</v>
      </c>
      <c r="P78" s="128">
        <v>114.37282499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8">
        <v>19487.371386589999</v>
      </c>
      <c r="C79" s="41">
        <v>201.60062824000002</v>
      </c>
      <c r="D79" s="128">
        <v>139.45219686000002</v>
      </c>
      <c r="E79" s="128">
        <v>62.148431379999998</v>
      </c>
      <c r="F79" s="128">
        <v>1089.7279437700001</v>
      </c>
      <c r="G79" s="128">
        <v>165.37361625999998</v>
      </c>
      <c r="H79" s="128">
        <v>924.35432751000008</v>
      </c>
      <c r="I79" s="128">
        <v>5818.2498501199989</v>
      </c>
      <c r="J79" s="128">
        <v>147.90617681000001</v>
      </c>
      <c r="K79" s="128">
        <v>5670.3436733099988</v>
      </c>
      <c r="L79" s="128">
        <v>12377.792964459997</v>
      </c>
      <c r="M79" s="128">
        <v>12259.176824489998</v>
      </c>
      <c r="N79" s="128">
        <v>118.61613996999999</v>
      </c>
      <c r="O79" s="128">
        <v>6.0270068499999994</v>
      </c>
      <c r="P79" s="128">
        <v>83.909669659999992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8">
        <v>19403.745608310001</v>
      </c>
      <c r="C80" s="41">
        <v>215.24368727000001</v>
      </c>
      <c r="D80" s="128">
        <v>143.18208724000002</v>
      </c>
      <c r="E80" s="128">
        <v>72.061600030000008</v>
      </c>
      <c r="F80" s="128">
        <v>1087.7953274700001</v>
      </c>
      <c r="G80" s="128">
        <v>184.40373889999998</v>
      </c>
      <c r="H80" s="128">
        <v>903.39158857000007</v>
      </c>
      <c r="I80" s="128">
        <v>5741.4777970399991</v>
      </c>
      <c r="J80" s="128">
        <v>160.84821460000001</v>
      </c>
      <c r="K80" s="128">
        <v>5580.6295824399995</v>
      </c>
      <c r="L80" s="128">
        <v>12359.22879653</v>
      </c>
      <c r="M80" s="128">
        <v>12240.940425230001</v>
      </c>
      <c r="N80" s="128">
        <v>118.28837130000001</v>
      </c>
      <c r="O80" s="128">
        <v>1.8749091599999999</v>
      </c>
      <c r="P80" s="128">
        <v>111.26370571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8">
        <v>19715.645476729998</v>
      </c>
      <c r="C81" s="41">
        <v>221.41430263999999</v>
      </c>
      <c r="D81" s="128">
        <v>135.23946426999998</v>
      </c>
      <c r="E81" s="128">
        <v>86.174838370000003</v>
      </c>
      <c r="F81" s="128">
        <v>1038.24646923</v>
      </c>
      <c r="G81" s="128">
        <v>176.10560796000001</v>
      </c>
      <c r="H81" s="128">
        <v>862.14086126999996</v>
      </c>
      <c r="I81" s="128">
        <v>6011.7189594999991</v>
      </c>
      <c r="J81" s="128">
        <v>194.23547549</v>
      </c>
      <c r="K81" s="128">
        <v>5817.4834840100002</v>
      </c>
      <c r="L81" s="128">
        <v>12444.265745359999</v>
      </c>
      <c r="M81" s="128">
        <v>12322.603044240001</v>
      </c>
      <c r="N81" s="128">
        <v>121.66270111999999</v>
      </c>
      <c r="O81" s="128">
        <v>-21.690911840000002</v>
      </c>
      <c r="P81" s="128">
        <v>37.657992460000003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8">
        <v>19423.27365571</v>
      </c>
      <c r="C82" s="41">
        <v>224.35569763000001</v>
      </c>
      <c r="D82" s="128">
        <v>143.46634999000003</v>
      </c>
      <c r="E82" s="128">
        <v>80.889347639999997</v>
      </c>
      <c r="F82" s="128">
        <v>25.873674860000001</v>
      </c>
      <c r="G82" s="128">
        <v>17.439010140000001</v>
      </c>
      <c r="H82" s="128">
        <v>8.4346647200000007</v>
      </c>
      <c r="I82" s="128">
        <v>6596.6130207299993</v>
      </c>
      <c r="J82" s="128">
        <v>365.63919859999999</v>
      </c>
      <c r="K82" s="128">
        <v>6230.9738221299995</v>
      </c>
      <c r="L82" s="128">
        <v>12576.431262489999</v>
      </c>
      <c r="M82" s="128">
        <v>12457.265496080001</v>
      </c>
      <c r="N82" s="128">
        <v>119.16576640999999</v>
      </c>
      <c r="O82" s="128">
        <v>9.7344284100000014</v>
      </c>
      <c r="P82" s="128">
        <v>43.574816519999999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8">
        <v>18684.202864260002</v>
      </c>
      <c r="C83" s="41">
        <v>199.57441881999998</v>
      </c>
      <c r="D83" s="128">
        <v>94.448221840000002</v>
      </c>
      <c r="E83" s="128">
        <v>105.12619697999999</v>
      </c>
      <c r="F83" s="128">
        <v>98.421604620000011</v>
      </c>
      <c r="G83" s="128">
        <v>14.6707977</v>
      </c>
      <c r="H83" s="128">
        <v>83.750806920000002</v>
      </c>
      <c r="I83" s="128">
        <v>5987.7935139299998</v>
      </c>
      <c r="J83" s="128">
        <v>332.86080208999999</v>
      </c>
      <c r="K83" s="128">
        <v>5654.9327118400006</v>
      </c>
      <c r="L83" s="128">
        <v>12398.41332689</v>
      </c>
      <c r="M83" s="128">
        <v>12269.106880309999</v>
      </c>
      <c r="N83" s="128">
        <v>129.30644657999997</v>
      </c>
      <c r="O83" s="128">
        <v>-22.063368929999999</v>
      </c>
      <c r="P83" s="128">
        <v>37.350619940000001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8">
        <v>18971.961887090001</v>
      </c>
      <c r="C84" s="41">
        <v>188.25238485999998</v>
      </c>
      <c r="D84" s="128">
        <v>95.5043881</v>
      </c>
      <c r="E84" s="128">
        <v>92.747996759999992</v>
      </c>
      <c r="F84" s="128">
        <v>669.47027376000017</v>
      </c>
      <c r="G84" s="128">
        <v>164.47600317999999</v>
      </c>
      <c r="H84" s="128">
        <v>504.99427058000003</v>
      </c>
      <c r="I84" s="128">
        <v>5678.1032501999998</v>
      </c>
      <c r="J84" s="128">
        <v>181.81274486999999</v>
      </c>
      <c r="K84" s="128">
        <v>5496.2905053300001</v>
      </c>
      <c r="L84" s="128">
        <v>12436.13597827</v>
      </c>
      <c r="M84" s="128">
        <v>12301.669239049999</v>
      </c>
      <c r="N84" s="128">
        <v>134.46673921999999</v>
      </c>
      <c r="O84" s="128">
        <v>4.9746703199999995</v>
      </c>
      <c r="P84" s="128">
        <v>35.919489429999999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8">
        <v>19212.749231229998</v>
      </c>
      <c r="C85" s="41">
        <v>157.94279463999999</v>
      </c>
      <c r="D85" s="128">
        <v>72.514352699999989</v>
      </c>
      <c r="E85" s="128">
        <v>85.428441939999999</v>
      </c>
      <c r="F85" s="128">
        <v>941.41918922000002</v>
      </c>
      <c r="G85" s="128">
        <v>168.53122339000001</v>
      </c>
      <c r="H85" s="128">
        <v>772.88796582999998</v>
      </c>
      <c r="I85" s="128">
        <v>5601.3227906800003</v>
      </c>
      <c r="J85" s="128">
        <v>172.79694603000002</v>
      </c>
      <c r="K85" s="128">
        <v>5428.5258446500002</v>
      </c>
      <c r="L85" s="128">
        <v>12512.064456689997</v>
      </c>
      <c r="M85" s="128">
        <v>12372.19928592</v>
      </c>
      <c r="N85" s="128">
        <v>139.86517077000002</v>
      </c>
      <c r="O85" s="128">
        <v>1.9515397299999999</v>
      </c>
      <c r="P85" s="128">
        <v>41.287642149999996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8">
        <v>19424.267300129999</v>
      </c>
      <c r="C86" s="41">
        <v>151.40514607999998</v>
      </c>
      <c r="D86" s="128">
        <v>74.248450520000006</v>
      </c>
      <c r="E86" s="128">
        <v>77.156695560000003</v>
      </c>
      <c r="F86" s="128">
        <v>1085.2518129699999</v>
      </c>
      <c r="G86" s="128">
        <v>182.68769321000002</v>
      </c>
      <c r="H86" s="128">
        <v>902.56411976000004</v>
      </c>
      <c r="I86" s="128">
        <v>5432.8634642300003</v>
      </c>
      <c r="J86" s="128">
        <v>174.68864339000001</v>
      </c>
      <c r="K86" s="128">
        <v>5258.1748208400004</v>
      </c>
      <c r="L86" s="128">
        <v>12754.74687685</v>
      </c>
      <c r="M86" s="128">
        <v>12609.50410916</v>
      </c>
      <c r="N86" s="128">
        <v>145.24276769000002</v>
      </c>
      <c r="O86" s="128">
        <v>10.049095700000001</v>
      </c>
      <c r="P86" s="128">
        <v>35.937808449999999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8">
        <v>19790.30624763</v>
      </c>
      <c r="C87" s="41">
        <v>142.17565915</v>
      </c>
      <c r="D87" s="128">
        <v>68.612400589999993</v>
      </c>
      <c r="E87" s="128">
        <v>73.563258559999994</v>
      </c>
      <c r="F87" s="128">
        <v>1120.4835091699999</v>
      </c>
      <c r="G87" s="128">
        <v>188.39851436000001</v>
      </c>
      <c r="H87" s="128">
        <v>932.08499481000001</v>
      </c>
      <c r="I87" s="128">
        <v>5794.13486586</v>
      </c>
      <c r="J87" s="128">
        <v>158.45644340000001</v>
      </c>
      <c r="K87" s="128">
        <v>5635.6784224599996</v>
      </c>
      <c r="L87" s="128">
        <v>12733.51221345</v>
      </c>
      <c r="M87" s="128">
        <v>12584.416959059999</v>
      </c>
      <c r="N87" s="128">
        <v>149.09525439000001</v>
      </c>
      <c r="O87" s="128">
        <v>1.8513347000000002</v>
      </c>
      <c r="P87" s="128">
        <v>35.906225930000005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8">
        <v>20010.093315189999</v>
      </c>
      <c r="C88" s="41">
        <v>143.11765056000002</v>
      </c>
      <c r="D88" s="128">
        <v>72.623036460000009</v>
      </c>
      <c r="E88" s="128">
        <v>70.494614100000007</v>
      </c>
      <c r="F88" s="128">
        <v>1057.6670673400001</v>
      </c>
      <c r="G88" s="128">
        <v>188.50257923000001</v>
      </c>
      <c r="H88" s="128">
        <v>869.16448811000009</v>
      </c>
      <c r="I88" s="128">
        <v>5974.9787674500003</v>
      </c>
      <c r="J88" s="128">
        <v>260.78357590999997</v>
      </c>
      <c r="K88" s="128">
        <v>5714.1951915400005</v>
      </c>
      <c r="L88" s="128">
        <v>12834.329829839999</v>
      </c>
      <c r="M88" s="128">
        <v>12690.071391089999</v>
      </c>
      <c r="N88" s="128">
        <v>144.25843874999998</v>
      </c>
      <c r="O88" s="128">
        <v>1.3609398900000003</v>
      </c>
      <c r="P88" s="128">
        <v>35.739378639999998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8">
        <v>20650.749909049999</v>
      </c>
      <c r="C89" s="41">
        <v>137.69974453999998</v>
      </c>
      <c r="D89" s="128">
        <v>74.617087909999995</v>
      </c>
      <c r="E89" s="128">
        <v>63.082656630000002</v>
      </c>
      <c r="F89" s="128">
        <v>1023.5968676800001</v>
      </c>
      <c r="G89" s="128">
        <v>173.21237836</v>
      </c>
      <c r="H89" s="128">
        <v>850.38448932000006</v>
      </c>
      <c r="I89" s="128">
        <v>6724.4881266299981</v>
      </c>
      <c r="J89" s="128">
        <v>373.8947038</v>
      </c>
      <c r="K89" s="128">
        <v>6350.5934228299993</v>
      </c>
      <c r="L89" s="128">
        <v>12764.965170200001</v>
      </c>
      <c r="M89" s="128">
        <v>12615.446262379999</v>
      </c>
      <c r="N89" s="128">
        <v>149.51890782000001</v>
      </c>
      <c r="O89" s="128">
        <v>-8.1612741999999994</v>
      </c>
      <c r="P89" s="128">
        <v>37.06131568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8">
        <v>20819.004230210001</v>
      </c>
      <c r="C90" s="41">
        <v>146.01405727</v>
      </c>
      <c r="D90" s="128">
        <v>79.577358750000002</v>
      </c>
      <c r="E90" s="128">
        <v>66.436698519999993</v>
      </c>
      <c r="F90" s="128">
        <v>1052.6265917799999</v>
      </c>
      <c r="G90" s="128">
        <v>174.08784724</v>
      </c>
      <c r="H90" s="128">
        <v>878.53874454000004</v>
      </c>
      <c r="I90" s="128">
        <v>6873.8468180899999</v>
      </c>
      <c r="J90" s="128">
        <v>205.99604988999999</v>
      </c>
      <c r="K90" s="128">
        <v>6667.8507681999999</v>
      </c>
      <c r="L90" s="128">
        <v>12746.51676307</v>
      </c>
      <c r="M90" s="128">
        <v>12584.040202640001</v>
      </c>
      <c r="N90" s="128">
        <v>162.47656042999998</v>
      </c>
      <c r="O90" s="128">
        <v>-3.1984131200000001</v>
      </c>
      <c r="P90" s="128">
        <v>19.593644959999999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8">
        <v>20848.759763319998</v>
      </c>
      <c r="C91" s="41">
        <v>181.15263626000001</v>
      </c>
      <c r="D91" s="128">
        <v>83.779173479999997</v>
      </c>
      <c r="E91" s="128">
        <v>97.373462779999983</v>
      </c>
      <c r="F91" s="128">
        <v>1035.70597447</v>
      </c>
      <c r="G91" s="128">
        <v>226.96093239000001</v>
      </c>
      <c r="H91" s="128">
        <v>808.74504207999996</v>
      </c>
      <c r="I91" s="128">
        <v>6586.7568458599999</v>
      </c>
      <c r="J91" s="128">
        <v>190.80967308000001</v>
      </c>
      <c r="K91" s="128">
        <v>6395.9471727799992</v>
      </c>
      <c r="L91" s="128">
        <v>13045.144306729999</v>
      </c>
      <c r="M91" s="128">
        <v>12880.347623789999</v>
      </c>
      <c r="N91" s="128">
        <v>164.79668293999998</v>
      </c>
      <c r="O91" s="128">
        <v>-16.93233283</v>
      </c>
      <c r="P91" s="128">
        <v>21.129519179999999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8">
        <v>21193.40223295</v>
      </c>
      <c r="C92" s="41">
        <v>162.33308474</v>
      </c>
      <c r="D92" s="128">
        <v>69.579191010000002</v>
      </c>
      <c r="E92" s="128">
        <v>92.753893730000001</v>
      </c>
      <c r="F92" s="128">
        <v>1042.42552884</v>
      </c>
      <c r="G92" s="128">
        <v>246.73458904000003</v>
      </c>
      <c r="H92" s="128">
        <v>795.69093980000002</v>
      </c>
      <c r="I92" s="128">
        <v>6859.6950979200001</v>
      </c>
      <c r="J92" s="128">
        <v>189.95003046999997</v>
      </c>
      <c r="K92" s="128">
        <v>6669.7450674499996</v>
      </c>
      <c r="L92" s="128">
        <v>13128.94852145</v>
      </c>
      <c r="M92" s="128">
        <v>12959.9942601</v>
      </c>
      <c r="N92" s="128">
        <v>168.95426135</v>
      </c>
      <c r="O92" s="128">
        <v>-3.9342101600000001</v>
      </c>
      <c r="P92" s="128">
        <v>19.924310460000001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8">
        <v>21158.025070610001</v>
      </c>
      <c r="C93" s="41">
        <v>154.64310608999997</v>
      </c>
      <c r="D93" s="128">
        <v>63.726873460000007</v>
      </c>
      <c r="E93" s="128">
        <v>90.916232629999996</v>
      </c>
      <c r="F93" s="128">
        <v>1058.4010993099998</v>
      </c>
      <c r="G93" s="128">
        <v>262.48349701000001</v>
      </c>
      <c r="H93" s="128">
        <v>795.91760229999988</v>
      </c>
      <c r="I93" s="128">
        <v>6611.9411736900001</v>
      </c>
      <c r="J93" s="128">
        <v>212.66570865</v>
      </c>
      <c r="K93" s="128">
        <v>6399.2754650400002</v>
      </c>
      <c r="L93" s="128">
        <v>13333.03969152</v>
      </c>
      <c r="M93" s="128">
        <v>13164.25169067</v>
      </c>
      <c r="N93" s="128">
        <v>168.78800085000003</v>
      </c>
      <c r="O93" s="128">
        <v>4.4694465399999999</v>
      </c>
      <c r="P93" s="128">
        <v>19.386877339999998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8">
        <v>20893.452946959998</v>
      </c>
      <c r="C94" s="41">
        <v>180.69241719000001</v>
      </c>
      <c r="D94" s="128">
        <v>59.637343390000005</v>
      </c>
      <c r="E94" s="128">
        <v>121.0550738</v>
      </c>
      <c r="F94" s="128">
        <v>23.859109280000002</v>
      </c>
      <c r="G94" s="128">
        <v>11.770331970000001</v>
      </c>
      <c r="H94" s="128">
        <v>12.088777309999999</v>
      </c>
      <c r="I94" s="128">
        <v>6812.6016672699998</v>
      </c>
      <c r="J94" s="128">
        <v>240.66121283999999</v>
      </c>
      <c r="K94" s="128">
        <v>6571.9404544299996</v>
      </c>
      <c r="L94" s="128">
        <v>13876.299753220001</v>
      </c>
      <c r="M94" s="128">
        <v>13716.822722099998</v>
      </c>
      <c r="N94" s="128">
        <v>159.47703112000002</v>
      </c>
      <c r="O94" s="128">
        <v>15.841864990000001</v>
      </c>
      <c r="P94" s="128">
        <v>20.779097780000001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8">
        <v>21647.616209690001</v>
      </c>
      <c r="C95" s="41">
        <v>224.64786502999999</v>
      </c>
      <c r="D95" s="128">
        <v>64.126829319999999</v>
      </c>
      <c r="E95" s="128">
        <v>160.52103570999998</v>
      </c>
      <c r="F95" s="128">
        <v>620.54133205000005</v>
      </c>
      <c r="G95" s="128">
        <v>178.10992425000001</v>
      </c>
      <c r="H95" s="128">
        <v>442.43140779999999</v>
      </c>
      <c r="I95" s="128">
        <v>6977.45622155</v>
      </c>
      <c r="J95" s="128">
        <v>207.07665135000002</v>
      </c>
      <c r="K95" s="128">
        <v>6770.3795701999989</v>
      </c>
      <c r="L95" s="128">
        <v>13824.970791059999</v>
      </c>
      <c r="M95" s="128">
        <v>13658.920337080001</v>
      </c>
      <c r="N95" s="128">
        <v>166.05045398000001</v>
      </c>
      <c r="O95" s="128">
        <v>-19.338642369999999</v>
      </c>
      <c r="P95" s="128">
        <v>20.697805600000002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8">
        <v>22830.152945379999</v>
      </c>
      <c r="C96" s="41">
        <v>241.34977653999999</v>
      </c>
      <c r="D96" s="128">
        <v>70.072472390000001</v>
      </c>
      <c r="E96" s="128">
        <v>171.27730414999999</v>
      </c>
      <c r="F96" s="128">
        <v>835.86225763999994</v>
      </c>
      <c r="G96" s="128">
        <v>178.06370616999999</v>
      </c>
      <c r="H96" s="128">
        <v>657.79855147000001</v>
      </c>
      <c r="I96" s="128">
        <v>7917.3715343299991</v>
      </c>
      <c r="J96" s="128">
        <v>276.35838674999997</v>
      </c>
      <c r="K96" s="128">
        <v>7641.013147579999</v>
      </c>
      <c r="L96" s="128">
        <v>13835.569376869998</v>
      </c>
      <c r="M96" s="128">
        <v>13659.724358429999</v>
      </c>
      <c r="N96" s="128">
        <v>175.84501843999999</v>
      </c>
      <c r="O96" s="128">
        <v>-6.2595684500000006</v>
      </c>
      <c r="P96" s="128">
        <v>19.115085220000001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8">
        <v>21899.674784359999</v>
      </c>
      <c r="C97" s="41">
        <v>243.78516610000003</v>
      </c>
      <c r="D97" s="128">
        <v>74.573696709999993</v>
      </c>
      <c r="E97" s="128">
        <v>169.21146938999999</v>
      </c>
      <c r="F97" s="128">
        <v>916.23351623999997</v>
      </c>
      <c r="G97" s="128">
        <v>224.80913178999998</v>
      </c>
      <c r="H97" s="128">
        <v>691.42438444999993</v>
      </c>
      <c r="I97" s="128">
        <v>6886.4773837899993</v>
      </c>
      <c r="J97" s="128">
        <v>357.45005492999996</v>
      </c>
      <c r="K97" s="128">
        <v>6529.0273288600001</v>
      </c>
      <c r="L97" s="128">
        <v>13853.17871823</v>
      </c>
      <c r="M97" s="128">
        <v>13679.553441289998</v>
      </c>
      <c r="N97" s="128">
        <v>173.62527693999999</v>
      </c>
      <c r="O97" s="128">
        <v>-8.7626467900000016</v>
      </c>
      <c r="P97" s="128">
        <v>18.838223020000001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8">
        <v>22017.346404330001</v>
      </c>
      <c r="C98" s="41">
        <v>243.30113668000001</v>
      </c>
      <c r="D98" s="128">
        <v>64.875613240000007</v>
      </c>
      <c r="E98" s="128">
        <v>178.42552343999995</v>
      </c>
      <c r="F98" s="128">
        <v>918.81541471000003</v>
      </c>
      <c r="G98" s="128">
        <v>224.43921674000003</v>
      </c>
      <c r="H98" s="128">
        <v>694.37619797000002</v>
      </c>
      <c r="I98" s="128">
        <v>6677.6802145600004</v>
      </c>
      <c r="J98" s="128">
        <v>251.02671711999997</v>
      </c>
      <c r="K98" s="128">
        <v>6426.6534974400001</v>
      </c>
      <c r="L98" s="128">
        <v>14177.549638380002</v>
      </c>
      <c r="M98" s="128">
        <v>13999.825548189998</v>
      </c>
      <c r="N98" s="128">
        <v>177.72409018999997</v>
      </c>
      <c r="O98" s="128">
        <v>-18.008891900000002</v>
      </c>
      <c r="P98" s="128">
        <v>18.373157419999998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8">
        <v>22105.588283270001</v>
      </c>
      <c r="C99" s="41">
        <v>181.76925914999998</v>
      </c>
      <c r="D99" s="128">
        <v>63.350959980000006</v>
      </c>
      <c r="E99" s="128">
        <v>118.41829917000001</v>
      </c>
      <c r="F99" s="128">
        <v>959.14870552999992</v>
      </c>
      <c r="G99" s="128">
        <v>223.83602069</v>
      </c>
      <c r="H99" s="128">
        <v>735.31268483999997</v>
      </c>
      <c r="I99" s="128">
        <v>6948.5776145899999</v>
      </c>
      <c r="J99" s="128">
        <v>261.00203059</v>
      </c>
      <c r="K99" s="128">
        <v>6687.5755840000002</v>
      </c>
      <c r="L99" s="128">
        <v>14016.092704000001</v>
      </c>
      <c r="M99" s="128">
        <v>13830.431799320002</v>
      </c>
      <c r="N99" s="128">
        <v>185.66090468000002</v>
      </c>
      <c r="O99" s="128">
        <v>-1.3211057300000002</v>
      </c>
      <c r="P99" s="128">
        <v>17.521846799999999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8">
        <v>22653.886446529999</v>
      </c>
      <c r="C100" s="41">
        <v>201.28344007999996</v>
      </c>
      <c r="D100" s="128">
        <v>67.683926700000001</v>
      </c>
      <c r="E100" s="128">
        <v>133.59951337999999</v>
      </c>
      <c r="F100" s="128">
        <v>885.76741478999998</v>
      </c>
      <c r="G100" s="128">
        <v>219.29942807</v>
      </c>
      <c r="H100" s="128">
        <v>666.46798672</v>
      </c>
      <c r="I100" s="128">
        <v>6947.2154313699994</v>
      </c>
      <c r="J100" s="128">
        <v>351.01018370999998</v>
      </c>
      <c r="K100" s="128">
        <v>6596.2052476600002</v>
      </c>
      <c r="L100" s="128">
        <v>14619.62016029</v>
      </c>
      <c r="M100" s="128">
        <v>14432.250175159999</v>
      </c>
      <c r="N100" s="128">
        <v>187.36998513</v>
      </c>
      <c r="O100" s="128">
        <v>-46.255406440000002</v>
      </c>
      <c r="P100" s="128">
        <v>19.326980169999999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8">
        <v>23351.66811079</v>
      </c>
      <c r="C101" s="41">
        <v>214.10337987</v>
      </c>
      <c r="D101" s="128">
        <v>65.419457289999997</v>
      </c>
      <c r="E101" s="128">
        <v>148.68392258</v>
      </c>
      <c r="F101" s="128">
        <v>892.07109410999988</v>
      </c>
      <c r="G101" s="128">
        <v>219.62240729999999</v>
      </c>
      <c r="H101" s="128">
        <v>672.44868681000003</v>
      </c>
      <c r="I101" s="128">
        <v>7637.4437891799998</v>
      </c>
      <c r="J101" s="128">
        <v>421.44066513999996</v>
      </c>
      <c r="K101" s="128">
        <v>7216.0031240399994</v>
      </c>
      <c r="L101" s="128">
        <v>14608.04984763</v>
      </c>
      <c r="M101" s="128">
        <v>14410.81355524</v>
      </c>
      <c r="N101" s="128">
        <v>197.23629238999999</v>
      </c>
      <c r="O101" s="128">
        <v>4.944249140000001</v>
      </c>
      <c r="P101" s="128">
        <v>20.975043890000002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8">
        <v>23686.04231434</v>
      </c>
      <c r="C102" s="41">
        <v>187.40150621999999</v>
      </c>
      <c r="D102" s="128">
        <v>67.514844460000006</v>
      </c>
      <c r="E102" s="128">
        <v>119.88666176</v>
      </c>
      <c r="F102" s="128">
        <v>1041.4301377999998</v>
      </c>
      <c r="G102" s="128">
        <v>246.0324512</v>
      </c>
      <c r="H102" s="128">
        <v>795.39768660000004</v>
      </c>
      <c r="I102" s="128">
        <v>7524.1499864300004</v>
      </c>
      <c r="J102" s="128">
        <v>147.33620288</v>
      </c>
      <c r="K102" s="128">
        <v>7376.8137835500011</v>
      </c>
      <c r="L102" s="128">
        <v>14933.06068389</v>
      </c>
      <c r="M102" s="128">
        <v>14730.011544480001</v>
      </c>
      <c r="N102" s="128">
        <v>203.04913940999998</v>
      </c>
      <c r="O102" s="128">
        <v>-12.343738370000001</v>
      </c>
      <c r="P102" s="128">
        <v>22.81699695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8">
        <v>24077.551644219999</v>
      </c>
      <c r="C103" s="41">
        <v>200.71387014999999</v>
      </c>
      <c r="D103" s="128">
        <v>73.066655780000005</v>
      </c>
      <c r="E103" s="128">
        <v>127.64721437</v>
      </c>
      <c r="F103" s="128">
        <v>1033.9767756900001</v>
      </c>
      <c r="G103" s="128">
        <v>270.29351002999999</v>
      </c>
      <c r="H103" s="128">
        <v>763.68326565999996</v>
      </c>
      <c r="I103" s="128">
        <v>7528.6150281099999</v>
      </c>
      <c r="J103" s="128">
        <v>168.82453677000001</v>
      </c>
      <c r="K103" s="128">
        <v>7359.7904913399998</v>
      </c>
      <c r="L103" s="128">
        <v>15314.24597027</v>
      </c>
      <c r="M103" s="128">
        <v>15107.187200299999</v>
      </c>
      <c r="N103" s="128">
        <v>207.05876997000001</v>
      </c>
      <c r="O103" s="128">
        <v>0.66025472000000018</v>
      </c>
      <c r="P103" s="128">
        <v>24.06144999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8">
        <v>24539.701330200001</v>
      </c>
      <c r="C104" s="41">
        <v>207.97712414</v>
      </c>
      <c r="D104" s="128">
        <v>77.945134359999997</v>
      </c>
      <c r="E104" s="128">
        <v>130.03198978</v>
      </c>
      <c r="F104" s="128">
        <v>1005.3197579499998</v>
      </c>
      <c r="G104" s="128">
        <v>270.35751427000002</v>
      </c>
      <c r="H104" s="128">
        <v>734.96224368000003</v>
      </c>
      <c r="I104" s="128">
        <v>8114.71565672</v>
      </c>
      <c r="J104" s="128">
        <v>189.73997986999998</v>
      </c>
      <c r="K104" s="128">
        <v>7924.9756768499992</v>
      </c>
      <c r="L104" s="128">
        <v>15211.688791390001</v>
      </c>
      <c r="M104" s="128">
        <v>15005.79550122</v>
      </c>
      <c r="N104" s="128">
        <v>205.89329017000003</v>
      </c>
      <c r="O104" s="128">
        <v>0.39072550000000028</v>
      </c>
      <c r="P104" s="128">
        <v>24.791385959999999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8">
        <v>23563.606848240001</v>
      </c>
      <c r="C105" s="41">
        <v>229.65057395000002</v>
      </c>
      <c r="D105" s="128">
        <v>81.608618179999993</v>
      </c>
      <c r="E105" s="128">
        <v>148.04195576999999</v>
      </c>
      <c r="F105" s="128">
        <v>975.78873892999991</v>
      </c>
      <c r="G105" s="128">
        <v>281.14510167000003</v>
      </c>
      <c r="H105" s="128">
        <v>694.64363725999999</v>
      </c>
      <c r="I105" s="128">
        <v>7019.2504536099996</v>
      </c>
      <c r="J105" s="128">
        <v>194.64336072999998</v>
      </c>
      <c r="K105" s="128">
        <v>6824.60709288</v>
      </c>
      <c r="L105" s="128">
        <v>15338.91708175</v>
      </c>
      <c r="M105" s="128">
        <v>15133.852721540001</v>
      </c>
      <c r="N105" s="128">
        <v>205.06436021000002</v>
      </c>
      <c r="O105" s="128">
        <v>2.0034245000000004</v>
      </c>
      <c r="P105" s="128">
        <v>22.90109271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8">
        <v>22893.101748140001</v>
      </c>
      <c r="C106" s="41">
        <v>245.94646322</v>
      </c>
      <c r="D106" s="128">
        <v>82.721969290000004</v>
      </c>
      <c r="E106" s="128">
        <v>163.22449392999999</v>
      </c>
      <c r="F106" s="128">
        <v>41.810432280000001</v>
      </c>
      <c r="G106" s="128">
        <v>20.14081526</v>
      </c>
      <c r="H106" s="128">
        <v>21.66961702</v>
      </c>
      <c r="I106" s="128">
        <v>7011.353965360001</v>
      </c>
      <c r="J106" s="128">
        <v>241.38012562</v>
      </c>
      <c r="K106" s="128">
        <v>6769.9738397400006</v>
      </c>
      <c r="L106" s="128">
        <v>15593.990887279999</v>
      </c>
      <c r="M106" s="128">
        <v>15389.8511789</v>
      </c>
      <c r="N106" s="128">
        <v>204.13970838</v>
      </c>
      <c r="O106" s="128">
        <v>17.502925619999999</v>
      </c>
      <c r="P106" s="128">
        <v>23.127888159999998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8">
        <v>24070.95963437</v>
      </c>
      <c r="C107" s="41">
        <v>233.27266586000002</v>
      </c>
      <c r="D107" s="128">
        <v>80.684929119999993</v>
      </c>
      <c r="E107" s="128">
        <v>152.58773674000003</v>
      </c>
      <c r="F107" s="128">
        <v>909.28628409999999</v>
      </c>
      <c r="G107" s="128">
        <v>493.84278</v>
      </c>
      <c r="H107" s="128">
        <v>415.44350410000004</v>
      </c>
      <c r="I107" s="128">
        <v>7247.8221579800011</v>
      </c>
      <c r="J107" s="128">
        <v>236.75558771999999</v>
      </c>
      <c r="K107" s="128">
        <v>7011.0665702599999</v>
      </c>
      <c r="L107" s="128">
        <v>15680.578526429999</v>
      </c>
      <c r="M107" s="128">
        <v>15461.220309499999</v>
      </c>
      <c r="N107" s="128">
        <v>219.35821693</v>
      </c>
      <c r="O107" s="128">
        <v>-7.8302740800000006</v>
      </c>
      <c r="P107" s="128">
        <v>21.824843440000002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8">
        <v>23376.55952508</v>
      </c>
      <c r="C108" s="41">
        <v>249.08703401999998</v>
      </c>
      <c r="D108" s="128">
        <v>81.206892219999986</v>
      </c>
      <c r="E108" s="128">
        <v>167.88014179999999</v>
      </c>
      <c r="F108" s="128">
        <v>932.14563542999997</v>
      </c>
      <c r="G108" s="128">
        <v>498.92592488000003</v>
      </c>
      <c r="H108" s="128">
        <v>433.21971055</v>
      </c>
      <c r="I108" s="128">
        <v>6541.6390239099992</v>
      </c>
      <c r="J108" s="128">
        <v>277.17344403999999</v>
      </c>
      <c r="K108" s="128">
        <v>6264.4655798700005</v>
      </c>
      <c r="L108" s="128">
        <v>15653.687831719999</v>
      </c>
      <c r="M108" s="128">
        <v>15420.076562860002</v>
      </c>
      <c r="N108" s="128">
        <v>233.61126886</v>
      </c>
      <c r="O108" s="128">
        <v>-2.7585563899999999</v>
      </c>
      <c r="P108" s="128">
        <v>21.993153509999999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8">
        <v>23728.323101990001</v>
      </c>
      <c r="C109" s="41">
        <v>195.32933080999996</v>
      </c>
      <c r="D109" s="128">
        <v>78.102600260000003</v>
      </c>
      <c r="E109" s="128">
        <v>117.22673054999997</v>
      </c>
      <c r="F109" s="128">
        <v>959.62493557999994</v>
      </c>
      <c r="G109" s="128">
        <v>521.49422973000003</v>
      </c>
      <c r="H109" s="128">
        <v>438.13070584999997</v>
      </c>
      <c r="I109" s="128">
        <v>6738.2644166600003</v>
      </c>
      <c r="J109" s="128">
        <v>271.57513253000002</v>
      </c>
      <c r="K109" s="128">
        <v>6466.6892841300005</v>
      </c>
      <c r="L109" s="128">
        <v>15835.10441894</v>
      </c>
      <c r="M109" s="128">
        <v>15610.737261329999</v>
      </c>
      <c r="N109" s="128">
        <v>224.36715760999996</v>
      </c>
      <c r="O109" s="128">
        <v>12.107059079999999</v>
      </c>
      <c r="P109" s="128">
        <v>23.643844919999999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8">
        <v>24538.527002409999</v>
      </c>
      <c r="C110" s="41">
        <v>193.24678646999999</v>
      </c>
      <c r="D110" s="128">
        <v>70.510704919999995</v>
      </c>
      <c r="E110" s="128">
        <v>122.73608155000001</v>
      </c>
      <c r="F110" s="128">
        <v>948.46504026999992</v>
      </c>
      <c r="G110" s="128">
        <v>518.14650825000001</v>
      </c>
      <c r="H110" s="128">
        <v>430.31853202000002</v>
      </c>
      <c r="I110" s="128">
        <v>7408.4759413200009</v>
      </c>
      <c r="J110" s="128">
        <v>267.90145801</v>
      </c>
      <c r="K110" s="128">
        <v>7140.5744833099998</v>
      </c>
      <c r="L110" s="128">
        <v>15988.33923435</v>
      </c>
      <c r="M110" s="128">
        <v>15761.622554880001</v>
      </c>
      <c r="N110" s="128">
        <v>226.71667946999995</v>
      </c>
      <c r="O110" s="128">
        <v>-9.6248044999999998</v>
      </c>
      <c r="P110" s="128">
        <v>24.93441919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8">
        <v>24780.930020259999</v>
      </c>
      <c r="C111" s="41">
        <v>225.13532518999997</v>
      </c>
      <c r="D111" s="128">
        <v>63.237083900000002</v>
      </c>
      <c r="E111" s="128">
        <v>161.89824128999999</v>
      </c>
      <c r="F111" s="128">
        <v>960.68100024000012</v>
      </c>
      <c r="G111" s="128">
        <v>522.33929275000014</v>
      </c>
      <c r="H111" s="128">
        <v>438.34170749000003</v>
      </c>
      <c r="I111" s="128">
        <v>7681.2394436000004</v>
      </c>
      <c r="J111" s="128">
        <v>282.45839355999999</v>
      </c>
      <c r="K111" s="128">
        <v>7398.7810500399992</v>
      </c>
      <c r="L111" s="128">
        <v>15913.87425123</v>
      </c>
      <c r="M111" s="128">
        <v>15682.85616644</v>
      </c>
      <c r="N111" s="128">
        <v>231.01808478999999</v>
      </c>
      <c r="O111" s="128">
        <v>-8.3306368000000006</v>
      </c>
      <c r="P111" s="128">
        <v>83.597318610000002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8">
        <v>25579.04221458</v>
      </c>
      <c r="C112" s="41">
        <v>178.08441108</v>
      </c>
      <c r="D112" s="128">
        <v>64.951098060000007</v>
      </c>
      <c r="E112" s="128">
        <v>113.13331302</v>
      </c>
      <c r="F112" s="128">
        <v>942.39060652000001</v>
      </c>
      <c r="G112" s="128">
        <v>502.30438185999998</v>
      </c>
      <c r="H112" s="128">
        <v>440.08622466000003</v>
      </c>
      <c r="I112" s="128">
        <v>8078.2812179599996</v>
      </c>
      <c r="J112" s="128">
        <v>298.94998167</v>
      </c>
      <c r="K112" s="128">
        <v>7779.3312362899997</v>
      </c>
      <c r="L112" s="128">
        <v>16380.28597902</v>
      </c>
      <c r="M112" s="128">
        <v>16151.29607353</v>
      </c>
      <c r="N112" s="128">
        <v>228.98990549000001</v>
      </c>
      <c r="O112" s="128">
        <v>-0.24612597999999952</v>
      </c>
      <c r="P112" s="128">
        <v>60.720387469999999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8">
        <v>25706.762709099999</v>
      </c>
      <c r="C113" s="41">
        <v>179.63670647999999</v>
      </c>
      <c r="D113" s="128">
        <v>63.24188032</v>
      </c>
      <c r="E113" s="128">
        <v>116.39482616000001</v>
      </c>
      <c r="F113" s="128">
        <v>936.57349909000004</v>
      </c>
      <c r="G113" s="128">
        <v>499.45371943000004</v>
      </c>
      <c r="H113" s="128">
        <v>437.11977966000001</v>
      </c>
      <c r="I113" s="128">
        <v>8489.2098760999979</v>
      </c>
      <c r="J113" s="128">
        <v>271.21234049999998</v>
      </c>
      <c r="K113" s="128">
        <v>8217.9975355999995</v>
      </c>
      <c r="L113" s="128">
        <v>16101.34262743</v>
      </c>
      <c r="M113" s="128">
        <v>15879.412290310001</v>
      </c>
      <c r="N113" s="128">
        <v>221.93033711999999</v>
      </c>
      <c r="O113" s="128">
        <v>4.6203456200000002</v>
      </c>
      <c r="P113" s="128">
        <v>70.967250870000001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8">
        <v>25500.723461289999</v>
      </c>
      <c r="C114" s="41">
        <v>159.62008556999999</v>
      </c>
      <c r="D114" s="128">
        <v>60.330041860000001</v>
      </c>
      <c r="E114" s="128">
        <v>99.290043710000006</v>
      </c>
      <c r="F114" s="128">
        <v>929.74449374000005</v>
      </c>
      <c r="G114" s="128">
        <v>497.02817655999996</v>
      </c>
      <c r="H114" s="128">
        <v>432.71631717999998</v>
      </c>
      <c r="I114" s="128">
        <v>8022.6565539599997</v>
      </c>
      <c r="J114" s="128">
        <v>278.69239578999998</v>
      </c>
      <c r="K114" s="128">
        <v>7743.9641581699998</v>
      </c>
      <c r="L114" s="128">
        <v>16388.702328020001</v>
      </c>
      <c r="M114" s="128">
        <v>16161.034230880001</v>
      </c>
      <c r="N114" s="128">
        <v>227.66809714000001</v>
      </c>
      <c r="O114" s="128">
        <v>7.9884881500000002</v>
      </c>
      <c r="P114" s="128">
        <v>71.908770099999998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8">
        <v>25710.649394249998</v>
      </c>
      <c r="C115" s="41">
        <v>166.25764165999999</v>
      </c>
      <c r="D115" s="128">
        <v>66.242445539999991</v>
      </c>
      <c r="E115" s="128">
        <v>100.01519612</v>
      </c>
      <c r="F115" s="128">
        <v>962.68478913000001</v>
      </c>
      <c r="G115" s="128">
        <v>533.14174974000014</v>
      </c>
      <c r="H115" s="128">
        <v>429.54303938999999</v>
      </c>
      <c r="I115" s="128">
        <v>8257.4991662600005</v>
      </c>
      <c r="J115" s="128">
        <v>285.57746850000001</v>
      </c>
      <c r="K115" s="128">
        <v>7971.921697759999</v>
      </c>
      <c r="L115" s="128">
        <v>16324.207797200001</v>
      </c>
      <c r="M115" s="128">
        <v>16097.236521420002</v>
      </c>
      <c r="N115" s="128">
        <v>226.97127577999998</v>
      </c>
      <c r="O115" s="128">
        <v>4.1351970900000001</v>
      </c>
      <c r="P115" s="128">
        <v>69.209445279999997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8">
        <v>25803.83334365</v>
      </c>
      <c r="C116" s="41">
        <v>301.98518466999997</v>
      </c>
      <c r="D116" s="128">
        <v>70.217993640000003</v>
      </c>
      <c r="E116" s="128">
        <v>231.76719102999999</v>
      </c>
      <c r="F116" s="128">
        <v>980.53414312000007</v>
      </c>
      <c r="G116" s="128">
        <v>548.34035696000012</v>
      </c>
      <c r="H116" s="128">
        <v>432.19378616</v>
      </c>
      <c r="I116" s="128">
        <v>7686.22360983</v>
      </c>
      <c r="J116" s="128">
        <v>287.99507251</v>
      </c>
      <c r="K116" s="128">
        <v>7398.2285373200011</v>
      </c>
      <c r="L116" s="128">
        <v>16835.090406030002</v>
      </c>
      <c r="M116" s="128">
        <v>16592.120515499999</v>
      </c>
      <c r="N116" s="128">
        <v>242.96989052999996</v>
      </c>
      <c r="O116" s="128">
        <v>4.4553761600000001</v>
      </c>
      <c r="P116" s="128">
        <v>67.218824839999996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8">
        <v>26102.595497570001</v>
      </c>
      <c r="C117" s="41">
        <v>265.84986855</v>
      </c>
      <c r="D117" s="128">
        <v>72.306241969999988</v>
      </c>
      <c r="E117" s="128">
        <v>193.54362657999999</v>
      </c>
      <c r="F117" s="128">
        <v>975.55306210000003</v>
      </c>
      <c r="G117" s="128">
        <v>560.57686449000005</v>
      </c>
      <c r="H117" s="128">
        <v>414.97619760999999</v>
      </c>
      <c r="I117" s="128">
        <v>7778.0283651600012</v>
      </c>
      <c r="J117" s="128">
        <v>320.31621727999993</v>
      </c>
      <c r="K117" s="128">
        <v>7457.7121478800009</v>
      </c>
      <c r="L117" s="128">
        <v>17083.164201759999</v>
      </c>
      <c r="M117" s="128">
        <v>16838.399233550001</v>
      </c>
      <c r="N117" s="128">
        <v>244.76496821000001</v>
      </c>
      <c r="O117" s="128">
        <v>-16.71053392</v>
      </c>
      <c r="P117" s="128">
        <v>68.762152400000005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8">
        <v>25640.078999320001</v>
      </c>
      <c r="C118" s="41">
        <v>178.61785871000001</v>
      </c>
      <c r="D118" s="128">
        <v>81.885136290000005</v>
      </c>
      <c r="E118" s="128">
        <v>96.732722420000002</v>
      </c>
      <c r="F118" s="128">
        <v>31.951697129999999</v>
      </c>
      <c r="G118" s="128">
        <v>24.5577516</v>
      </c>
      <c r="H118" s="128">
        <v>7.3939455299999999</v>
      </c>
      <c r="I118" s="128">
        <v>7995.9666792200005</v>
      </c>
      <c r="J118" s="128">
        <v>588.79634319000002</v>
      </c>
      <c r="K118" s="128">
        <v>7407.1703360300007</v>
      </c>
      <c r="L118" s="128">
        <v>17433.542764260001</v>
      </c>
      <c r="M118" s="128">
        <v>17197.88422674</v>
      </c>
      <c r="N118" s="128">
        <v>235.65853752000001</v>
      </c>
      <c r="O118" s="128">
        <v>17.567472369999997</v>
      </c>
      <c r="P118" s="128">
        <v>69.019631279999999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8">
        <v>27322.820700519998</v>
      </c>
      <c r="C119" s="41">
        <v>239.22359007</v>
      </c>
      <c r="D119" s="128">
        <v>84.006038119999999</v>
      </c>
      <c r="E119" s="128">
        <v>155.21755195</v>
      </c>
      <c r="F119" s="128">
        <v>975.56722783999999</v>
      </c>
      <c r="G119" s="128">
        <v>654.1365524900001</v>
      </c>
      <c r="H119" s="128">
        <v>321.43067535</v>
      </c>
      <c r="I119" s="128">
        <v>8317.8566860300016</v>
      </c>
      <c r="J119" s="128">
        <v>491.97675915999997</v>
      </c>
      <c r="K119" s="128">
        <v>7825.8799268700004</v>
      </c>
      <c r="L119" s="128">
        <v>17790.173196579999</v>
      </c>
      <c r="M119" s="128">
        <v>17543.522414480001</v>
      </c>
      <c r="N119" s="128">
        <v>246.65078210000001</v>
      </c>
      <c r="O119" s="128">
        <v>-83.851250249999993</v>
      </c>
      <c r="P119" s="128">
        <v>72.115929850000001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8">
        <v>27123.854636259999</v>
      </c>
      <c r="C120" s="41">
        <v>250.41769420000003</v>
      </c>
      <c r="D120" s="128">
        <v>82.391319170000003</v>
      </c>
      <c r="E120" s="128">
        <v>168.02637503</v>
      </c>
      <c r="F120" s="128">
        <v>1037.74788698</v>
      </c>
      <c r="G120" s="128">
        <v>647.04951670000003</v>
      </c>
      <c r="H120" s="128">
        <v>390.69837028000001</v>
      </c>
      <c r="I120" s="128">
        <v>7750.4256078099988</v>
      </c>
      <c r="J120" s="128">
        <v>487.97968830000002</v>
      </c>
      <c r="K120" s="128">
        <v>7262.4459195099998</v>
      </c>
      <c r="L120" s="128">
        <v>18085.263447269997</v>
      </c>
      <c r="M120" s="128">
        <v>17834.444781019996</v>
      </c>
      <c r="N120" s="128">
        <v>250.81866625000001</v>
      </c>
      <c r="O120" s="128">
        <v>-13.757230999999999</v>
      </c>
      <c r="P120" s="128">
        <v>70.271598549999993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8">
        <v>28931.234539360001</v>
      </c>
      <c r="C121" s="41">
        <v>249.06388185000003</v>
      </c>
      <c r="D121" s="128">
        <v>85.054886639999992</v>
      </c>
      <c r="E121" s="128">
        <v>164.00899521000002</v>
      </c>
      <c r="F121" s="128">
        <v>1024.2229275600002</v>
      </c>
      <c r="G121" s="128">
        <v>664.15066798999999</v>
      </c>
      <c r="H121" s="128">
        <v>360.07225957000003</v>
      </c>
      <c r="I121" s="128">
        <v>8742.4485039799983</v>
      </c>
      <c r="J121" s="128">
        <v>515.58031292999999</v>
      </c>
      <c r="K121" s="128">
        <v>8226.86819105</v>
      </c>
      <c r="L121" s="128">
        <v>18915.499225970001</v>
      </c>
      <c r="M121" s="128">
        <v>18666.679741669999</v>
      </c>
      <c r="N121" s="128">
        <v>248.81948430000003</v>
      </c>
      <c r="O121" s="128">
        <v>-28.366521860000002</v>
      </c>
      <c r="P121" s="128">
        <v>77.382798589999993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8">
        <v>28866.361707740001</v>
      </c>
      <c r="C122" s="41">
        <v>281.88432308000006</v>
      </c>
      <c r="D122" s="128">
        <v>85.565954509999997</v>
      </c>
      <c r="E122" s="128">
        <v>196.31836857000002</v>
      </c>
      <c r="F122" s="128">
        <v>949.28748441999994</v>
      </c>
      <c r="G122" s="128">
        <v>634.72607368000001</v>
      </c>
      <c r="H122" s="128">
        <v>314.56141074000004</v>
      </c>
      <c r="I122" s="128">
        <v>8451.38167307</v>
      </c>
      <c r="J122" s="128">
        <v>638.86966504999998</v>
      </c>
      <c r="K122" s="128">
        <v>7812.5120080200004</v>
      </c>
      <c r="L122" s="128">
        <v>19183.80822717</v>
      </c>
      <c r="M122" s="128">
        <v>18914.482756559999</v>
      </c>
      <c r="N122" s="128">
        <v>269.32547061000002</v>
      </c>
      <c r="O122" s="128">
        <v>-14.783482319999999</v>
      </c>
      <c r="P122" s="128">
        <v>78.691822509999994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8">
        <v>29723.5174505</v>
      </c>
      <c r="C123" s="41">
        <v>235.2084031</v>
      </c>
      <c r="D123" s="128">
        <v>83.275297809999998</v>
      </c>
      <c r="E123" s="128">
        <v>151.93310528999999</v>
      </c>
      <c r="F123" s="128">
        <v>924.47784148999995</v>
      </c>
      <c r="G123" s="128">
        <v>643.02757168000005</v>
      </c>
      <c r="H123" s="128">
        <v>281.45026981000001</v>
      </c>
      <c r="I123" s="128">
        <v>9333.2837430799991</v>
      </c>
      <c r="J123" s="128">
        <v>644.28805044000001</v>
      </c>
      <c r="K123" s="128">
        <v>8688.9956926400009</v>
      </c>
      <c r="L123" s="128">
        <v>19230.54746283</v>
      </c>
      <c r="M123" s="128">
        <v>18952.054174019999</v>
      </c>
      <c r="N123" s="128">
        <v>278.49328880999997</v>
      </c>
      <c r="O123" s="128">
        <v>4.6808600299999998</v>
      </c>
      <c r="P123" s="128">
        <v>74.657057070000008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8">
        <v>31049.119895340002</v>
      </c>
      <c r="C124" s="41">
        <v>252.21820482999999</v>
      </c>
      <c r="D124" s="128">
        <v>91.135837170000002</v>
      </c>
      <c r="E124" s="128">
        <v>161.08236766000002</v>
      </c>
      <c r="F124" s="128">
        <v>868.31151782000006</v>
      </c>
      <c r="G124" s="128">
        <v>641.79582182999991</v>
      </c>
      <c r="H124" s="128">
        <v>226.51569599000001</v>
      </c>
      <c r="I124" s="128">
        <v>10584.435616679999</v>
      </c>
      <c r="J124" s="128">
        <v>631.80748908999999</v>
      </c>
      <c r="K124" s="128">
        <v>9952.6281275900001</v>
      </c>
      <c r="L124" s="128">
        <v>19344.154556009998</v>
      </c>
      <c r="M124" s="128">
        <v>19069.147632109998</v>
      </c>
      <c r="N124" s="128">
        <v>275.0069239</v>
      </c>
      <c r="O124" s="128">
        <v>5.4749446700000002</v>
      </c>
      <c r="P124" s="128">
        <v>75.651638270000007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8">
        <v>32409.24186242</v>
      </c>
      <c r="C125" s="41">
        <v>243.96181004999997</v>
      </c>
      <c r="D125" s="128">
        <v>87.404618109999987</v>
      </c>
      <c r="E125" s="128">
        <v>156.55719194</v>
      </c>
      <c r="F125" s="128">
        <v>795.40896780999992</v>
      </c>
      <c r="G125" s="128">
        <v>532.13935953999999</v>
      </c>
      <c r="H125" s="128">
        <v>263.26960826999999</v>
      </c>
      <c r="I125" s="128">
        <v>11774.203322410001</v>
      </c>
      <c r="J125" s="128">
        <v>688.20956438999997</v>
      </c>
      <c r="K125" s="128">
        <v>11085.99375802</v>
      </c>
      <c r="L125" s="128">
        <v>19595.667762149998</v>
      </c>
      <c r="M125" s="128">
        <v>19302.106457779999</v>
      </c>
      <c r="N125" s="128">
        <v>293.56130436999996</v>
      </c>
      <c r="O125" s="128">
        <v>6.1651026499999997</v>
      </c>
      <c r="P125" s="128">
        <v>81.265259220000004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8">
        <v>32789.44514828</v>
      </c>
      <c r="C126" s="41">
        <v>230.74822349999999</v>
      </c>
      <c r="D126" s="128">
        <v>54.261076260000003</v>
      </c>
      <c r="E126" s="128">
        <v>176.48714724000001</v>
      </c>
      <c r="F126" s="128">
        <v>825.50188666000008</v>
      </c>
      <c r="G126" s="128">
        <v>537.78111360000003</v>
      </c>
      <c r="H126" s="128">
        <v>287.72077306000006</v>
      </c>
      <c r="I126" s="128">
        <v>12189.151525990001</v>
      </c>
      <c r="J126" s="128">
        <v>755.51534216999994</v>
      </c>
      <c r="K126" s="128">
        <v>11433.636183820001</v>
      </c>
      <c r="L126" s="128">
        <v>19544.04351213</v>
      </c>
      <c r="M126" s="128">
        <v>19243.294035859999</v>
      </c>
      <c r="N126" s="128">
        <v>300.74947626999995</v>
      </c>
      <c r="O126" s="128">
        <v>2.0561263400000001</v>
      </c>
      <c r="P126" s="128">
        <v>79.285348190000008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8">
        <v>33518.47919695</v>
      </c>
      <c r="C127" s="41">
        <v>221.81468904000002</v>
      </c>
      <c r="D127" s="128">
        <v>53.227853490000001</v>
      </c>
      <c r="E127" s="128">
        <v>168.58683554999999</v>
      </c>
      <c r="F127" s="128">
        <v>794.36803279000003</v>
      </c>
      <c r="G127" s="128">
        <v>545.8905082</v>
      </c>
      <c r="H127" s="128">
        <v>248.47752459</v>
      </c>
      <c r="I127" s="128">
        <v>12612.098539660001</v>
      </c>
      <c r="J127" s="128">
        <v>803.97594380999999</v>
      </c>
      <c r="K127" s="128">
        <v>11808.12259585</v>
      </c>
      <c r="L127" s="128">
        <v>19890.197935460001</v>
      </c>
      <c r="M127" s="128">
        <v>19586.383111449999</v>
      </c>
      <c r="N127" s="128">
        <v>303.81482401</v>
      </c>
      <c r="O127" s="128">
        <v>-4.1377603400000007</v>
      </c>
      <c r="P127" s="128">
        <v>86.591832960000005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8">
        <v>34025.225642110003</v>
      </c>
      <c r="C128" s="41">
        <v>210.97659383000001</v>
      </c>
      <c r="D128" s="128">
        <v>54.13597249</v>
      </c>
      <c r="E128" s="128">
        <v>156.84062133999998</v>
      </c>
      <c r="F128" s="128">
        <v>783.65769788</v>
      </c>
      <c r="G128" s="128">
        <v>558.75676007000004</v>
      </c>
      <c r="H128" s="128">
        <v>224.90093780999999</v>
      </c>
      <c r="I128" s="128">
        <v>12804.508876169999</v>
      </c>
      <c r="J128" s="128">
        <v>828.00150354999994</v>
      </c>
      <c r="K128" s="128">
        <v>11976.507372619999</v>
      </c>
      <c r="L128" s="128">
        <v>20226.082474230003</v>
      </c>
      <c r="M128" s="128">
        <v>19916.814735690001</v>
      </c>
      <c r="N128" s="128">
        <v>309.26773853999998</v>
      </c>
      <c r="O128" s="128">
        <v>13.93754017</v>
      </c>
      <c r="P128" s="128">
        <v>86.612751989999992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8">
        <v>34493.563465680003</v>
      </c>
      <c r="C129" s="41">
        <v>273.67677608000002</v>
      </c>
      <c r="D129" s="128">
        <v>53.969333010000007</v>
      </c>
      <c r="E129" s="128">
        <v>219.70744307000001</v>
      </c>
      <c r="F129" s="128">
        <v>791.12646668000002</v>
      </c>
      <c r="G129" s="128">
        <v>556.57270112000003</v>
      </c>
      <c r="H129" s="128">
        <v>234.55376556000002</v>
      </c>
      <c r="I129" s="128">
        <v>12917.68697459</v>
      </c>
      <c r="J129" s="128">
        <v>797.24011163000011</v>
      </c>
      <c r="K129" s="128">
        <v>12120.44686296</v>
      </c>
      <c r="L129" s="128">
        <v>20511.073248330002</v>
      </c>
      <c r="M129" s="128">
        <v>20196.561614279999</v>
      </c>
      <c r="N129" s="128">
        <v>314.51163405</v>
      </c>
      <c r="O129" s="128">
        <v>5.1653203399999992</v>
      </c>
      <c r="P129" s="128">
        <v>86.891078090000008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8">
        <v>34983.86579371</v>
      </c>
      <c r="C130" s="41">
        <v>302.74061558</v>
      </c>
      <c r="D130" s="128">
        <v>52.591736830000002</v>
      </c>
      <c r="E130" s="128">
        <v>250.14887875000002</v>
      </c>
      <c r="F130" s="128">
        <v>60.967017390000002</v>
      </c>
      <c r="G130" s="128">
        <v>44.896379260000003</v>
      </c>
      <c r="H130" s="128">
        <v>16.070638129999999</v>
      </c>
      <c r="I130" s="128">
        <v>13437.07832565</v>
      </c>
      <c r="J130" s="128">
        <v>1070.7942046999999</v>
      </c>
      <c r="K130" s="128">
        <v>12366.28412095</v>
      </c>
      <c r="L130" s="128">
        <v>21183.079835089997</v>
      </c>
      <c r="M130" s="128">
        <v>20879.61972296</v>
      </c>
      <c r="N130" s="128">
        <v>303.46011212999997</v>
      </c>
      <c r="O130" s="128">
        <v>5.6726467000000005</v>
      </c>
      <c r="P130" s="128">
        <v>91.867648330000009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8">
        <v>34745.691943389997</v>
      </c>
      <c r="C131" s="41">
        <v>329.45058029</v>
      </c>
      <c r="D131" s="128">
        <v>55.156836609999999</v>
      </c>
      <c r="E131" s="128">
        <v>274.29374367999998</v>
      </c>
      <c r="F131" s="128">
        <v>438.19674882000004</v>
      </c>
      <c r="G131" s="128">
        <v>393.54155639000004</v>
      </c>
      <c r="H131" s="128">
        <v>44.65519243</v>
      </c>
      <c r="I131" s="128">
        <v>12968.636942159999</v>
      </c>
      <c r="J131" s="128">
        <v>924.10862672999986</v>
      </c>
      <c r="K131" s="128">
        <v>12044.528315429998</v>
      </c>
      <c r="L131" s="128">
        <v>21009.407672119996</v>
      </c>
      <c r="M131" s="128">
        <v>20687.288823210001</v>
      </c>
      <c r="N131" s="128">
        <v>322.11884891</v>
      </c>
      <c r="O131" s="128">
        <v>9.1390253900000005</v>
      </c>
      <c r="P131" s="128">
        <v>95.125738390000009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8">
        <v>35321.269424389997</v>
      </c>
      <c r="C132" s="41">
        <v>384.14432562000002</v>
      </c>
      <c r="D132" s="128">
        <v>54.859740630000005</v>
      </c>
      <c r="E132" s="128">
        <v>329.28458498999998</v>
      </c>
      <c r="F132" s="128">
        <v>761.67414782000003</v>
      </c>
      <c r="G132" s="128">
        <v>427.54663501000005</v>
      </c>
      <c r="H132" s="128">
        <v>334.12751280999998</v>
      </c>
      <c r="I132" s="128">
        <v>12949.284914630001</v>
      </c>
      <c r="J132" s="128">
        <v>1069.47293253</v>
      </c>
      <c r="K132" s="128">
        <v>11879.8119821</v>
      </c>
      <c r="L132" s="128">
        <v>21226.166036319999</v>
      </c>
      <c r="M132" s="128">
        <v>20897.76703141</v>
      </c>
      <c r="N132" s="128">
        <v>328.39900490999997</v>
      </c>
      <c r="O132" s="128">
        <v>5.2564359099999995</v>
      </c>
      <c r="P132" s="128">
        <v>95.854136359999998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8">
        <v>35805.899083999997</v>
      </c>
      <c r="C133" s="41">
        <v>353.19145527000001</v>
      </c>
      <c r="D133" s="128">
        <v>52.88925897</v>
      </c>
      <c r="E133" s="128">
        <v>300.30219630000005</v>
      </c>
      <c r="F133" s="128">
        <v>864.23191046999989</v>
      </c>
      <c r="G133" s="128">
        <v>262.80267363000002</v>
      </c>
      <c r="H133" s="128">
        <v>601.42923683999993</v>
      </c>
      <c r="I133" s="128">
        <v>13665.61491878</v>
      </c>
      <c r="J133" s="128">
        <v>1030.5910543799998</v>
      </c>
      <c r="K133" s="128">
        <v>12635.023864399998</v>
      </c>
      <c r="L133" s="128">
        <v>20922.86079948</v>
      </c>
      <c r="M133" s="128">
        <v>20586.50783038</v>
      </c>
      <c r="N133" s="128">
        <v>336.3529691</v>
      </c>
      <c r="O133" s="128">
        <v>-1.5570971199999999</v>
      </c>
      <c r="P133" s="128">
        <v>94.176993039999999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8">
        <v>35675.00741672</v>
      </c>
      <c r="C134" s="41">
        <v>305.33882738000005</v>
      </c>
      <c r="D134" s="128">
        <v>48.500477609999997</v>
      </c>
      <c r="E134" s="128">
        <v>256.83834976999998</v>
      </c>
      <c r="F134" s="128">
        <v>704.32697665000001</v>
      </c>
      <c r="G134" s="128">
        <v>53.432004899999995</v>
      </c>
      <c r="H134" s="128">
        <v>650.89497174999997</v>
      </c>
      <c r="I134" s="128">
        <v>13555.305050630001</v>
      </c>
      <c r="J134" s="128">
        <v>888.49610291999988</v>
      </c>
      <c r="K134" s="128">
        <v>12666.80894771</v>
      </c>
      <c r="L134" s="128">
        <v>21110.036562059999</v>
      </c>
      <c r="M134" s="128">
        <v>20779.508491199998</v>
      </c>
      <c r="N134" s="128">
        <v>330.52807086000001</v>
      </c>
      <c r="O134" s="128">
        <v>3.5515457699999997</v>
      </c>
      <c r="P134" s="128">
        <v>94.41773667999999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8">
        <v>35712.559182110002</v>
      </c>
      <c r="C135" s="41">
        <v>346.16750382000004</v>
      </c>
      <c r="D135" s="128">
        <v>45.678279000000003</v>
      </c>
      <c r="E135" s="128">
        <v>300.48922482</v>
      </c>
      <c r="F135" s="128">
        <v>981.09851294999987</v>
      </c>
      <c r="G135" s="128">
        <v>54.416639480000001</v>
      </c>
      <c r="H135" s="128">
        <v>926.68187346999991</v>
      </c>
      <c r="I135" s="128">
        <v>13733.61534307</v>
      </c>
      <c r="J135" s="128">
        <v>903.47628129999998</v>
      </c>
      <c r="K135" s="128">
        <v>12830.13906177</v>
      </c>
      <c r="L135" s="128">
        <v>20651.677822269998</v>
      </c>
      <c r="M135" s="128">
        <v>20306.785384099996</v>
      </c>
      <c r="N135" s="128">
        <v>344.89243817000005</v>
      </c>
      <c r="O135" s="128">
        <v>-2.8568145500000002</v>
      </c>
      <c r="P135" s="128">
        <v>88.882330530000004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8">
        <v>36965.678167370002</v>
      </c>
      <c r="C136" s="41">
        <v>351.02464330999999</v>
      </c>
      <c r="D136" s="128">
        <v>48.572775340000007</v>
      </c>
      <c r="E136" s="128">
        <v>302.45186797000002</v>
      </c>
      <c r="F136" s="128">
        <v>1272.1930479199998</v>
      </c>
      <c r="G136" s="128">
        <v>324.00708485999996</v>
      </c>
      <c r="H136" s="128">
        <v>948.18596305999995</v>
      </c>
      <c r="I136" s="128">
        <v>14323.285236340002</v>
      </c>
      <c r="J136" s="128">
        <v>795.70322459999988</v>
      </c>
      <c r="K136" s="128">
        <v>13527.58201174</v>
      </c>
      <c r="L136" s="128">
        <v>21019.175239799999</v>
      </c>
      <c r="M136" s="128">
        <v>20683.130017710002</v>
      </c>
      <c r="N136" s="128">
        <v>336.04522209000004</v>
      </c>
      <c r="O136" s="128">
        <v>3.6536925399999998</v>
      </c>
      <c r="P136" s="128">
        <v>90.346846260000007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8">
        <v>35335.986366450001</v>
      </c>
      <c r="C137" s="41">
        <v>234.67858251999999</v>
      </c>
      <c r="D137" s="128">
        <v>43.139042859999996</v>
      </c>
      <c r="E137" s="128">
        <v>191.53953966</v>
      </c>
      <c r="F137" s="128">
        <v>1321.2846516099999</v>
      </c>
      <c r="G137" s="128">
        <v>331.46335558999999</v>
      </c>
      <c r="H137" s="128">
        <v>989.82129601999998</v>
      </c>
      <c r="I137" s="128">
        <v>13070.774912140001</v>
      </c>
      <c r="J137" s="128">
        <v>753.48831925999991</v>
      </c>
      <c r="K137" s="128">
        <v>12317.28659288</v>
      </c>
      <c r="L137" s="128">
        <v>20709.248220180001</v>
      </c>
      <c r="M137" s="128">
        <v>20379.973208979998</v>
      </c>
      <c r="N137" s="128">
        <v>329.27501120000005</v>
      </c>
      <c r="O137" s="128">
        <v>-6.6893982000000003</v>
      </c>
      <c r="P137" s="128">
        <v>83.088333169999999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8">
        <v>34456.50868975</v>
      </c>
      <c r="C138" s="41">
        <v>308.59372596000003</v>
      </c>
      <c r="D138" s="128">
        <v>40.492075670000006</v>
      </c>
      <c r="E138" s="128">
        <v>268.10165029000001</v>
      </c>
      <c r="F138" s="128">
        <v>1378.3438518999999</v>
      </c>
      <c r="G138" s="128">
        <v>338.61694900999998</v>
      </c>
      <c r="H138" s="128">
        <v>1039.72690289</v>
      </c>
      <c r="I138" s="128">
        <v>12273.42251667</v>
      </c>
      <c r="J138" s="128">
        <v>733.60441204000006</v>
      </c>
      <c r="K138" s="128">
        <v>11539.81810463</v>
      </c>
      <c r="L138" s="128">
        <v>20496.148595219998</v>
      </c>
      <c r="M138" s="128">
        <v>20157.19298639</v>
      </c>
      <c r="N138" s="128">
        <v>338.95560883000002</v>
      </c>
      <c r="O138" s="128">
        <v>8.7613367699999998</v>
      </c>
      <c r="P138" s="128">
        <v>88.189268099999993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8">
        <v>34704.753684820003</v>
      </c>
      <c r="C139" s="41">
        <v>328.55222290999995</v>
      </c>
      <c r="D139" s="128">
        <v>55.215003119999999</v>
      </c>
      <c r="E139" s="128">
        <v>273.33721979000001</v>
      </c>
      <c r="F139" s="128">
        <v>1683.2763814899999</v>
      </c>
      <c r="G139" s="128">
        <v>323.75835055999994</v>
      </c>
      <c r="H139" s="128">
        <v>1359.5180309300001</v>
      </c>
      <c r="I139" s="128">
        <v>12224.783996000002</v>
      </c>
      <c r="J139" s="128">
        <v>814.99693801000001</v>
      </c>
      <c r="K139" s="128">
        <v>11409.787057989999</v>
      </c>
      <c r="L139" s="128">
        <v>20468.14108442</v>
      </c>
      <c r="M139" s="128">
        <v>20133.25485881</v>
      </c>
      <c r="N139" s="128">
        <v>334.88622561</v>
      </c>
      <c r="O139" s="128">
        <v>-2.9181740799999991</v>
      </c>
      <c r="P139" s="128">
        <v>85.494606820000001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8">
        <v>34539.571648730001</v>
      </c>
      <c r="C140" s="41">
        <v>326.6843447</v>
      </c>
      <c r="D140" s="128">
        <v>41.259967380000006</v>
      </c>
      <c r="E140" s="128">
        <v>285.42437732000002</v>
      </c>
      <c r="F140" s="128">
        <v>1673.0451851299999</v>
      </c>
      <c r="G140" s="128">
        <v>309.31527043</v>
      </c>
      <c r="H140" s="128">
        <v>1363.7299146999999</v>
      </c>
      <c r="I140" s="128">
        <v>12005.667266879998</v>
      </c>
      <c r="J140" s="128">
        <v>835.99802397999997</v>
      </c>
      <c r="K140" s="128">
        <v>11169.6692429</v>
      </c>
      <c r="L140" s="128">
        <v>20534.174852020002</v>
      </c>
      <c r="M140" s="128">
        <v>20200.435354060002</v>
      </c>
      <c r="N140" s="128">
        <v>333.73949796000005</v>
      </c>
      <c r="O140" s="128">
        <v>-10.197271919999999</v>
      </c>
      <c r="P140" s="128">
        <v>81.937242980000008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8">
        <v>34864.307065170004</v>
      </c>
      <c r="C141" s="41">
        <v>342.28963635000008</v>
      </c>
      <c r="D141" s="128">
        <v>38.118112550000006</v>
      </c>
      <c r="E141" s="128">
        <v>304.17152379999999</v>
      </c>
      <c r="F141" s="128">
        <v>1616.80403826</v>
      </c>
      <c r="G141" s="128">
        <v>303.48864427000001</v>
      </c>
      <c r="H141" s="128">
        <v>1313.3153939899998</v>
      </c>
      <c r="I141" s="128">
        <v>12040.079189399999</v>
      </c>
      <c r="J141" s="128">
        <v>817.52018153999995</v>
      </c>
      <c r="K141" s="128">
        <v>11222.559007859998</v>
      </c>
      <c r="L141" s="128">
        <v>20865.134201160003</v>
      </c>
      <c r="M141" s="128">
        <v>20533.961614750002</v>
      </c>
      <c r="N141" s="128">
        <v>331.17258641000001</v>
      </c>
      <c r="O141" s="128">
        <v>-10.7005423</v>
      </c>
      <c r="P141" s="128">
        <v>79.612316100000001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8">
        <v>34567.099136910001</v>
      </c>
      <c r="C142" s="41">
        <v>606.90738262999992</v>
      </c>
      <c r="D142" s="128">
        <v>35.997928899999998</v>
      </c>
      <c r="E142" s="128">
        <v>570.90945373</v>
      </c>
      <c r="F142" s="128">
        <v>27.760085020000002</v>
      </c>
      <c r="G142" s="128">
        <v>25.2608368</v>
      </c>
      <c r="H142" s="128">
        <v>2.4992482200000001</v>
      </c>
      <c r="I142" s="128">
        <v>12386.62551564</v>
      </c>
      <c r="J142" s="128">
        <v>904.18530668999995</v>
      </c>
      <c r="K142" s="128">
        <v>11482.44020895</v>
      </c>
      <c r="L142" s="128">
        <v>21545.806153619997</v>
      </c>
      <c r="M142" s="128">
        <v>21249.013921630001</v>
      </c>
      <c r="N142" s="128">
        <v>296.79223199</v>
      </c>
      <c r="O142" s="128">
        <v>4.59955845</v>
      </c>
      <c r="P142" s="128">
        <v>77.856433369999991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8">
        <v>34486.41517511</v>
      </c>
      <c r="C143" s="41">
        <v>467.79128177000001</v>
      </c>
      <c r="D143" s="128">
        <v>31.151602820000001</v>
      </c>
      <c r="E143" s="128">
        <v>436.63967895000002</v>
      </c>
      <c r="F143" s="128">
        <v>1096.4454180499999</v>
      </c>
      <c r="G143" s="128">
        <v>257.48518582999998</v>
      </c>
      <c r="H143" s="128">
        <v>838.96023221999997</v>
      </c>
      <c r="I143" s="128">
        <v>12053.515518120001</v>
      </c>
      <c r="J143" s="128">
        <v>628.90912896999987</v>
      </c>
      <c r="K143" s="128">
        <v>11424.60638915</v>
      </c>
      <c r="L143" s="128">
        <v>20868.66295717</v>
      </c>
      <c r="M143" s="128">
        <v>20555.389476409997</v>
      </c>
      <c r="N143" s="128">
        <v>313.27348076000004</v>
      </c>
      <c r="O143" s="128">
        <v>-55.952876670000002</v>
      </c>
      <c r="P143" s="128">
        <v>82.271319559999995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8">
        <v>36363.617253600001</v>
      </c>
      <c r="C144" s="41">
        <v>472.50117597999997</v>
      </c>
      <c r="D144" s="128">
        <v>29.858154460000002</v>
      </c>
      <c r="E144" s="128">
        <v>442.64302151999999</v>
      </c>
      <c r="F144" s="128">
        <v>996.80927219</v>
      </c>
      <c r="G144" s="128">
        <v>251.37187230999999</v>
      </c>
      <c r="H144" s="128">
        <v>745.43739988000004</v>
      </c>
      <c r="I144" s="128">
        <v>14234.465749090001</v>
      </c>
      <c r="J144" s="128">
        <v>869.25156173000005</v>
      </c>
      <c r="K144" s="128">
        <v>13365.214187360001</v>
      </c>
      <c r="L144" s="128">
        <v>20659.841056340003</v>
      </c>
      <c r="M144" s="128">
        <v>20333.172507950003</v>
      </c>
      <c r="N144" s="128">
        <v>326.66854839000001</v>
      </c>
      <c r="O144" s="128">
        <v>-9.4259260099999995</v>
      </c>
      <c r="P144" s="128">
        <v>72.630942649999994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8">
        <v>36321.473493220001</v>
      </c>
      <c r="C145" s="41">
        <v>397.33953166999999</v>
      </c>
      <c r="D145" s="128">
        <v>28.391768050000003</v>
      </c>
      <c r="E145" s="128">
        <v>368.94776361999999</v>
      </c>
      <c r="F145" s="128">
        <v>980.23422214999994</v>
      </c>
      <c r="G145" s="128">
        <v>246.89607199000002</v>
      </c>
      <c r="H145" s="128">
        <v>733.33815015999994</v>
      </c>
      <c r="I145" s="128">
        <v>13790.733697060001</v>
      </c>
      <c r="J145" s="128">
        <v>985.55696952999995</v>
      </c>
      <c r="K145" s="128">
        <v>12805.176727530001</v>
      </c>
      <c r="L145" s="128">
        <v>21153.166042340003</v>
      </c>
      <c r="M145" s="128">
        <v>20827.059565399999</v>
      </c>
      <c r="N145" s="128">
        <v>326.10647693999994</v>
      </c>
      <c r="O145" s="128">
        <v>1.6407476499999998</v>
      </c>
      <c r="P145" s="128">
        <v>63.798476190000002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8">
        <v>37522.521999340002</v>
      </c>
      <c r="C146" s="41">
        <v>342.90580288000001</v>
      </c>
      <c r="D146" s="128">
        <v>28.658247100000001</v>
      </c>
      <c r="E146" s="128">
        <v>314.24755578000003</v>
      </c>
      <c r="F146" s="128">
        <v>1007.03002554</v>
      </c>
      <c r="G146" s="128">
        <v>274.10654764999998</v>
      </c>
      <c r="H146" s="128">
        <v>732.92347788999996</v>
      </c>
      <c r="I146" s="128">
        <v>14539.891039210001</v>
      </c>
      <c r="J146" s="128">
        <v>1027.4395784800001</v>
      </c>
      <c r="K146" s="128">
        <v>13512.451460730001</v>
      </c>
      <c r="L146" s="128">
        <v>21632.695131709999</v>
      </c>
      <c r="M146" s="128">
        <v>21301.275494059999</v>
      </c>
      <c r="N146" s="128">
        <v>331.41963764999997</v>
      </c>
      <c r="O146" s="128">
        <v>13.88751426</v>
      </c>
      <c r="P146" s="128">
        <v>62.478206960000001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8">
        <v>37496.463612</v>
      </c>
      <c r="C147" s="41">
        <v>319.55294305000001</v>
      </c>
      <c r="D147" s="128">
        <v>27.218237959999996</v>
      </c>
      <c r="E147" s="128">
        <v>292.33470509</v>
      </c>
      <c r="F147" s="128">
        <v>1037.7105245299999</v>
      </c>
      <c r="G147" s="128">
        <v>304.05954616000002</v>
      </c>
      <c r="H147" s="128">
        <v>733.65097836999996</v>
      </c>
      <c r="I147" s="128">
        <v>14430.724224119998</v>
      </c>
      <c r="J147" s="128">
        <v>1124.5070316399999</v>
      </c>
      <c r="K147" s="128">
        <v>13306.21719248</v>
      </c>
      <c r="L147" s="128">
        <v>21708.475920299996</v>
      </c>
      <c r="M147" s="128">
        <v>21374.15345102</v>
      </c>
      <c r="N147" s="128">
        <v>334.32246928000001</v>
      </c>
      <c r="O147" s="128">
        <v>-21.71214719</v>
      </c>
      <c r="P147" s="128">
        <v>61.395314460000002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8">
        <v>38265.789712500002</v>
      </c>
      <c r="C148" s="41">
        <v>575.35377789999995</v>
      </c>
      <c r="D148" s="128">
        <v>36.265786470000002</v>
      </c>
      <c r="E148" s="128">
        <v>539.08799142999999</v>
      </c>
      <c r="F148" s="128">
        <v>1029.9331223699999</v>
      </c>
      <c r="G148" s="128">
        <v>297.56667874999999</v>
      </c>
      <c r="H148" s="128">
        <v>732.36644361999993</v>
      </c>
      <c r="I148" s="128">
        <v>13890.5100705</v>
      </c>
      <c r="J148" s="128">
        <v>1127.5901807299997</v>
      </c>
      <c r="K148" s="128">
        <v>12762.919889770001</v>
      </c>
      <c r="L148" s="128">
        <v>22769.992741729999</v>
      </c>
      <c r="M148" s="128">
        <v>22418.600262359996</v>
      </c>
      <c r="N148" s="128">
        <v>351.39247936999999</v>
      </c>
      <c r="O148" s="128">
        <v>-41.941102479999998</v>
      </c>
      <c r="P148" s="128">
        <v>60.807824180000004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8">
        <v>39809.05042082</v>
      </c>
      <c r="C149" s="41">
        <v>383.50529259000001</v>
      </c>
      <c r="D149" s="128">
        <v>33.386692160000003</v>
      </c>
      <c r="E149" s="128">
        <v>350.11860042999996</v>
      </c>
      <c r="F149" s="128">
        <v>1037.39563019</v>
      </c>
      <c r="G149" s="128">
        <v>302.29552873</v>
      </c>
      <c r="H149" s="128">
        <v>735.10010145999991</v>
      </c>
      <c r="I149" s="128">
        <v>14559.775547420002</v>
      </c>
      <c r="J149" s="128">
        <v>977.50113010999996</v>
      </c>
      <c r="K149" s="128">
        <v>13582.27441731</v>
      </c>
      <c r="L149" s="128">
        <v>23828.37395062</v>
      </c>
      <c r="M149" s="128">
        <v>23457.849099530002</v>
      </c>
      <c r="N149" s="128">
        <v>370.52485108999997</v>
      </c>
      <c r="O149" s="128">
        <v>4.4573924199999997</v>
      </c>
      <c r="P149" s="128">
        <v>66.915584240000001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8">
        <v>41061.713584509998</v>
      </c>
      <c r="C150" s="41">
        <v>137.11263105</v>
      </c>
      <c r="D150" s="128">
        <v>40.449365639999996</v>
      </c>
      <c r="E150" s="128">
        <v>96.663265409999994</v>
      </c>
      <c r="F150" s="128">
        <v>1023.7951838299999</v>
      </c>
      <c r="G150" s="128">
        <v>298.47492639999996</v>
      </c>
      <c r="H150" s="128">
        <v>725.32025742999997</v>
      </c>
      <c r="I150" s="128">
        <v>15536.73639858</v>
      </c>
      <c r="J150" s="128">
        <v>964.32782313999996</v>
      </c>
      <c r="K150" s="128">
        <v>14572.40857544</v>
      </c>
      <c r="L150" s="128">
        <v>24364.069371049998</v>
      </c>
      <c r="M150" s="128">
        <v>23982.098537489997</v>
      </c>
      <c r="N150" s="128">
        <v>381.97083356000007</v>
      </c>
      <c r="O150" s="128">
        <v>1.87897352</v>
      </c>
      <c r="P150" s="128">
        <v>78.638862979999999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8">
        <v>41753.257617329997</v>
      </c>
      <c r="C151" s="41">
        <v>331.02240179000006</v>
      </c>
      <c r="D151" s="128">
        <v>42.60782932</v>
      </c>
      <c r="E151" s="128">
        <v>288.41457247</v>
      </c>
      <c r="F151" s="128">
        <v>1007.59256511</v>
      </c>
      <c r="G151" s="128">
        <v>282.31705097999998</v>
      </c>
      <c r="H151" s="128">
        <v>725.27551412999992</v>
      </c>
      <c r="I151" s="128">
        <v>15597.571022010001</v>
      </c>
      <c r="J151" s="128">
        <v>1068.7516535</v>
      </c>
      <c r="K151" s="128">
        <v>14528.819368510001</v>
      </c>
      <c r="L151" s="128">
        <v>24817.071628419995</v>
      </c>
      <c r="M151" s="128">
        <v>24404.771672760002</v>
      </c>
      <c r="N151" s="128">
        <v>412.29995566000002</v>
      </c>
      <c r="O151" s="128">
        <v>24.451819449999999</v>
      </c>
      <c r="P151" s="128">
        <v>95.133972650000004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8">
        <v>42802.945822499998</v>
      </c>
      <c r="C152" s="41">
        <v>372.99471048999999</v>
      </c>
      <c r="D152" s="128">
        <v>39.462045429999996</v>
      </c>
      <c r="E152" s="128">
        <v>333.53266506</v>
      </c>
      <c r="F152" s="128">
        <v>947.40995026999997</v>
      </c>
      <c r="G152" s="128">
        <v>293.31010739999999</v>
      </c>
      <c r="H152" s="128">
        <v>654.09984286999997</v>
      </c>
      <c r="I152" s="128">
        <v>16376.19508489</v>
      </c>
      <c r="J152" s="128">
        <v>1095.26907863</v>
      </c>
      <c r="K152" s="128">
        <v>15280.926006259999</v>
      </c>
      <c r="L152" s="128">
        <v>25106.346076850001</v>
      </c>
      <c r="M152" s="128">
        <v>24703.128041659998</v>
      </c>
      <c r="N152" s="128">
        <v>403.21803518999997</v>
      </c>
      <c r="O152" s="128">
        <v>4.3673080200000003</v>
      </c>
      <c r="P152" s="128">
        <v>86.15065611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8">
        <v>41577.845448879998</v>
      </c>
      <c r="C153" s="41">
        <v>493.06785578</v>
      </c>
      <c r="D153" s="128">
        <v>40.970376510000001</v>
      </c>
      <c r="E153" s="128">
        <v>452.09747926999995</v>
      </c>
      <c r="F153" s="128">
        <v>910.57223902999999</v>
      </c>
      <c r="G153" s="128">
        <v>283.63642893999997</v>
      </c>
      <c r="H153" s="128">
        <v>626.9358100899999</v>
      </c>
      <c r="I153" s="128">
        <v>14505.991106599999</v>
      </c>
      <c r="J153" s="128">
        <v>1019.73561738</v>
      </c>
      <c r="K153" s="128">
        <v>13486.255489220002</v>
      </c>
      <c r="L153" s="128">
        <v>25668.214247470001</v>
      </c>
      <c r="M153" s="128">
        <v>25219.030160799997</v>
      </c>
      <c r="N153" s="128">
        <v>449.18408667000006</v>
      </c>
      <c r="O153" s="128">
        <v>3.2852514999999998</v>
      </c>
      <c r="P153" s="128">
        <v>128.30586238000001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8">
        <v>43990.878192099997</v>
      </c>
      <c r="C154" s="41">
        <v>449.24127465999999</v>
      </c>
      <c r="D154" s="128">
        <v>40.705480780000002</v>
      </c>
      <c r="E154" s="128">
        <v>408.53579387999997</v>
      </c>
      <c r="F154" s="128">
        <v>116.17166199</v>
      </c>
      <c r="G154" s="128">
        <v>92.813746120000005</v>
      </c>
      <c r="H154" s="128">
        <v>23.357915869999999</v>
      </c>
      <c r="I154" s="128">
        <v>16236.4929806</v>
      </c>
      <c r="J154" s="128">
        <v>1439.8242377400002</v>
      </c>
      <c r="K154" s="128">
        <v>14796.66874286</v>
      </c>
      <c r="L154" s="128">
        <v>27188.972274849999</v>
      </c>
      <c r="M154" s="128">
        <v>26772.538925460001</v>
      </c>
      <c r="N154" s="128">
        <v>416.43334938999999</v>
      </c>
      <c r="O154" s="128">
        <v>-37.976925769999994</v>
      </c>
      <c r="P154" s="128">
        <v>77.812302039999992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8">
        <v>44641.621035819997</v>
      </c>
      <c r="C155" s="41">
        <v>816.10199566000006</v>
      </c>
      <c r="D155" s="128">
        <v>41.014952039999997</v>
      </c>
      <c r="E155" s="128">
        <v>775.08704362000003</v>
      </c>
      <c r="F155" s="128">
        <v>140.21481577999998</v>
      </c>
      <c r="G155" s="128">
        <v>110.50260475999998</v>
      </c>
      <c r="H155" s="128">
        <v>29.712211020000002</v>
      </c>
      <c r="I155" s="128">
        <v>16708.803279709999</v>
      </c>
      <c r="J155" s="128">
        <v>2182.7582524500003</v>
      </c>
      <c r="K155" s="128">
        <v>14526.045027259997</v>
      </c>
      <c r="L155" s="128">
        <v>26976.500944669999</v>
      </c>
      <c r="M155" s="128">
        <v>26540.046808949999</v>
      </c>
      <c r="N155" s="128">
        <v>436.45413572000001</v>
      </c>
      <c r="O155" s="128">
        <v>-13.836648010000001</v>
      </c>
      <c r="P155" s="128">
        <v>186.69406814999999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8">
        <v>45718.339208539997</v>
      </c>
      <c r="C156" s="41">
        <v>675.9573011</v>
      </c>
      <c r="D156" s="128">
        <v>42.851408890000002</v>
      </c>
      <c r="E156" s="128">
        <v>633.10589221000009</v>
      </c>
      <c r="F156" s="128">
        <v>114.08971953</v>
      </c>
      <c r="G156" s="128">
        <v>94.332416749999993</v>
      </c>
      <c r="H156" s="128">
        <v>19.75730278</v>
      </c>
      <c r="I156" s="128">
        <v>17466.173786600004</v>
      </c>
      <c r="J156" s="128">
        <v>2385.04578072</v>
      </c>
      <c r="K156" s="128">
        <v>15081.12800588</v>
      </c>
      <c r="L156" s="128">
        <v>27462.118401309999</v>
      </c>
      <c r="M156" s="128">
        <v>27017.307750729997</v>
      </c>
      <c r="N156" s="128">
        <v>444.81065058000001</v>
      </c>
      <c r="O156" s="128">
        <v>7.1431719500000002</v>
      </c>
      <c r="P156" s="128">
        <v>127.35147762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8">
        <v>45147.231681949997</v>
      </c>
      <c r="C157" s="41">
        <v>433.83178553000005</v>
      </c>
      <c r="D157" s="128">
        <v>43.084962730000001</v>
      </c>
      <c r="E157" s="128">
        <v>390.74682280000002</v>
      </c>
      <c r="F157" s="128">
        <v>111.39079208</v>
      </c>
      <c r="G157" s="128">
        <v>88.915089109999997</v>
      </c>
      <c r="H157" s="128">
        <v>22.47570297</v>
      </c>
      <c r="I157" s="128">
        <v>17019.624407039999</v>
      </c>
      <c r="J157" s="128">
        <v>1707.2355605900002</v>
      </c>
      <c r="K157" s="128">
        <v>15312.388846450001</v>
      </c>
      <c r="L157" s="128">
        <v>27582.384697299996</v>
      </c>
      <c r="M157" s="128">
        <v>27146.06101166</v>
      </c>
      <c r="N157" s="128">
        <v>436.32368564000006</v>
      </c>
      <c r="O157" s="128">
        <v>-13.96937571</v>
      </c>
      <c r="P157" s="128">
        <v>79.977171720000001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8">
        <v>46114.810750240002</v>
      </c>
      <c r="C158" s="41">
        <v>548.42171716999997</v>
      </c>
      <c r="D158" s="128">
        <v>40.853332340000001</v>
      </c>
      <c r="E158" s="128">
        <v>507.56838482999996</v>
      </c>
      <c r="F158" s="128">
        <v>126.12758181</v>
      </c>
      <c r="G158" s="128">
        <v>100.07132713</v>
      </c>
      <c r="H158" s="128">
        <v>26.056254680000002</v>
      </c>
      <c r="I158" s="128">
        <v>17413.38585205</v>
      </c>
      <c r="J158" s="128">
        <v>1729.48796533</v>
      </c>
      <c r="K158" s="128">
        <v>15683.897886719998</v>
      </c>
      <c r="L158" s="128">
        <v>28026.875599210005</v>
      </c>
      <c r="M158" s="128">
        <v>27569.444942560003</v>
      </c>
      <c r="N158" s="128">
        <v>457.43065664999995</v>
      </c>
      <c r="O158" s="128">
        <v>-4.0455857000000002</v>
      </c>
      <c r="P158" s="128">
        <v>95.519345549999997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8">
        <v>46583.809948449998</v>
      </c>
      <c r="C159" s="41">
        <v>678.03438808999999</v>
      </c>
      <c r="D159" s="128">
        <v>39.727104369999999</v>
      </c>
      <c r="E159" s="128">
        <v>638.30728371999999</v>
      </c>
      <c r="F159" s="128">
        <v>185.18403158999999</v>
      </c>
      <c r="G159" s="128">
        <v>95.305058009999996</v>
      </c>
      <c r="H159" s="128">
        <v>89.878973579999993</v>
      </c>
      <c r="I159" s="128">
        <v>17599.89449232</v>
      </c>
      <c r="J159" s="128">
        <v>1637.04428166</v>
      </c>
      <c r="K159" s="128">
        <v>15962.850210659999</v>
      </c>
      <c r="L159" s="128">
        <v>28120.697036450001</v>
      </c>
      <c r="M159" s="128">
        <v>27631.804159970005</v>
      </c>
      <c r="N159" s="128">
        <v>488.89287648000004</v>
      </c>
      <c r="O159" s="128">
        <v>0.37986304000000004</v>
      </c>
      <c r="P159" s="128">
        <v>102.10668279000001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8">
        <v>48630.122388529999</v>
      </c>
      <c r="C160" s="41">
        <v>632.64511709999999</v>
      </c>
      <c r="D160" s="128">
        <v>42.359432949999999</v>
      </c>
      <c r="E160" s="128">
        <v>590.28568414999995</v>
      </c>
      <c r="F160" s="128">
        <v>203.51556485</v>
      </c>
      <c r="G160" s="128">
        <v>81.437823499999993</v>
      </c>
      <c r="H160" s="128">
        <v>122.07774135000001</v>
      </c>
      <c r="I160" s="128">
        <v>19169.107958140001</v>
      </c>
      <c r="J160" s="128">
        <v>1609.2265820799998</v>
      </c>
      <c r="K160" s="128">
        <v>17559.881376059999</v>
      </c>
      <c r="L160" s="128">
        <v>28624.85374844</v>
      </c>
      <c r="M160" s="128">
        <v>28145.077259499998</v>
      </c>
      <c r="N160" s="128">
        <v>479.77648894000004</v>
      </c>
      <c r="O160" s="128">
        <v>0.81270321000000001</v>
      </c>
      <c r="P160" s="128">
        <v>95.00084803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8">
        <v>50073.694420680004</v>
      </c>
      <c r="C161" s="41">
        <v>217.87737170999998</v>
      </c>
      <c r="D161" s="128">
        <v>48.100232460000001</v>
      </c>
      <c r="E161" s="128">
        <v>169.77713925</v>
      </c>
      <c r="F161" s="128">
        <v>215.94329932000002</v>
      </c>
      <c r="G161" s="128">
        <v>87.940752109999991</v>
      </c>
      <c r="H161" s="128">
        <v>128.00254720999999</v>
      </c>
      <c r="I161" s="128">
        <v>20574.78686149</v>
      </c>
      <c r="J161" s="128">
        <v>1573.5555492799999</v>
      </c>
      <c r="K161" s="128">
        <v>19001.231312209999</v>
      </c>
      <c r="L161" s="128">
        <v>29065.08688816</v>
      </c>
      <c r="M161" s="128">
        <v>28566.284647789998</v>
      </c>
      <c r="N161" s="128">
        <v>498.80224037000005</v>
      </c>
      <c r="O161" s="128">
        <v>4.2109409400000004</v>
      </c>
      <c r="P161" s="128">
        <v>93.053041989999997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8">
        <v>50546.213921590002</v>
      </c>
      <c r="C162" s="41">
        <v>680.87325608000003</v>
      </c>
      <c r="D162" s="128">
        <v>46.101177950000007</v>
      </c>
      <c r="E162" s="128">
        <v>634.77207812999995</v>
      </c>
      <c r="F162" s="128">
        <v>215.54842658000001</v>
      </c>
      <c r="G162" s="128">
        <v>79.120233930000012</v>
      </c>
      <c r="H162" s="128">
        <v>136.42819265</v>
      </c>
      <c r="I162" s="128">
        <v>20432.552324509998</v>
      </c>
      <c r="J162" s="128">
        <v>1523.6524233999999</v>
      </c>
      <c r="K162" s="128">
        <v>18908.899901109999</v>
      </c>
      <c r="L162" s="128">
        <v>29217.239914420003</v>
      </c>
      <c r="M162" s="128">
        <v>28694.553247469998</v>
      </c>
      <c r="N162" s="128">
        <v>522.6866669499999</v>
      </c>
      <c r="O162" s="128">
        <v>-2.4533027599999997</v>
      </c>
      <c r="P162" s="128">
        <v>77.864987900000003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8">
        <v>51106.526297529999</v>
      </c>
      <c r="C163" s="41">
        <v>239.17729285000004</v>
      </c>
      <c r="D163" s="128">
        <v>48.463960100000001</v>
      </c>
      <c r="E163" s="128">
        <v>190.71333275000001</v>
      </c>
      <c r="F163" s="128">
        <v>279.71848089000002</v>
      </c>
      <c r="G163" s="128">
        <v>82.457405829999999</v>
      </c>
      <c r="H163" s="128">
        <v>197.26107506</v>
      </c>
      <c r="I163" s="128">
        <v>20610.259593500003</v>
      </c>
      <c r="J163" s="128">
        <v>1493.80390081</v>
      </c>
      <c r="K163" s="128">
        <v>19116.45569269</v>
      </c>
      <c r="L163" s="128">
        <v>29977.370930289999</v>
      </c>
      <c r="M163" s="128">
        <v>29461.501865989998</v>
      </c>
      <c r="N163" s="128">
        <v>515.86906429999999</v>
      </c>
      <c r="O163" s="128">
        <v>9.0416185000000002</v>
      </c>
      <c r="P163" s="128">
        <v>67.316759939999997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8">
        <v>51052.803465370002</v>
      </c>
      <c r="C164" s="41">
        <v>265.41068856000004</v>
      </c>
      <c r="D164" s="128">
        <v>48.536259449999996</v>
      </c>
      <c r="E164" s="128">
        <v>216.87442911000002</v>
      </c>
      <c r="F164" s="128">
        <v>280.73490944999998</v>
      </c>
      <c r="G164" s="128">
        <v>83.861718230000008</v>
      </c>
      <c r="H164" s="128">
        <v>196.87319122</v>
      </c>
      <c r="I164" s="128">
        <v>20365.313179960001</v>
      </c>
      <c r="J164" s="128">
        <v>1507.88181949</v>
      </c>
      <c r="K164" s="128">
        <v>18857.43136047</v>
      </c>
      <c r="L164" s="128">
        <v>30141.3446874</v>
      </c>
      <c r="M164" s="128">
        <v>29614.605776169999</v>
      </c>
      <c r="N164" s="128">
        <v>526.73891122999999</v>
      </c>
      <c r="O164" s="128">
        <v>2.6015636899999999</v>
      </c>
      <c r="P164" s="128">
        <v>55.67352571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28">
        <v>51826.495739099999</v>
      </c>
      <c r="C165" s="41">
        <v>359.27680293000003</v>
      </c>
      <c r="D165" s="128">
        <v>54.655366959999995</v>
      </c>
      <c r="E165" s="128">
        <v>304.62143596999999</v>
      </c>
      <c r="F165" s="128">
        <v>291.91550224999997</v>
      </c>
      <c r="G165" s="128">
        <v>105.79895021999999</v>
      </c>
      <c r="H165" s="128">
        <v>186.11655203000001</v>
      </c>
      <c r="I165" s="128">
        <v>20240.148127029999</v>
      </c>
      <c r="J165" s="128">
        <v>1535.5190995800001</v>
      </c>
      <c r="K165" s="128">
        <v>18704.629027450002</v>
      </c>
      <c r="L165" s="128">
        <v>30935.155306889999</v>
      </c>
      <c r="M165" s="128">
        <v>30425.936024479997</v>
      </c>
      <c r="N165" s="128">
        <v>509.21928241000006</v>
      </c>
      <c r="O165" s="128">
        <v>12.14966641</v>
      </c>
      <c r="P165" s="128">
        <v>79.639485629999996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28">
        <v>56851.058651610001</v>
      </c>
      <c r="C166" s="41">
        <v>745.14922078000006</v>
      </c>
      <c r="D166" s="128">
        <v>54.716523010000003</v>
      </c>
      <c r="E166" s="128">
        <v>690.43269777</v>
      </c>
      <c r="F166" s="128">
        <v>259.81964276999997</v>
      </c>
      <c r="G166" s="128">
        <v>116.38778462000001</v>
      </c>
      <c r="H166" s="128">
        <v>143.43185815000001</v>
      </c>
      <c r="I166" s="128">
        <v>23258.330684520002</v>
      </c>
      <c r="J166" s="128">
        <v>1357.0933059499998</v>
      </c>
      <c r="K166" s="128">
        <v>21901.23737857</v>
      </c>
      <c r="L166" s="128">
        <v>32587.759103540004</v>
      </c>
      <c r="M166" s="128">
        <v>32078.186860510003</v>
      </c>
      <c r="N166" s="128">
        <v>509.57224303000004</v>
      </c>
      <c r="O166" s="128">
        <v>-1.6958868800000007</v>
      </c>
      <c r="P166" s="128">
        <v>82.281325050000007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28">
        <v>53649.427460990002</v>
      </c>
      <c r="C167" s="41">
        <v>843.89855943999999</v>
      </c>
      <c r="D167" s="128">
        <v>55.222026990000003</v>
      </c>
      <c r="E167" s="128">
        <v>788.67653245000008</v>
      </c>
      <c r="F167" s="128">
        <v>253.73445481000002</v>
      </c>
      <c r="G167" s="128">
        <v>118.83375476000001</v>
      </c>
      <c r="H167" s="128">
        <v>134.90070004999998</v>
      </c>
      <c r="I167" s="128">
        <v>21058.119592269999</v>
      </c>
      <c r="J167" s="128">
        <v>1316.01592534</v>
      </c>
      <c r="K167" s="128">
        <v>19742.103666930001</v>
      </c>
      <c r="L167" s="128">
        <v>31493.674854470002</v>
      </c>
      <c r="M167" s="128">
        <v>30962.507599090008</v>
      </c>
      <c r="N167" s="128">
        <v>531.16725538000003</v>
      </c>
      <c r="O167" s="128">
        <v>7.2501085600000001</v>
      </c>
      <c r="P167" s="128">
        <v>75.594175660000005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28">
        <v>57213.319282019998</v>
      </c>
      <c r="C168" s="41">
        <v>1259.1738861199999</v>
      </c>
      <c r="D168" s="128">
        <v>55.09513063</v>
      </c>
      <c r="E168" s="128">
        <v>1204.07875549</v>
      </c>
      <c r="F168" s="128">
        <v>252.90916863000001</v>
      </c>
      <c r="G168" s="128">
        <v>120.29911659999999</v>
      </c>
      <c r="H168" s="128">
        <v>132.61005203000002</v>
      </c>
      <c r="I168" s="128">
        <v>23787.282028490001</v>
      </c>
      <c r="J168" s="128">
        <v>2011.3493064200002</v>
      </c>
      <c r="K168" s="128">
        <v>21775.932722070007</v>
      </c>
      <c r="L168" s="128">
        <v>31913.954198780004</v>
      </c>
      <c r="M168" s="128">
        <v>31354.027178499997</v>
      </c>
      <c r="N168" s="128">
        <v>559.92702027999997</v>
      </c>
      <c r="O168" s="128">
        <v>6.25778532</v>
      </c>
      <c r="P168" s="128">
        <v>75.854541069999996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8">
        <v>59343.209084479997</v>
      </c>
      <c r="C169" s="41">
        <v>387.97794458999999</v>
      </c>
      <c r="D169" s="128">
        <v>55.145875759999996</v>
      </c>
      <c r="E169" s="128">
        <v>332.83206882999997</v>
      </c>
      <c r="F169" s="128">
        <v>244.88479287999999</v>
      </c>
      <c r="G169" s="128">
        <v>107.16916395</v>
      </c>
      <c r="H169" s="128">
        <v>137.71562893000001</v>
      </c>
      <c r="I169" s="128">
        <v>26362.160767029996</v>
      </c>
      <c r="J169" s="128">
        <v>2543.8253287900002</v>
      </c>
      <c r="K169" s="128">
        <v>23818.335438239996</v>
      </c>
      <c r="L169" s="128">
        <v>32348.185579979996</v>
      </c>
      <c r="M169" s="128">
        <v>31776.005755349997</v>
      </c>
      <c r="N169" s="128">
        <v>572.17982462999998</v>
      </c>
      <c r="O169" s="128">
        <v>-5.3336664900000006</v>
      </c>
      <c r="P169" s="128">
        <v>76.830642259999991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8">
        <v>61718.377436549999</v>
      </c>
      <c r="C170" s="41">
        <v>821.60636104999992</v>
      </c>
      <c r="D170" s="128">
        <v>55.566366540000004</v>
      </c>
      <c r="E170" s="128">
        <v>766.03999451000004</v>
      </c>
      <c r="F170" s="128">
        <v>272.85428648999999</v>
      </c>
      <c r="G170" s="128">
        <v>126.74623968999998</v>
      </c>
      <c r="H170" s="128">
        <v>146.10804680000001</v>
      </c>
      <c r="I170" s="128">
        <v>27900.836979219996</v>
      </c>
      <c r="J170" s="128">
        <v>2221.51062594</v>
      </c>
      <c r="K170" s="128">
        <v>25679.326353279997</v>
      </c>
      <c r="L170" s="128">
        <v>32723.079809789997</v>
      </c>
      <c r="M170" s="128">
        <v>32156.396114620002</v>
      </c>
      <c r="N170" s="128">
        <v>566.68369516999996</v>
      </c>
      <c r="O170" s="128">
        <v>7.5537181699999998</v>
      </c>
      <c r="P170" s="128">
        <v>120.25294829000001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8">
        <v>62593.88928114</v>
      </c>
      <c r="C171" s="41">
        <v>355.50492234000001</v>
      </c>
      <c r="D171" s="128">
        <v>55.103742619999998</v>
      </c>
      <c r="E171" s="128">
        <v>300.40117972000002</v>
      </c>
      <c r="F171" s="128">
        <v>269.43710209</v>
      </c>
      <c r="G171" s="128">
        <v>126.90960364</v>
      </c>
      <c r="H171" s="128">
        <v>142.52749845000002</v>
      </c>
      <c r="I171" s="128">
        <v>28542.554204159998</v>
      </c>
      <c r="J171" s="128">
        <v>2613.3890342899999</v>
      </c>
      <c r="K171" s="128">
        <v>25929.165169870001</v>
      </c>
      <c r="L171" s="128">
        <v>33426.393052549996</v>
      </c>
      <c r="M171" s="128">
        <v>32824.69586159</v>
      </c>
      <c r="N171" s="128">
        <v>601.69719095999994</v>
      </c>
      <c r="O171" s="128">
        <v>2.1295025499999998</v>
      </c>
      <c r="P171" s="128">
        <v>125.21341959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8">
        <v>64233.26132233</v>
      </c>
      <c r="C172" s="41">
        <v>583.62154873999998</v>
      </c>
      <c r="D172" s="128">
        <v>60.774183780000001</v>
      </c>
      <c r="E172" s="128">
        <v>522.84736496000005</v>
      </c>
      <c r="F172" s="128">
        <v>294.42975543</v>
      </c>
      <c r="G172" s="128">
        <v>149.6685397</v>
      </c>
      <c r="H172" s="128">
        <v>144.76121573</v>
      </c>
      <c r="I172" s="128">
        <v>29190.367695019999</v>
      </c>
      <c r="J172" s="128">
        <v>2685.4170787999997</v>
      </c>
      <c r="K172" s="128">
        <v>26504.950616219998</v>
      </c>
      <c r="L172" s="128">
        <v>34164.842323140001</v>
      </c>
      <c r="M172" s="128">
        <v>33628.249989589996</v>
      </c>
      <c r="N172" s="128">
        <v>536.59233355000003</v>
      </c>
      <c r="O172" s="128">
        <v>-16.144789299999999</v>
      </c>
      <c r="P172" s="128">
        <v>98.861829349999994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8">
        <v>62413.19554696</v>
      </c>
      <c r="C173" s="41">
        <v>368.32835370999993</v>
      </c>
      <c r="D173" s="128">
        <v>59.701994409999998</v>
      </c>
      <c r="E173" s="128">
        <v>308.62635929999999</v>
      </c>
      <c r="F173" s="128">
        <v>286.71665379000001</v>
      </c>
      <c r="G173" s="128">
        <v>146.57189774</v>
      </c>
      <c r="H173" s="128">
        <v>140.14475605000001</v>
      </c>
      <c r="I173" s="128">
        <v>27818.145541179998</v>
      </c>
      <c r="J173" s="128">
        <v>2195.3068121800002</v>
      </c>
      <c r="K173" s="128">
        <v>25622.838728999999</v>
      </c>
      <c r="L173" s="128">
        <v>33940.004998279997</v>
      </c>
      <c r="M173" s="128">
        <v>33422.433401900002</v>
      </c>
      <c r="N173" s="128">
        <v>517.57159637999996</v>
      </c>
      <c r="O173" s="128">
        <v>5.4196698899999998</v>
      </c>
      <c r="P173" s="128">
        <v>99.895185850000004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8">
        <v>62903.279842689997</v>
      </c>
      <c r="C174" s="41">
        <v>338.13802451000004</v>
      </c>
      <c r="D174" s="128">
        <v>45.855487970000006</v>
      </c>
      <c r="E174" s="128">
        <v>292.28253653999997</v>
      </c>
      <c r="F174" s="128">
        <v>325.66164239</v>
      </c>
      <c r="G174" s="128">
        <v>181.38311381</v>
      </c>
      <c r="H174" s="128">
        <v>144.27852858</v>
      </c>
      <c r="I174" s="128">
        <v>27735.43373932</v>
      </c>
      <c r="J174" s="128">
        <v>2533.9167209299999</v>
      </c>
      <c r="K174" s="128">
        <v>25201.517018389997</v>
      </c>
      <c r="L174" s="128">
        <v>34504.046436470002</v>
      </c>
      <c r="M174" s="128">
        <v>33952.816943350001</v>
      </c>
      <c r="N174" s="128">
        <v>551.22949312000003</v>
      </c>
      <c r="O174" s="128">
        <v>12.609190389999998</v>
      </c>
      <c r="P174" s="128">
        <v>97.21073358999999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8">
        <v>62240.510167209999</v>
      </c>
      <c r="C175" s="41">
        <v>285.14881493000001</v>
      </c>
      <c r="D175" s="128">
        <v>39.552244090000002</v>
      </c>
      <c r="E175" s="128">
        <v>245.59657084</v>
      </c>
      <c r="F175" s="128">
        <v>339.41571366999995</v>
      </c>
      <c r="G175" s="128">
        <v>190.99140849999998</v>
      </c>
      <c r="H175" s="128">
        <v>148.42430517</v>
      </c>
      <c r="I175" s="128">
        <v>26071.842335370005</v>
      </c>
      <c r="J175" s="128">
        <v>3186.2118919299996</v>
      </c>
      <c r="K175" s="128">
        <v>22885.630443440001</v>
      </c>
      <c r="L175" s="128">
        <v>35544.103303240001</v>
      </c>
      <c r="M175" s="128">
        <v>35012.414625589998</v>
      </c>
      <c r="N175" s="128">
        <v>531.68867765000005</v>
      </c>
      <c r="O175" s="128">
        <v>10.183226430000001</v>
      </c>
      <c r="P175" s="128">
        <v>745.16150557999993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8">
        <v>62645.596226419999</v>
      </c>
      <c r="C176" s="41">
        <v>276.34294519000002</v>
      </c>
      <c r="D176" s="128">
        <v>39.45192179</v>
      </c>
      <c r="E176" s="128">
        <v>236.89102339999999</v>
      </c>
      <c r="F176" s="128">
        <v>338.31827465999999</v>
      </c>
      <c r="G176" s="128">
        <v>188.77165251999998</v>
      </c>
      <c r="H176" s="128">
        <v>149.54662214000001</v>
      </c>
      <c r="I176" s="128">
        <v>26238.130822020001</v>
      </c>
      <c r="J176" s="128">
        <v>3199.4178308099999</v>
      </c>
      <c r="K176" s="128">
        <v>23038.712991210003</v>
      </c>
      <c r="L176" s="128">
        <v>35792.804184549997</v>
      </c>
      <c r="M176" s="128">
        <v>35278.538400850004</v>
      </c>
      <c r="N176" s="128">
        <v>514.26578369999993</v>
      </c>
      <c r="O176" s="128">
        <v>2.15657465</v>
      </c>
      <c r="P176" s="128">
        <v>656.80818921999992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8">
        <v>62510.126136309998</v>
      </c>
      <c r="C177" s="41">
        <v>253.55366129000001</v>
      </c>
      <c r="D177" s="128">
        <v>36.163090659999995</v>
      </c>
      <c r="E177" s="128">
        <v>217.39057062999998</v>
      </c>
      <c r="F177" s="128">
        <v>364.51987927999994</v>
      </c>
      <c r="G177" s="128">
        <v>207.48206067999999</v>
      </c>
      <c r="H177" s="128">
        <v>157.03781860000001</v>
      </c>
      <c r="I177" s="128">
        <v>25800.701460130003</v>
      </c>
      <c r="J177" s="128">
        <v>3415.9140012099997</v>
      </c>
      <c r="K177" s="128">
        <v>22384.787458920004</v>
      </c>
      <c r="L177" s="128">
        <v>36091.351135610006</v>
      </c>
      <c r="M177" s="128">
        <v>35599.448698870008</v>
      </c>
      <c r="N177" s="128">
        <v>491.90243673999998</v>
      </c>
      <c r="O177" s="128">
        <v>-7.5490312999999993</v>
      </c>
      <c r="P177" s="128">
        <v>111.86641003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28">
        <v>65796.152073699996</v>
      </c>
      <c r="C178" s="41">
        <v>239.44077986000002</v>
      </c>
      <c r="D178" s="128">
        <v>34.907475410000004</v>
      </c>
      <c r="E178" s="128">
        <v>204.53330445</v>
      </c>
      <c r="F178" s="128">
        <v>304.96406174000003</v>
      </c>
      <c r="G178" s="128">
        <v>183.84583733999997</v>
      </c>
      <c r="H178" s="128">
        <v>121.1182244</v>
      </c>
      <c r="I178" s="128">
        <v>28645.478699440002</v>
      </c>
      <c r="J178" s="128">
        <v>2819.2563842100003</v>
      </c>
      <c r="K178" s="128">
        <v>25826.222315229999</v>
      </c>
      <c r="L178" s="128">
        <v>36606.268532660004</v>
      </c>
      <c r="M178" s="128">
        <v>36153.956765020004</v>
      </c>
      <c r="N178" s="128">
        <v>452.31176764000003</v>
      </c>
      <c r="O178" s="128">
        <v>23.432561340000003</v>
      </c>
      <c r="P178" s="128">
        <v>92.184978909999998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28">
        <v>61819.83796502</v>
      </c>
      <c r="C179" s="41">
        <v>238.3634127</v>
      </c>
      <c r="D179" s="128">
        <v>31.98279582</v>
      </c>
      <c r="E179" s="128">
        <v>206.38061687999999</v>
      </c>
      <c r="F179" s="128">
        <v>266.15864823000004</v>
      </c>
      <c r="G179" s="128">
        <v>149.34399535</v>
      </c>
      <c r="H179" s="128">
        <v>116.81465288</v>
      </c>
      <c r="I179" s="128">
        <v>25034.989816910002</v>
      </c>
      <c r="J179" s="128">
        <v>2894.8610504599997</v>
      </c>
      <c r="K179" s="128">
        <v>22140.128766450001</v>
      </c>
      <c r="L179" s="128">
        <v>36280.326087180001</v>
      </c>
      <c r="M179" s="128">
        <v>35830.26211684</v>
      </c>
      <c r="N179" s="128">
        <v>450.06397034000003</v>
      </c>
      <c r="O179" s="128">
        <v>3.8047184399999998</v>
      </c>
      <c r="P179" s="128">
        <v>90.103529190000003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28">
        <v>64329.460003079999</v>
      </c>
      <c r="C180" s="41">
        <v>241.69767676000001</v>
      </c>
      <c r="D180" s="128">
        <v>31.97325859</v>
      </c>
      <c r="E180" s="128">
        <v>209.72441817000001</v>
      </c>
      <c r="F180" s="128">
        <v>281.19552635000008</v>
      </c>
      <c r="G180" s="128">
        <v>168.46901438999998</v>
      </c>
      <c r="H180" s="128">
        <v>112.72651196</v>
      </c>
      <c r="I180" s="128">
        <v>26929.633649379997</v>
      </c>
      <c r="J180" s="128">
        <v>3731.6927243099999</v>
      </c>
      <c r="K180" s="128">
        <v>23197.940925069997</v>
      </c>
      <c r="L180" s="128">
        <v>36876.933150590005</v>
      </c>
      <c r="M180" s="128">
        <v>36429.547336080002</v>
      </c>
      <c r="N180" s="128">
        <v>447.38581450999999</v>
      </c>
      <c r="O180" s="128">
        <v>10.930880309999999</v>
      </c>
      <c r="P180" s="128">
        <v>87.994452390000006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28">
        <v>64440.300124909998</v>
      </c>
      <c r="C181" s="41">
        <v>356.70028195000003</v>
      </c>
      <c r="D181" s="128">
        <v>31.872110860000003</v>
      </c>
      <c r="E181" s="128">
        <v>324.82817109000001</v>
      </c>
      <c r="F181" s="128">
        <v>269.68949433999995</v>
      </c>
      <c r="G181" s="128">
        <v>150.68751655</v>
      </c>
      <c r="H181" s="128">
        <v>119.00197779</v>
      </c>
      <c r="I181" s="128">
        <v>26975.118333300001</v>
      </c>
      <c r="J181" s="128">
        <v>3083.4860114000003</v>
      </c>
      <c r="K181" s="128">
        <v>23891.632321900004</v>
      </c>
      <c r="L181" s="128">
        <v>36838.792015319996</v>
      </c>
      <c r="M181" s="128">
        <v>36394.824514800006</v>
      </c>
      <c r="N181" s="128">
        <v>443.96750052000004</v>
      </c>
      <c r="O181" s="128">
        <v>21.701263040000001</v>
      </c>
      <c r="P181" s="128">
        <v>180.56691650000002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10"/>
    </row>
    <row r="2" spans="1:24" ht="5.25" customHeight="1"/>
    <row r="3" spans="1:24" ht="27" customHeight="1">
      <c r="A3" s="219" t="s">
        <v>82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4" ht="12.75" customHeight="1">
      <c r="A4" s="205" t="s">
        <v>131</v>
      </c>
      <c r="B4" s="217"/>
      <c r="C4" s="217"/>
      <c r="D4" s="205"/>
      <c r="E4" s="217"/>
      <c r="F4" s="217"/>
    </row>
    <row r="5" spans="1:24" ht="12.75" customHeight="1">
      <c r="A5" s="38" t="s">
        <v>229</v>
      </c>
      <c r="B5" s="38"/>
      <c r="C5" s="38"/>
      <c r="D5" s="36"/>
      <c r="E5" s="36"/>
      <c r="F5" s="36"/>
    </row>
    <row r="6" spans="1:24" s="20" customFormat="1" ht="12.75" customHeight="1">
      <c r="A6" s="189" t="s">
        <v>0</v>
      </c>
      <c r="B6" s="178" t="s">
        <v>15</v>
      </c>
      <c r="C6" s="192" t="s">
        <v>7</v>
      </c>
      <c r="D6" s="192"/>
      <c r="E6" s="192"/>
      <c r="F6" s="192"/>
      <c r="G6" s="192"/>
      <c r="H6" s="21"/>
      <c r="I6" s="192" t="s">
        <v>2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s="20" customFormat="1" ht="12.75" customHeight="1">
      <c r="A7" s="190"/>
      <c r="B7" s="178"/>
      <c r="C7" s="192"/>
      <c r="D7" s="192"/>
      <c r="E7" s="192"/>
      <c r="F7" s="192"/>
      <c r="G7" s="192"/>
      <c r="H7" s="220" t="s">
        <v>13</v>
      </c>
      <c r="I7" s="194" t="s">
        <v>17</v>
      </c>
      <c r="J7" s="195"/>
      <c r="K7" s="195"/>
      <c r="L7" s="195"/>
      <c r="M7" s="196"/>
      <c r="N7" s="220" t="s">
        <v>13</v>
      </c>
      <c r="O7" s="194" t="s">
        <v>9</v>
      </c>
      <c r="P7" s="195"/>
      <c r="Q7" s="195"/>
      <c r="R7" s="195"/>
      <c r="S7" s="196"/>
    </row>
    <row r="8" spans="1:24" s="20" customFormat="1" ht="88.5" customHeight="1">
      <c r="A8" s="191"/>
      <c r="B8" s="17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3"/>
      <c r="B9" s="112"/>
      <c r="C9" s="112"/>
      <c r="D9" s="112"/>
      <c r="E9" s="114"/>
      <c r="F9" s="114"/>
      <c r="G9" s="114"/>
      <c r="H9" s="119"/>
      <c r="I9" s="114"/>
      <c r="J9" s="114"/>
      <c r="K9" s="114"/>
      <c r="L9" s="114"/>
      <c r="M9" s="114"/>
      <c r="N9" s="119"/>
      <c r="O9" s="114"/>
      <c r="P9" s="114"/>
      <c r="Q9" s="114"/>
      <c r="R9" s="114"/>
      <c r="S9" s="114"/>
    </row>
    <row r="10" spans="1:24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2411.4010399099998</v>
      </c>
      <c r="C11" s="43">
        <f>I11+O11</f>
        <v>1310.1139994099999</v>
      </c>
      <c r="D11" s="43">
        <f>J11+P11</f>
        <v>1101.2870404999999</v>
      </c>
      <c r="E11" s="43">
        <f>K11+Q11</f>
        <v>249.46837877999999</v>
      </c>
      <c r="F11" s="43">
        <f>L11+R11</f>
        <v>727.65580419000003</v>
      </c>
      <c r="G11" s="43">
        <f>M11+S11</f>
        <v>124.16285753</v>
      </c>
      <c r="H11" s="43">
        <f>SUM(I11:J11)</f>
        <v>1610.6212612100001</v>
      </c>
      <c r="I11" s="43">
        <v>989.24491249000005</v>
      </c>
      <c r="J11" s="43">
        <f>SUM(K11:M11)</f>
        <v>621.37634872000001</v>
      </c>
      <c r="K11" s="43">
        <v>218.97561288</v>
      </c>
      <c r="L11" s="43">
        <v>278.23947138</v>
      </c>
      <c r="M11" s="43">
        <v>124.16126446</v>
      </c>
      <c r="N11" s="43">
        <f>SUM(O11:P11)</f>
        <v>800.77977869999995</v>
      </c>
      <c r="O11" s="43">
        <v>320.86908691999997</v>
      </c>
      <c r="P11" s="43">
        <f>SUM(Q11:S11)</f>
        <v>479.91069177999998</v>
      </c>
      <c r="Q11" s="43">
        <v>30.492765899999998</v>
      </c>
      <c r="R11" s="43">
        <v>449.41633280999997</v>
      </c>
      <c r="S11" s="43">
        <v>1.59307E-3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2406.3714984100002</v>
      </c>
      <c r="C12" s="43">
        <f t="shared" ref="C12:C67" si="0">I12+O12</f>
        <v>1453.7462451800002</v>
      </c>
      <c r="D12" s="43">
        <f t="shared" ref="D12:D67" si="1">J12+P12</f>
        <v>952.62525323</v>
      </c>
      <c r="E12" s="43">
        <f t="shared" ref="E12:E67" si="2">K12+Q12</f>
        <v>210.92676897999999</v>
      </c>
      <c r="F12" s="43">
        <f t="shared" ref="F12:F67" si="3">L12+R12</f>
        <v>617.99826890999998</v>
      </c>
      <c r="G12" s="43">
        <f t="shared" ref="G12:G67" si="4">M12+S12</f>
        <v>123.70021534000001</v>
      </c>
      <c r="H12" s="43">
        <f t="shared" ref="H12:H67" si="5">SUM(I12:J12)</f>
        <v>1478.1001758500001</v>
      </c>
      <c r="I12" s="43">
        <v>1125.0345044700002</v>
      </c>
      <c r="J12" s="43">
        <f t="shared" ref="J12:J67" si="6">SUM(K12:M12)</f>
        <v>353.06567138000003</v>
      </c>
      <c r="K12" s="43">
        <v>183.35220674999999</v>
      </c>
      <c r="L12" s="43">
        <v>46.014850789999997</v>
      </c>
      <c r="M12" s="43">
        <v>123.69861384000001</v>
      </c>
      <c r="N12" s="43">
        <f t="shared" ref="N12:N67" si="7">SUM(O12:P12)</f>
        <v>928.27132255999993</v>
      </c>
      <c r="O12" s="43">
        <v>328.71174070999996</v>
      </c>
      <c r="P12" s="43">
        <f t="shared" ref="P12:P67" si="8">SUM(Q12:S12)</f>
        <v>599.55958184999997</v>
      </c>
      <c r="Q12" s="43">
        <v>27.574562230000002</v>
      </c>
      <c r="R12" s="43">
        <v>571.98341812000001</v>
      </c>
      <c r="S12" s="43">
        <v>1.6015000000000001E-3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2766.3128108999999</v>
      </c>
      <c r="C13" s="43">
        <f t="shared" si="0"/>
        <v>1436.02465654</v>
      </c>
      <c r="D13" s="43">
        <f t="shared" si="1"/>
        <v>1330.2881543600001</v>
      </c>
      <c r="E13" s="43">
        <f t="shared" si="2"/>
        <v>210.47383546999998</v>
      </c>
      <c r="F13" s="43">
        <f t="shared" si="3"/>
        <v>999.24668846999998</v>
      </c>
      <c r="G13" s="43">
        <f t="shared" si="4"/>
        <v>120.56763042</v>
      </c>
      <c r="H13" s="43">
        <f t="shared" si="5"/>
        <v>1714.4563613400001</v>
      </c>
      <c r="I13" s="43">
        <v>1221.2974224</v>
      </c>
      <c r="J13" s="43">
        <f t="shared" si="6"/>
        <v>493.15893894000004</v>
      </c>
      <c r="K13" s="43">
        <v>189.93618264</v>
      </c>
      <c r="L13" s="43">
        <v>182.65677676000001</v>
      </c>
      <c r="M13" s="43">
        <v>120.56597954</v>
      </c>
      <c r="N13" s="43">
        <f t="shared" si="7"/>
        <v>1051.8564495600001</v>
      </c>
      <c r="O13" s="43">
        <v>214.72723414000001</v>
      </c>
      <c r="P13" s="43">
        <f t="shared" si="8"/>
        <v>837.12921542000004</v>
      </c>
      <c r="Q13" s="43">
        <v>20.537652829999999</v>
      </c>
      <c r="R13" s="43">
        <v>816.58991171000002</v>
      </c>
      <c r="S13" s="43">
        <v>1.65088E-3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2662.6217588499999</v>
      </c>
      <c r="C14" s="43">
        <f t="shared" si="0"/>
        <v>1602.5051089999999</v>
      </c>
      <c r="D14" s="43">
        <f t="shared" si="1"/>
        <v>1060.1166498499999</v>
      </c>
      <c r="E14" s="43">
        <f t="shared" si="2"/>
        <v>197.00601444999998</v>
      </c>
      <c r="F14" s="43">
        <f t="shared" si="3"/>
        <v>744.75518265999995</v>
      </c>
      <c r="G14" s="43">
        <f t="shared" si="4"/>
        <v>118.35545274</v>
      </c>
      <c r="H14" s="43">
        <f t="shared" si="5"/>
        <v>1656.3837668800002</v>
      </c>
      <c r="I14" s="43">
        <v>1298.22826753</v>
      </c>
      <c r="J14" s="43">
        <f t="shared" si="6"/>
        <v>358.15549935000001</v>
      </c>
      <c r="K14" s="43">
        <v>176.29689876999998</v>
      </c>
      <c r="L14" s="43">
        <v>63.504887220000001</v>
      </c>
      <c r="M14" s="43">
        <v>118.35371336</v>
      </c>
      <c r="N14" s="43">
        <f t="shared" si="7"/>
        <v>1006.2379919699999</v>
      </c>
      <c r="O14" s="43">
        <v>304.27684146999997</v>
      </c>
      <c r="P14" s="43">
        <f t="shared" si="8"/>
        <v>701.96115049999992</v>
      </c>
      <c r="Q14" s="43">
        <v>20.70911568</v>
      </c>
      <c r="R14" s="43">
        <v>681.25029543999995</v>
      </c>
      <c r="S14" s="43">
        <v>1.73938E-3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2714.41543525</v>
      </c>
      <c r="C15" s="43">
        <f t="shared" si="0"/>
        <v>1637.4548851400002</v>
      </c>
      <c r="D15" s="43">
        <f t="shared" si="1"/>
        <v>1076.96055011</v>
      </c>
      <c r="E15" s="43">
        <f t="shared" si="2"/>
        <v>181.73042577000001</v>
      </c>
      <c r="F15" s="43">
        <f t="shared" si="3"/>
        <v>769.85491321999996</v>
      </c>
      <c r="G15" s="43">
        <f t="shared" si="4"/>
        <v>125.37521112</v>
      </c>
      <c r="H15" s="43">
        <f t="shared" si="5"/>
        <v>1644.26481878</v>
      </c>
      <c r="I15" s="43">
        <v>1294.0207068700001</v>
      </c>
      <c r="J15" s="43">
        <f t="shared" si="6"/>
        <v>350.24411191000002</v>
      </c>
      <c r="K15" s="43">
        <v>164.79579916</v>
      </c>
      <c r="L15" s="43">
        <v>74.371072089999998</v>
      </c>
      <c r="M15" s="43">
        <v>111.07724066</v>
      </c>
      <c r="N15" s="43">
        <f t="shared" si="7"/>
        <v>1070.1506164699999</v>
      </c>
      <c r="O15" s="43">
        <v>343.43417827000002</v>
      </c>
      <c r="P15" s="43">
        <f t="shared" si="8"/>
        <v>726.71643819999997</v>
      </c>
      <c r="Q15" s="43">
        <v>16.934626609999999</v>
      </c>
      <c r="R15" s="43">
        <v>695.48384112999997</v>
      </c>
      <c r="S15" s="43">
        <v>14.29797046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4737.5110791399993</v>
      </c>
      <c r="C16" s="43">
        <f t="shared" si="0"/>
        <v>1772.9483312799998</v>
      </c>
      <c r="D16" s="43">
        <f t="shared" si="1"/>
        <v>2964.5627478599999</v>
      </c>
      <c r="E16" s="43">
        <f t="shared" si="2"/>
        <v>175.97491312</v>
      </c>
      <c r="F16" s="43">
        <f t="shared" si="3"/>
        <v>2651.9604707899998</v>
      </c>
      <c r="G16" s="43">
        <f t="shared" si="4"/>
        <v>136.62736394999999</v>
      </c>
      <c r="H16" s="43">
        <f t="shared" si="5"/>
        <v>1564.9589532299999</v>
      </c>
      <c r="I16" s="43">
        <v>1238.8160232799999</v>
      </c>
      <c r="J16" s="43">
        <f t="shared" si="6"/>
        <v>326.14292995</v>
      </c>
      <c r="K16" s="43">
        <v>161.11881880999999</v>
      </c>
      <c r="L16" s="43">
        <v>53.969998259999997</v>
      </c>
      <c r="M16" s="43">
        <v>111.05411287999999</v>
      </c>
      <c r="N16" s="43">
        <f t="shared" si="7"/>
        <v>3172.5521259099996</v>
      </c>
      <c r="O16" s="43">
        <v>534.13230799999997</v>
      </c>
      <c r="P16" s="43">
        <f t="shared" si="8"/>
        <v>2638.4198179099999</v>
      </c>
      <c r="Q16" s="43">
        <v>14.85609431</v>
      </c>
      <c r="R16" s="43">
        <v>2597.9904725299998</v>
      </c>
      <c r="S16" s="43">
        <v>25.573251070000001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2559.9502726800001</v>
      </c>
      <c r="C17" s="43">
        <f t="shared" si="0"/>
        <v>1658.80063341</v>
      </c>
      <c r="D17" s="43">
        <f t="shared" si="1"/>
        <v>901.14963926999997</v>
      </c>
      <c r="E17" s="43">
        <f t="shared" si="2"/>
        <v>185.26031191999999</v>
      </c>
      <c r="F17" s="43">
        <f t="shared" si="3"/>
        <v>573.68473226999993</v>
      </c>
      <c r="G17" s="43">
        <f t="shared" si="4"/>
        <v>142.20459507999999</v>
      </c>
      <c r="H17" s="43">
        <f t="shared" si="5"/>
        <v>1589.8779762599997</v>
      </c>
      <c r="I17" s="43">
        <v>1249.3380149699999</v>
      </c>
      <c r="J17" s="43">
        <f t="shared" si="6"/>
        <v>340.53996128999995</v>
      </c>
      <c r="K17" s="43">
        <v>171.16611331999999</v>
      </c>
      <c r="L17" s="43">
        <v>60.282923830000001</v>
      </c>
      <c r="M17" s="43">
        <v>109.09092414</v>
      </c>
      <c r="N17" s="43">
        <f t="shared" si="7"/>
        <v>970.07229642000004</v>
      </c>
      <c r="O17" s="43">
        <v>409.46261844000003</v>
      </c>
      <c r="P17" s="43">
        <f t="shared" si="8"/>
        <v>560.60967798000001</v>
      </c>
      <c r="Q17" s="43">
        <v>14.0941986</v>
      </c>
      <c r="R17" s="43">
        <v>513.40180843999997</v>
      </c>
      <c r="S17" s="43">
        <v>33.113670939999999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2737.5070417199995</v>
      </c>
      <c r="C18" s="43">
        <f t="shared" si="0"/>
        <v>1806.3161953599999</v>
      </c>
      <c r="D18" s="43">
        <f t="shared" si="1"/>
        <v>931.19084636000002</v>
      </c>
      <c r="E18" s="43">
        <f t="shared" si="2"/>
        <v>198.44645966000002</v>
      </c>
      <c r="F18" s="43">
        <f t="shared" si="3"/>
        <v>568.98299853999993</v>
      </c>
      <c r="G18" s="43">
        <f t="shared" si="4"/>
        <v>163.76138816</v>
      </c>
      <c r="H18" s="43">
        <f t="shared" si="5"/>
        <v>1630.4526882600001</v>
      </c>
      <c r="I18" s="43">
        <v>1245.11470594</v>
      </c>
      <c r="J18" s="43">
        <f t="shared" si="6"/>
        <v>385.33798231999998</v>
      </c>
      <c r="K18" s="43">
        <v>184.63643482000001</v>
      </c>
      <c r="L18" s="43">
        <v>77.302663089999996</v>
      </c>
      <c r="M18" s="43">
        <v>123.39888440999999</v>
      </c>
      <c r="N18" s="43">
        <f t="shared" si="7"/>
        <v>1107.0543534599999</v>
      </c>
      <c r="O18" s="43">
        <v>561.20148941999992</v>
      </c>
      <c r="P18" s="43">
        <f t="shared" si="8"/>
        <v>545.85286403999999</v>
      </c>
      <c r="Q18" s="43">
        <v>13.810024840000001</v>
      </c>
      <c r="R18" s="43">
        <v>491.68033544999997</v>
      </c>
      <c r="S18" s="43">
        <v>40.362503750000002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3062.8418947999999</v>
      </c>
      <c r="C19" s="43">
        <f t="shared" si="0"/>
        <v>2111.9919938399999</v>
      </c>
      <c r="D19" s="43">
        <f t="shared" si="1"/>
        <v>950.84990096000001</v>
      </c>
      <c r="E19" s="43">
        <f t="shared" si="2"/>
        <v>201.52722415</v>
      </c>
      <c r="F19" s="43">
        <f t="shared" si="3"/>
        <v>579.82273770999996</v>
      </c>
      <c r="G19" s="43">
        <f t="shared" si="4"/>
        <v>169.49993910000001</v>
      </c>
      <c r="H19" s="43">
        <f t="shared" si="5"/>
        <v>1807.6020579799999</v>
      </c>
      <c r="I19" s="43">
        <v>1440.27081316</v>
      </c>
      <c r="J19" s="43">
        <f t="shared" si="6"/>
        <v>367.33124481999999</v>
      </c>
      <c r="K19" s="43">
        <v>182.6840929</v>
      </c>
      <c r="L19" s="43">
        <v>66.107943759999998</v>
      </c>
      <c r="M19" s="43">
        <v>118.53920816</v>
      </c>
      <c r="N19" s="43">
        <f t="shared" si="7"/>
        <v>1255.2398368199999</v>
      </c>
      <c r="O19" s="43">
        <v>671.72118067999997</v>
      </c>
      <c r="P19" s="43">
        <f t="shared" si="8"/>
        <v>583.51865613999996</v>
      </c>
      <c r="Q19" s="43">
        <v>18.843131249999999</v>
      </c>
      <c r="R19" s="43">
        <v>513.71479394999994</v>
      </c>
      <c r="S19" s="43">
        <v>50.960730939999998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2932.4399502400001</v>
      </c>
      <c r="C20" s="43">
        <f t="shared" si="0"/>
        <v>2349.1097626300002</v>
      </c>
      <c r="D20" s="43">
        <f t="shared" si="1"/>
        <v>583.33018760999994</v>
      </c>
      <c r="E20" s="43">
        <f t="shared" si="2"/>
        <v>250.67623961999999</v>
      </c>
      <c r="F20" s="43">
        <f t="shared" si="3"/>
        <v>134.63279994999999</v>
      </c>
      <c r="G20" s="43">
        <f t="shared" si="4"/>
        <v>198.02114804000001</v>
      </c>
      <c r="H20" s="43">
        <f t="shared" si="5"/>
        <v>1808.2835899300001</v>
      </c>
      <c r="I20" s="43">
        <v>1419.9716258400001</v>
      </c>
      <c r="J20" s="43">
        <f t="shared" si="6"/>
        <v>388.31196409</v>
      </c>
      <c r="K20" s="43">
        <v>224.54622584999998</v>
      </c>
      <c r="L20" s="43">
        <v>51.154267420000004</v>
      </c>
      <c r="M20" s="43">
        <v>112.61147082000001</v>
      </c>
      <c r="N20" s="43">
        <f t="shared" si="7"/>
        <v>1124.1563603099999</v>
      </c>
      <c r="O20" s="43">
        <v>929.13813678999998</v>
      </c>
      <c r="P20" s="43">
        <f t="shared" si="8"/>
        <v>195.01822351999999</v>
      </c>
      <c r="Q20" s="43">
        <v>26.130013770000001</v>
      </c>
      <c r="R20" s="43">
        <v>83.478532529999995</v>
      </c>
      <c r="S20" s="43">
        <v>85.409677220000006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2909.5111543200001</v>
      </c>
      <c r="C21" s="43">
        <f t="shared" si="0"/>
        <v>1779.70889594</v>
      </c>
      <c r="D21" s="43">
        <f t="shared" si="1"/>
        <v>1129.80225838</v>
      </c>
      <c r="E21" s="43">
        <f t="shared" si="2"/>
        <v>797.92130513999996</v>
      </c>
      <c r="F21" s="43">
        <f t="shared" si="3"/>
        <v>117.24346463000001</v>
      </c>
      <c r="G21" s="43">
        <f t="shared" si="4"/>
        <v>214.63748860999999</v>
      </c>
      <c r="H21" s="43">
        <f t="shared" si="5"/>
        <v>1728.45007018</v>
      </c>
      <c r="I21" s="43">
        <v>1286.67501782</v>
      </c>
      <c r="J21" s="43">
        <f t="shared" si="6"/>
        <v>441.77505236000002</v>
      </c>
      <c r="K21" s="43">
        <v>280.31562706</v>
      </c>
      <c r="L21" s="43">
        <v>47.186977429999999</v>
      </c>
      <c r="M21" s="43">
        <v>114.27244787000001</v>
      </c>
      <c r="N21" s="43">
        <f t="shared" si="7"/>
        <v>1181.06108414</v>
      </c>
      <c r="O21" s="43">
        <v>493.03387812</v>
      </c>
      <c r="P21" s="43">
        <f t="shared" si="8"/>
        <v>688.02720601999999</v>
      </c>
      <c r="Q21" s="43">
        <v>517.60567807999996</v>
      </c>
      <c r="R21" s="43">
        <v>70.056487200000007</v>
      </c>
      <c r="S21" s="43">
        <v>100.36504074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3053.6943392000003</v>
      </c>
      <c r="C22" s="43">
        <f t="shared" si="0"/>
        <v>1740.87690236</v>
      </c>
      <c r="D22" s="43">
        <f t="shared" si="1"/>
        <v>1312.81743684</v>
      </c>
      <c r="E22" s="43">
        <f t="shared" si="2"/>
        <v>964.17745724999997</v>
      </c>
      <c r="F22" s="43">
        <f t="shared" si="3"/>
        <v>121.27007972999999</v>
      </c>
      <c r="G22" s="43">
        <f t="shared" si="4"/>
        <v>227.36989985999998</v>
      </c>
      <c r="H22" s="43">
        <f t="shared" si="5"/>
        <v>1851.9638659699999</v>
      </c>
      <c r="I22" s="43">
        <v>1341.26477778</v>
      </c>
      <c r="J22" s="43">
        <f t="shared" si="6"/>
        <v>510.69908819</v>
      </c>
      <c r="K22" s="43">
        <v>345.93551034999996</v>
      </c>
      <c r="L22" s="43">
        <v>42.946892179999999</v>
      </c>
      <c r="M22" s="43">
        <v>121.81668565999999</v>
      </c>
      <c r="N22" s="43">
        <f t="shared" si="7"/>
        <v>1201.7304732299999</v>
      </c>
      <c r="O22" s="43">
        <v>399.61212458</v>
      </c>
      <c r="P22" s="43">
        <f t="shared" si="8"/>
        <v>802.11834864999992</v>
      </c>
      <c r="Q22" s="43">
        <v>618.24194690000002</v>
      </c>
      <c r="R22" s="43">
        <v>78.32318755</v>
      </c>
      <c r="S22" s="43">
        <v>105.5532142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3228.3424784900008</v>
      </c>
      <c r="C23" s="43">
        <f t="shared" si="0"/>
        <v>2023.15324564</v>
      </c>
      <c r="D23" s="43">
        <f t="shared" si="1"/>
        <v>1205.1892328499998</v>
      </c>
      <c r="E23" s="43">
        <f t="shared" si="2"/>
        <v>796.40843657000005</v>
      </c>
      <c r="F23" s="43">
        <f t="shared" si="3"/>
        <v>176.81218552999999</v>
      </c>
      <c r="G23" s="43">
        <f t="shared" si="4"/>
        <v>231.96861075000001</v>
      </c>
      <c r="H23" s="43">
        <f t="shared" si="5"/>
        <v>1832.52774866</v>
      </c>
      <c r="I23" s="43">
        <v>1320.3960175300001</v>
      </c>
      <c r="J23" s="43">
        <f t="shared" si="6"/>
        <v>512.13173112999993</v>
      </c>
      <c r="K23" s="43">
        <v>346.45427806999999</v>
      </c>
      <c r="L23" s="43">
        <v>45.00750567</v>
      </c>
      <c r="M23" s="43">
        <v>120.66994739</v>
      </c>
      <c r="N23" s="43">
        <f t="shared" si="7"/>
        <v>1395.81472983</v>
      </c>
      <c r="O23" s="43">
        <v>702.75722811000003</v>
      </c>
      <c r="P23" s="43">
        <f t="shared" si="8"/>
        <v>693.05750172</v>
      </c>
      <c r="Q23" s="43">
        <v>449.95415850000001</v>
      </c>
      <c r="R23" s="43">
        <v>131.80467985999999</v>
      </c>
      <c r="S23" s="43">
        <v>111.29866336000001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3157.76133351</v>
      </c>
      <c r="C24" s="43">
        <f t="shared" si="0"/>
        <v>1946.8025080000002</v>
      </c>
      <c r="D24" s="43">
        <f t="shared" si="1"/>
        <v>1210.95882551</v>
      </c>
      <c r="E24" s="43">
        <f t="shared" si="2"/>
        <v>882.78912465999997</v>
      </c>
      <c r="F24" s="43">
        <f t="shared" si="3"/>
        <v>90.990722120000001</v>
      </c>
      <c r="G24" s="43">
        <f t="shared" si="4"/>
        <v>237.17897872999998</v>
      </c>
      <c r="H24" s="43">
        <f t="shared" si="5"/>
        <v>1845.7804364900003</v>
      </c>
      <c r="I24" s="43">
        <v>1339.7729902400001</v>
      </c>
      <c r="J24" s="43">
        <f t="shared" si="6"/>
        <v>506.00744625000004</v>
      </c>
      <c r="K24" s="43">
        <v>300.56016082000002</v>
      </c>
      <c r="L24" s="43">
        <v>84.931383440000005</v>
      </c>
      <c r="M24" s="43">
        <v>120.51590199</v>
      </c>
      <c r="N24" s="43">
        <f t="shared" si="7"/>
        <v>1311.9808970199999</v>
      </c>
      <c r="O24" s="43">
        <v>607.02951775999998</v>
      </c>
      <c r="P24" s="43">
        <f t="shared" si="8"/>
        <v>704.95137925999995</v>
      </c>
      <c r="Q24" s="43">
        <v>582.22896384000001</v>
      </c>
      <c r="R24" s="43">
        <v>6.0593386799999998</v>
      </c>
      <c r="S24" s="43">
        <v>116.66307673999999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2976.3751131500003</v>
      </c>
      <c r="C25" s="43">
        <f t="shared" si="0"/>
        <v>1649.2594328300002</v>
      </c>
      <c r="D25" s="43">
        <f t="shared" si="1"/>
        <v>1327.1156803200001</v>
      </c>
      <c r="E25" s="43">
        <f t="shared" si="2"/>
        <v>988.87356245000001</v>
      </c>
      <c r="F25" s="43">
        <f t="shared" si="3"/>
        <v>99.284159380000006</v>
      </c>
      <c r="G25" s="43">
        <f t="shared" si="4"/>
        <v>238.95795849000001</v>
      </c>
      <c r="H25" s="43">
        <f t="shared" si="5"/>
        <v>1579.1229349400001</v>
      </c>
      <c r="I25" s="43">
        <v>1094.5413651700001</v>
      </c>
      <c r="J25" s="43">
        <f t="shared" si="6"/>
        <v>484.58156977000004</v>
      </c>
      <c r="K25" s="43">
        <v>267.75476938000003</v>
      </c>
      <c r="L25" s="43">
        <v>93.225840770000005</v>
      </c>
      <c r="M25" s="43">
        <v>123.60095962000001</v>
      </c>
      <c r="N25" s="43">
        <f t="shared" si="7"/>
        <v>1397.25217821</v>
      </c>
      <c r="O25" s="43">
        <v>554.71806765999997</v>
      </c>
      <c r="P25" s="43">
        <f t="shared" si="8"/>
        <v>842.53411055000004</v>
      </c>
      <c r="Q25" s="43">
        <v>721.11879307000004</v>
      </c>
      <c r="R25" s="43">
        <v>6.0583186099999997</v>
      </c>
      <c r="S25" s="43">
        <v>115.35699887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2992.0379577799999</v>
      </c>
      <c r="C26" s="43">
        <f t="shared" si="0"/>
        <v>1522.7753408599999</v>
      </c>
      <c r="D26" s="43">
        <f t="shared" si="1"/>
        <v>1469.2626169200003</v>
      </c>
      <c r="E26" s="43">
        <f t="shared" si="2"/>
        <v>1108.9227980300002</v>
      </c>
      <c r="F26" s="43">
        <f t="shared" si="3"/>
        <v>121.78743421999999</v>
      </c>
      <c r="G26" s="43">
        <f t="shared" si="4"/>
        <v>238.55238466999998</v>
      </c>
      <c r="H26" s="43">
        <f t="shared" si="5"/>
        <v>1701.5364891599997</v>
      </c>
      <c r="I26" s="43">
        <v>1151.0577706499998</v>
      </c>
      <c r="J26" s="43">
        <f t="shared" si="6"/>
        <v>550.47871851000002</v>
      </c>
      <c r="K26" s="43">
        <v>311.03019354000003</v>
      </c>
      <c r="L26" s="43">
        <v>115.78685732</v>
      </c>
      <c r="M26" s="43">
        <v>123.66166765</v>
      </c>
      <c r="N26" s="43">
        <f t="shared" si="7"/>
        <v>1290.5014686200002</v>
      </c>
      <c r="O26" s="43">
        <v>371.71757021000002</v>
      </c>
      <c r="P26" s="43">
        <f t="shared" si="8"/>
        <v>918.78389841000012</v>
      </c>
      <c r="Q26" s="43">
        <v>797.89260449000005</v>
      </c>
      <c r="R26" s="43">
        <v>6.0005769000000004</v>
      </c>
      <c r="S26" s="43">
        <v>114.89071702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3259.6415381099996</v>
      </c>
      <c r="C27" s="43">
        <f t="shared" si="0"/>
        <v>2018.9849882999997</v>
      </c>
      <c r="D27" s="43">
        <f t="shared" si="1"/>
        <v>1240.6565498099999</v>
      </c>
      <c r="E27" s="43">
        <f t="shared" si="2"/>
        <v>882.65644949</v>
      </c>
      <c r="F27" s="43">
        <f t="shared" si="3"/>
        <v>128.29289159000001</v>
      </c>
      <c r="G27" s="43">
        <f t="shared" si="4"/>
        <v>229.70720872999999</v>
      </c>
      <c r="H27" s="43">
        <f t="shared" si="5"/>
        <v>1793.5770978599999</v>
      </c>
      <c r="I27" s="43">
        <v>1280.6912062099998</v>
      </c>
      <c r="J27" s="43">
        <f t="shared" si="6"/>
        <v>512.88589164999996</v>
      </c>
      <c r="K27" s="43">
        <v>265.10446997999998</v>
      </c>
      <c r="L27" s="43">
        <v>122.25107714000001</v>
      </c>
      <c r="M27" s="43">
        <v>125.53034452999999</v>
      </c>
      <c r="N27" s="43">
        <f t="shared" si="7"/>
        <v>1466.06444025</v>
      </c>
      <c r="O27" s="43">
        <v>738.29378209000004</v>
      </c>
      <c r="P27" s="43">
        <f t="shared" si="8"/>
        <v>727.77065815999993</v>
      </c>
      <c r="Q27" s="43">
        <v>617.55197951000002</v>
      </c>
      <c r="R27" s="43">
        <v>6.0418144500000004</v>
      </c>
      <c r="S27" s="43">
        <v>104.1768642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2849.2142479499998</v>
      </c>
      <c r="C28" s="43">
        <f t="shared" si="0"/>
        <v>1541.7087677300001</v>
      </c>
      <c r="D28" s="43">
        <f t="shared" si="1"/>
        <v>1307.50548022</v>
      </c>
      <c r="E28" s="43">
        <f t="shared" si="2"/>
        <v>914.55438819999995</v>
      </c>
      <c r="F28" s="43">
        <f t="shared" si="3"/>
        <v>169.2081829</v>
      </c>
      <c r="G28" s="43">
        <f t="shared" si="4"/>
        <v>223.74290912000001</v>
      </c>
      <c r="H28" s="43">
        <f t="shared" si="5"/>
        <v>1662.0743462200001</v>
      </c>
      <c r="I28" s="43">
        <v>1160.0643881800002</v>
      </c>
      <c r="J28" s="43">
        <f t="shared" si="6"/>
        <v>502.0099580399999</v>
      </c>
      <c r="K28" s="43">
        <v>264.80485482999995</v>
      </c>
      <c r="L28" s="43">
        <v>114.18201442</v>
      </c>
      <c r="M28" s="43">
        <v>123.02308879</v>
      </c>
      <c r="N28" s="43">
        <f t="shared" si="7"/>
        <v>1187.13990173</v>
      </c>
      <c r="O28" s="43">
        <v>381.64437955</v>
      </c>
      <c r="P28" s="43">
        <f t="shared" si="8"/>
        <v>805.49552218000008</v>
      </c>
      <c r="Q28" s="43">
        <v>649.74953336999999</v>
      </c>
      <c r="R28" s="43">
        <v>55.026168480000003</v>
      </c>
      <c r="S28" s="43">
        <v>100.71982033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3056.4525553599997</v>
      </c>
      <c r="C29" s="43">
        <f t="shared" si="0"/>
        <v>1784.7139820899999</v>
      </c>
      <c r="D29" s="43">
        <f t="shared" si="1"/>
        <v>1271.73857327</v>
      </c>
      <c r="E29" s="43">
        <f t="shared" si="2"/>
        <v>868.74926798000001</v>
      </c>
      <c r="F29" s="43">
        <f t="shared" si="3"/>
        <v>206.17041121</v>
      </c>
      <c r="G29" s="43">
        <f t="shared" si="4"/>
        <v>196.81889408000001</v>
      </c>
      <c r="H29" s="43">
        <f t="shared" si="5"/>
        <v>1764.4940953400001</v>
      </c>
      <c r="I29" s="43">
        <v>1190.64049226</v>
      </c>
      <c r="J29" s="43">
        <f t="shared" si="6"/>
        <v>573.85360308000008</v>
      </c>
      <c r="K29" s="43">
        <v>326.21376851000002</v>
      </c>
      <c r="L29" s="43">
        <v>152.07267802999999</v>
      </c>
      <c r="M29" s="43">
        <v>95.567156539999999</v>
      </c>
      <c r="N29" s="43">
        <f t="shared" si="7"/>
        <v>1291.9584600200001</v>
      </c>
      <c r="O29" s="43">
        <v>594.07348982999997</v>
      </c>
      <c r="P29" s="43">
        <f t="shared" si="8"/>
        <v>697.88497018999999</v>
      </c>
      <c r="Q29" s="43">
        <v>542.53549946999999</v>
      </c>
      <c r="R29" s="43">
        <v>54.097733179999999</v>
      </c>
      <c r="S29" s="43">
        <v>101.25173753999999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3207.75684783</v>
      </c>
      <c r="C30" s="43">
        <f t="shared" si="0"/>
        <v>1857.74247889</v>
      </c>
      <c r="D30" s="43">
        <f t="shared" si="1"/>
        <v>1350.0143689399999</v>
      </c>
      <c r="E30" s="43">
        <f t="shared" si="2"/>
        <v>948.43601044999991</v>
      </c>
      <c r="F30" s="43">
        <f t="shared" si="3"/>
        <v>204.35716673000002</v>
      </c>
      <c r="G30" s="43">
        <f t="shared" si="4"/>
        <v>197.22119176000001</v>
      </c>
      <c r="H30" s="43">
        <f t="shared" si="5"/>
        <v>1731.2143392400001</v>
      </c>
      <c r="I30" s="43">
        <v>1153.24917</v>
      </c>
      <c r="J30" s="43">
        <f t="shared" si="6"/>
        <v>577.96516924000002</v>
      </c>
      <c r="K30" s="43">
        <v>329.29319942999996</v>
      </c>
      <c r="L30" s="43">
        <v>151.18019240000001</v>
      </c>
      <c r="M30" s="43">
        <v>97.491777410000012</v>
      </c>
      <c r="N30" s="43">
        <f t="shared" si="7"/>
        <v>1476.5425085899999</v>
      </c>
      <c r="O30" s="43">
        <v>704.49330888999998</v>
      </c>
      <c r="P30" s="43">
        <f t="shared" si="8"/>
        <v>772.04919969999992</v>
      </c>
      <c r="Q30" s="43">
        <v>619.14281101999995</v>
      </c>
      <c r="R30" s="43">
        <v>53.17697433</v>
      </c>
      <c r="S30" s="43">
        <v>99.729414349999999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3207.5775181700001</v>
      </c>
      <c r="C31" s="43">
        <f t="shared" si="0"/>
        <v>1852.60448219</v>
      </c>
      <c r="D31" s="43">
        <f t="shared" si="1"/>
        <v>1354.9730359800001</v>
      </c>
      <c r="E31" s="43">
        <f t="shared" si="2"/>
        <v>959.64811589999999</v>
      </c>
      <c r="F31" s="43">
        <f t="shared" si="3"/>
        <v>207.94130654</v>
      </c>
      <c r="G31" s="43">
        <f t="shared" si="4"/>
        <v>187.38361354</v>
      </c>
      <c r="H31" s="43">
        <f t="shared" si="5"/>
        <v>1732.9046240900002</v>
      </c>
      <c r="I31" s="43">
        <v>1194.48391775</v>
      </c>
      <c r="J31" s="43">
        <f t="shared" si="6"/>
        <v>538.42070634000004</v>
      </c>
      <c r="K31" s="43">
        <v>305.49017173000004</v>
      </c>
      <c r="L31" s="43">
        <v>148.91383721</v>
      </c>
      <c r="M31" s="43">
        <v>84.016697400000012</v>
      </c>
      <c r="N31" s="43">
        <f t="shared" si="7"/>
        <v>1474.6728940799999</v>
      </c>
      <c r="O31" s="43">
        <v>658.12056443999995</v>
      </c>
      <c r="P31" s="43">
        <f t="shared" si="8"/>
        <v>816.55232963999993</v>
      </c>
      <c r="Q31" s="43">
        <v>654.15794416999995</v>
      </c>
      <c r="R31" s="43">
        <v>59.027469330000002</v>
      </c>
      <c r="S31" s="43">
        <v>103.36691614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3065.9732985099999</v>
      </c>
      <c r="C32" s="43">
        <f t="shared" si="0"/>
        <v>1431.6454523000002</v>
      </c>
      <c r="D32" s="43">
        <f t="shared" si="1"/>
        <v>1634.3278462100002</v>
      </c>
      <c r="E32" s="43">
        <f t="shared" si="2"/>
        <v>1214.13210501</v>
      </c>
      <c r="F32" s="43">
        <f t="shared" si="3"/>
        <v>233.06248676000001</v>
      </c>
      <c r="G32" s="43">
        <f t="shared" si="4"/>
        <v>187.13325444</v>
      </c>
      <c r="H32" s="43">
        <f t="shared" si="5"/>
        <v>1727.1052098</v>
      </c>
      <c r="I32" s="43">
        <v>1120.6524516500001</v>
      </c>
      <c r="J32" s="43">
        <f t="shared" si="6"/>
        <v>606.45275815000002</v>
      </c>
      <c r="K32" s="43">
        <v>365.48846835000001</v>
      </c>
      <c r="L32" s="43">
        <v>153.48647558000002</v>
      </c>
      <c r="M32" s="43">
        <v>87.477814219999999</v>
      </c>
      <c r="N32" s="43">
        <f t="shared" si="7"/>
        <v>1338.8680887099999</v>
      </c>
      <c r="O32" s="43">
        <v>310.99300065</v>
      </c>
      <c r="P32" s="43">
        <f t="shared" si="8"/>
        <v>1027.8750880600001</v>
      </c>
      <c r="Q32" s="43">
        <v>848.64363665999997</v>
      </c>
      <c r="R32" s="43">
        <v>79.576011179999995</v>
      </c>
      <c r="S32" s="43">
        <v>99.655440220000003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3508.23056559</v>
      </c>
      <c r="C33" s="43">
        <f t="shared" si="0"/>
        <v>1501.5163338099999</v>
      </c>
      <c r="D33" s="43">
        <f t="shared" si="1"/>
        <v>2006.7142317799999</v>
      </c>
      <c r="E33" s="43">
        <f t="shared" si="2"/>
        <v>1484.8835821100001</v>
      </c>
      <c r="F33" s="43">
        <f t="shared" si="3"/>
        <v>334.5591996</v>
      </c>
      <c r="G33" s="43">
        <f t="shared" si="4"/>
        <v>187.27145007000001</v>
      </c>
      <c r="H33" s="43">
        <f t="shared" si="5"/>
        <v>2004.7306329799999</v>
      </c>
      <c r="I33" s="43">
        <v>1139.6874456099999</v>
      </c>
      <c r="J33" s="43">
        <f t="shared" si="6"/>
        <v>865.04318737000006</v>
      </c>
      <c r="K33" s="43">
        <v>524.71270526000001</v>
      </c>
      <c r="L33" s="43">
        <v>252.89742920999998</v>
      </c>
      <c r="M33" s="43">
        <v>87.433052900000007</v>
      </c>
      <c r="N33" s="43">
        <f t="shared" si="7"/>
        <v>1503.4999326099999</v>
      </c>
      <c r="O33" s="43">
        <v>361.82888819999999</v>
      </c>
      <c r="P33" s="43">
        <f t="shared" si="8"/>
        <v>1141.6710444099999</v>
      </c>
      <c r="Q33" s="43">
        <v>960.17087685000001</v>
      </c>
      <c r="R33" s="43">
        <v>81.661770390000001</v>
      </c>
      <c r="S33" s="43">
        <v>99.838397169999993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3810.9884346200001</v>
      </c>
      <c r="C34" s="43">
        <f t="shared" si="0"/>
        <v>1614.83157411</v>
      </c>
      <c r="D34" s="43">
        <f t="shared" si="1"/>
        <v>2196.1568605100001</v>
      </c>
      <c r="E34" s="43">
        <f t="shared" si="2"/>
        <v>1683.20422465</v>
      </c>
      <c r="F34" s="43">
        <f t="shared" si="3"/>
        <v>323.82416631000001</v>
      </c>
      <c r="G34" s="43">
        <f t="shared" si="4"/>
        <v>189.12846955000001</v>
      </c>
      <c r="H34" s="43">
        <f t="shared" si="5"/>
        <v>2095.8332684900001</v>
      </c>
      <c r="I34" s="43">
        <v>1262.88201078</v>
      </c>
      <c r="J34" s="43">
        <f t="shared" si="6"/>
        <v>832.95125771000005</v>
      </c>
      <c r="K34" s="43">
        <v>496.91862170999997</v>
      </c>
      <c r="L34" s="43">
        <v>247.72982701000001</v>
      </c>
      <c r="M34" s="43">
        <v>88.302808990000003</v>
      </c>
      <c r="N34" s="43">
        <f t="shared" si="7"/>
        <v>1715.15516613</v>
      </c>
      <c r="O34" s="43">
        <v>351.94956332999999</v>
      </c>
      <c r="P34" s="43">
        <f t="shared" si="8"/>
        <v>1363.2056028</v>
      </c>
      <c r="Q34" s="43">
        <v>1186.28560294</v>
      </c>
      <c r="R34" s="43">
        <v>76.094339300000001</v>
      </c>
      <c r="S34" s="43">
        <v>100.82566056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3975.1458954699997</v>
      </c>
      <c r="C35" s="43">
        <f t="shared" si="0"/>
        <v>1971.5915594899998</v>
      </c>
      <c r="D35" s="43">
        <f t="shared" si="1"/>
        <v>2003.5543359799999</v>
      </c>
      <c r="E35" s="43">
        <f t="shared" si="2"/>
        <v>1478.66832045</v>
      </c>
      <c r="F35" s="43">
        <f t="shared" si="3"/>
        <v>336.14986468000001</v>
      </c>
      <c r="G35" s="43">
        <f t="shared" si="4"/>
        <v>188.73615085</v>
      </c>
      <c r="H35" s="43">
        <f t="shared" si="5"/>
        <v>2233.5852913899998</v>
      </c>
      <c r="I35" s="43">
        <v>1444.2037216399999</v>
      </c>
      <c r="J35" s="43">
        <f t="shared" si="6"/>
        <v>789.38156975000004</v>
      </c>
      <c r="K35" s="43">
        <v>441.79111705999998</v>
      </c>
      <c r="L35" s="43">
        <v>259.42434269</v>
      </c>
      <c r="M35" s="43">
        <v>88.166109999999989</v>
      </c>
      <c r="N35" s="43">
        <f t="shared" si="7"/>
        <v>1741.5606040799998</v>
      </c>
      <c r="O35" s="43">
        <v>527.38783784999998</v>
      </c>
      <c r="P35" s="43">
        <f t="shared" si="8"/>
        <v>1214.17276623</v>
      </c>
      <c r="Q35" s="43">
        <v>1036.87720339</v>
      </c>
      <c r="R35" s="43">
        <v>76.725521990000004</v>
      </c>
      <c r="S35" s="43">
        <v>100.57004085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4346.1840510000002</v>
      </c>
      <c r="C36" s="43">
        <f t="shared" si="0"/>
        <v>2404.2514864899999</v>
      </c>
      <c r="D36" s="43">
        <f t="shared" si="1"/>
        <v>1941.9325645099998</v>
      </c>
      <c r="E36" s="43">
        <f t="shared" si="2"/>
        <v>1471.75203842</v>
      </c>
      <c r="F36" s="43">
        <f t="shared" si="3"/>
        <v>283.45176240000001</v>
      </c>
      <c r="G36" s="43">
        <f t="shared" si="4"/>
        <v>186.72876368999999</v>
      </c>
      <c r="H36" s="43">
        <f t="shared" si="5"/>
        <v>2729.3153521499999</v>
      </c>
      <c r="I36" s="43">
        <v>1919.0496616099999</v>
      </c>
      <c r="J36" s="43">
        <f t="shared" si="6"/>
        <v>810.26569053999992</v>
      </c>
      <c r="K36" s="43">
        <v>520.21775678999995</v>
      </c>
      <c r="L36" s="43">
        <v>201.97452471</v>
      </c>
      <c r="M36" s="43">
        <v>88.073409039999987</v>
      </c>
      <c r="N36" s="43">
        <f t="shared" si="7"/>
        <v>1616.8686988499999</v>
      </c>
      <c r="O36" s="43">
        <v>485.20182488</v>
      </c>
      <c r="P36" s="43">
        <f t="shared" si="8"/>
        <v>1131.6668739699999</v>
      </c>
      <c r="Q36" s="43">
        <v>951.53428163000001</v>
      </c>
      <c r="R36" s="43">
        <v>81.477237689999995</v>
      </c>
      <c r="S36" s="43">
        <v>98.655354650000007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4057.8855726500005</v>
      </c>
      <c r="C37" s="43">
        <f t="shared" si="0"/>
        <v>1999.67594955</v>
      </c>
      <c r="D37" s="43">
        <f t="shared" si="1"/>
        <v>2058.2096231</v>
      </c>
      <c r="E37" s="43">
        <f t="shared" si="2"/>
        <v>1414.13625026</v>
      </c>
      <c r="F37" s="43">
        <f t="shared" si="3"/>
        <v>460.10035245999995</v>
      </c>
      <c r="G37" s="43">
        <f t="shared" si="4"/>
        <v>183.97302038000001</v>
      </c>
      <c r="H37" s="43">
        <f t="shared" si="5"/>
        <v>2357.6220106999999</v>
      </c>
      <c r="I37" s="43">
        <v>1612.36088782</v>
      </c>
      <c r="J37" s="43">
        <f t="shared" si="6"/>
        <v>745.26112288000002</v>
      </c>
      <c r="K37" s="43">
        <v>444.93687374000001</v>
      </c>
      <c r="L37" s="43">
        <v>211.32064269999998</v>
      </c>
      <c r="M37" s="43">
        <v>89.003606440000013</v>
      </c>
      <c r="N37" s="43">
        <f t="shared" si="7"/>
        <v>1700.2635619500002</v>
      </c>
      <c r="O37" s="43">
        <v>387.31506172999997</v>
      </c>
      <c r="P37" s="43">
        <f t="shared" si="8"/>
        <v>1312.9485002200001</v>
      </c>
      <c r="Q37" s="43">
        <v>969.19937651999999</v>
      </c>
      <c r="R37" s="43">
        <v>248.77970976</v>
      </c>
      <c r="S37" s="43">
        <v>94.969413939999995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3874.9223378899997</v>
      </c>
      <c r="C38" s="43">
        <f t="shared" si="0"/>
        <v>1984.4243451100001</v>
      </c>
      <c r="D38" s="43">
        <f t="shared" si="1"/>
        <v>1890.49799278</v>
      </c>
      <c r="E38" s="43">
        <f t="shared" si="2"/>
        <v>1246.0197966400001</v>
      </c>
      <c r="F38" s="43">
        <f t="shared" si="3"/>
        <v>462.35971818000002</v>
      </c>
      <c r="G38" s="43">
        <f t="shared" si="4"/>
        <v>182.11847796000001</v>
      </c>
      <c r="H38" s="43">
        <f t="shared" si="5"/>
        <v>2414.9481433400001</v>
      </c>
      <c r="I38" s="43">
        <v>1608.8868807400002</v>
      </c>
      <c r="J38" s="43">
        <f t="shared" si="6"/>
        <v>806.06126259999996</v>
      </c>
      <c r="K38" s="43">
        <v>498.58602905999999</v>
      </c>
      <c r="L38" s="43">
        <v>218.15451898000001</v>
      </c>
      <c r="M38" s="43">
        <v>89.320714559999999</v>
      </c>
      <c r="N38" s="43">
        <f t="shared" si="7"/>
        <v>1459.97419455</v>
      </c>
      <c r="O38" s="43">
        <v>375.53746437000001</v>
      </c>
      <c r="P38" s="43">
        <f t="shared" si="8"/>
        <v>1084.43673018</v>
      </c>
      <c r="Q38" s="43">
        <v>747.43376757999999</v>
      </c>
      <c r="R38" s="43">
        <v>244.20519920000001</v>
      </c>
      <c r="S38" s="43">
        <v>92.797763399999994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3818.5779453899995</v>
      </c>
      <c r="C39" s="43">
        <f t="shared" si="0"/>
        <v>1946.7481191699999</v>
      </c>
      <c r="D39" s="43">
        <f t="shared" si="1"/>
        <v>1871.8298262200001</v>
      </c>
      <c r="E39" s="43">
        <f t="shared" si="2"/>
        <v>1230.1291337600001</v>
      </c>
      <c r="F39" s="43">
        <f t="shared" si="3"/>
        <v>461.84953589999998</v>
      </c>
      <c r="G39" s="43">
        <f t="shared" si="4"/>
        <v>179.85115655999999</v>
      </c>
      <c r="H39" s="43">
        <f t="shared" si="5"/>
        <v>2307.88107988</v>
      </c>
      <c r="I39" s="43">
        <v>1523.3835948799999</v>
      </c>
      <c r="J39" s="43">
        <f t="shared" si="6"/>
        <v>784.4974850000001</v>
      </c>
      <c r="K39" s="43">
        <v>478.26343209000004</v>
      </c>
      <c r="L39" s="43">
        <v>216.92012316999998</v>
      </c>
      <c r="M39" s="43">
        <v>89.313929739999992</v>
      </c>
      <c r="N39" s="43">
        <f t="shared" si="7"/>
        <v>1510.69686551</v>
      </c>
      <c r="O39" s="43">
        <v>423.36452429000002</v>
      </c>
      <c r="P39" s="43">
        <f t="shared" si="8"/>
        <v>1087.33234122</v>
      </c>
      <c r="Q39" s="43">
        <v>751.86570167000002</v>
      </c>
      <c r="R39" s="43">
        <v>244.92941273</v>
      </c>
      <c r="S39" s="43">
        <v>90.537226820000001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3627.6866571100004</v>
      </c>
      <c r="C40" s="43">
        <f t="shared" si="0"/>
        <v>1835.8947745200001</v>
      </c>
      <c r="D40" s="43">
        <f t="shared" si="1"/>
        <v>1791.7918825900001</v>
      </c>
      <c r="E40" s="43">
        <f t="shared" si="2"/>
        <v>1164.84884433</v>
      </c>
      <c r="F40" s="43">
        <f t="shared" si="3"/>
        <v>446.88337536</v>
      </c>
      <c r="G40" s="43">
        <f t="shared" si="4"/>
        <v>180.05966290000001</v>
      </c>
      <c r="H40" s="43">
        <f t="shared" si="5"/>
        <v>2191.0354200199999</v>
      </c>
      <c r="I40" s="43">
        <v>1387.19830254</v>
      </c>
      <c r="J40" s="43">
        <f t="shared" si="6"/>
        <v>803.83711748000007</v>
      </c>
      <c r="K40" s="43">
        <v>508.40335530999999</v>
      </c>
      <c r="L40" s="43">
        <v>203.21952100000001</v>
      </c>
      <c r="M40" s="43">
        <v>92.214241170000008</v>
      </c>
      <c r="N40" s="43">
        <f t="shared" si="7"/>
        <v>1436.65123709</v>
      </c>
      <c r="O40" s="43">
        <v>448.69647198000001</v>
      </c>
      <c r="P40" s="43">
        <f t="shared" si="8"/>
        <v>987.95476510999993</v>
      </c>
      <c r="Q40" s="43">
        <v>656.44548901999997</v>
      </c>
      <c r="R40" s="43">
        <v>243.66385435999999</v>
      </c>
      <c r="S40" s="43">
        <v>87.845421729999998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4068.2126725500002</v>
      </c>
      <c r="C41" s="43">
        <f t="shared" si="0"/>
        <v>1922.9818031500001</v>
      </c>
      <c r="D41" s="43">
        <f t="shared" si="1"/>
        <v>2145.2308694000003</v>
      </c>
      <c r="E41" s="43">
        <f t="shared" si="2"/>
        <v>1431.2995764100001</v>
      </c>
      <c r="F41" s="43">
        <f t="shared" si="3"/>
        <v>469.66952715999997</v>
      </c>
      <c r="G41" s="43">
        <f t="shared" si="4"/>
        <v>244.26176582999997</v>
      </c>
      <c r="H41" s="43">
        <f t="shared" si="5"/>
        <v>2343.7771209700004</v>
      </c>
      <c r="I41" s="43">
        <v>1466.4970891600001</v>
      </c>
      <c r="J41" s="43">
        <f t="shared" si="6"/>
        <v>877.28003181000008</v>
      </c>
      <c r="K41" s="43">
        <v>533.52605362000008</v>
      </c>
      <c r="L41" s="43">
        <v>200.74538607</v>
      </c>
      <c r="M41" s="43">
        <v>143.00859211999997</v>
      </c>
      <c r="N41" s="43">
        <f t="shared" si="7"/>
        <v>1724.43555158</v>
      </c>
      <c r="O41" s="43">
        <v>456.48471398999999</v>
      </c>
      <c r="P41" s="43">
        <f t="shared" si="8"/>
        <v>1267.95083759</v>
      </c>
      <c r="Q41" s="43">
        <v>897.77352279000002</v>
      </c>
      <c r="R41" s="43">
        <v>268.92414108999998</v>
      </c>
      <c r="S41" s="43">
        <v>101.25317371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3870.1039449599998</v>
      </c>
      <c r="C42" s="43">
        <f t="shared" si="0"/>
        <v>1759.1121768800001</v>
      </c>
      <c r="D42" s="43">
        <f t="shared" si="1"/>
        <v>2110.9917680799999</v>
      </c>
      <c r="E42" s="43">
        <f t="shared" si="2"/>
        <v>1388.97510857</v>
      </c>
      <c r="F42" s="43">
        <f t="shared" si="3"/>
        <v>462.64055394000002</v>
      </c>
      <c r="G42" s="43">
        <f t="shared" si="4"/>
        <v>259.37610556999999</v>
      </c>
      <c r="H42" s="43">
        <f t="shared" si="5"/>
        <v>2254.6739388599999</v>
      </c>
      <c r="I42" s="43">
        <v>1329.52902167</v>
      </c>
      <c r="J42" s="43">
        <f t="shared" si="6"/>
        <v>925.14491718999989</v>
      </c>
      <c r="K42" s="43">
        <v>573.68295076999993</v>
      </c>
      <c r="L42" s="43">
        <v>191.37657597</v>
      </c>
      <c r="M42" s="43">
        <v>160.08539044999998</v>
      </c>
      <c r="N42" s="43">
        <f t="shared" si="7"/>
        <v>1615.4300060999999</v>
      </c>
      <c r="O42" s="43">
        <v>429.58315521000003</v>
      </c>
      <c r="P42" s="43">
        <f t="shared" si="8"/>
        <v>1185.8468508899998</v>
      </c>
      <c r="Q42" s="43">
        <v>815.29215779999993</v>
      </c>
      <c r="R42" s="43">
        <v>271.26397796999998</v>
      </c>
      <c r="S42" s="43">
        <v>99.290715120000002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4136.9232868299996</v>
      </c>
      <c r="C43" s="43">
        <f t="shared" si="0"/>
        <v>2051.09833983</v>
      </c>
      <c r="D43" s="43">
        <f t="shared" si="1"/>
        <v>2085.8249470000001</v>
      </c>
      <c r="E43" s="43">
        <f t="shared" si="2"/>
        <v>1349.8871749899999</v>
      </c>
      <c r="F43" s="43">
        <f t="shared" si="3"/>
        <v>479.47790421000002</v>
      </c>
      <c r="G43" s="43">
        <f t="shared" si="4"/>
        <v>256.45986779999998</v>
      </c>
      <c r="H43" s="43">
        <f t="shared" si="5"/>
        <v>2319.82631661</v>
      </c>
      <c r="I43" s="43">
        <v>1477.0715021799999</v>
      </c>
      <c r="J43" s="43">
        <f t="shared" si="6"/>
        <v>842.75481443000001</v>
      </c>
      <c r="K43" s="43">
        <v>480.65293004</v>
      </c>
      <c r="L43" s="43">
        <v>207.27463886000001</v>
      </c>
      <c r="M43" s="43">
        <v>154.82724553</v>
      </c>
      <c r="N43" s="43">
        <f t="shared" si="7"/>
        <v>1817.09697022</v>
      </c>
      <c r="O43" s="43">
        <v>574.02683764999995</v>
      </c>
      <c r="P43" s="43">
        <f t="shared" si="8"/>
        <v>1243.0701325699999</v>
      </c>
      <c r="Q43" s="43">
        <v>869.23424494999995</v>
      </c>
      <c r="R43" s="43">
        <v>272.20326534999998</v>
      </c>
      <c r="S43" s="43">
        <v>101.63262227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4203.1852321300003</v>
      </c>
      <c r="C44" s="43">
        <f t="shared" si="0"/>
        <v>1974.0888973800002</v>
      </c>
      <c r="D44" s="43">
        <f t="shared" si="1"/>
        <v>2229.0963347500001</v>
      </c>
      <c r="E44" s="43">
        <f t="shared" si="2"/>
        <v>1675.2900937100001</v>
      </c>
      <c r="F44" s="43">
        <f t="shared" si="3"/>
        <v>314.26990187000001</v>
      </c>
      <c r="G44" s="43">
        <f t="shared" si="4"/>
        <v>239.53633916999996</v>
      </c>
      <c r="H44" s="43">
        <f t="shared" si="5"/>
        <v>2470.2303458200004</v>
      </c>
      <c r="I44" s="43">
        <v>1268.17982538</v>
      </c>
      <c r="J44" s="43">
        <f t="shared" si="6"/>
        <v>1202.0505204400001</v>
      </c>
      <c r="K44" s="43">
        <v>837.29587605000006</v>
      </c>
      <c r="L44" s="43">
        <v>209.95469441</v>
      </c>
      <c r="M44" s="43">
        <v>154.79994997999998</v>
      </c>
      <c r="N44" s="43">
        <f t="shared" si="7"/>
        <v>1732.9548863099999</v>
      </c>
      <c r="O44" s="43">
        <v>705.90907200000004</v>
      </c>
      <c r="P44" s="43">
        <f t="shared" si="8"/>
        <v>1027.04581431</v>
      </c>
      <c r="Q44" s="43">
        <v>837.99421766</v>
      </c>
      <c r="R44" s="43">
        <v>104.31520746</v>
      </c>
      <c r="S44" s="43">
        <v>84.736389189999997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4185.2710294099998</v>
      </c>
      <c r="C45" s="43">
        <f t="shared" si="0"/>
        <v>2261.7534643899999</v>
      </c>
      <c r="D45" s="43">
        <f t="shared" si="1"/>
        <v>1923.5175650199999</v>
      </c>
      <c r="E45" s="43">
        <f t="shared" si="2"/>
        <v>1477.0012921</v>
      </c>
      <c r="F45" s="43">
        <f t="shared" si="3"/>
        <v>210.75992794999999</v>
      </c>
      <c r="G45" s="43">
        <f t="shared" si="4"/>
        <v>235.75634496999999</v>
      </c>
      <c r="H45" s="43">
        <f t="shared" si="5"/>
        <v>2552.1970587300002</v>
      </c>
      <c r="I45" s="43">
        <v>1585.71328795</v>
      </c>
      <c r="J45" s="43">
        <f t="shared" si="6"/>
        <v>966.48377077999999</v>
      </c>
      <c r="K45" s="43">
        <v>648.45467162</v>
      </c>
      <c r="L45" s="43">
        <v>163.22829216</v>
      </c>
      <c r="M45" s="43">
        <v>154.80080699999999</v>
      </c>
      <c r="N45" s="43">
        <f t="shared" si="7"/>
        <v>1633.07397068</v>
      </c>
      <c r="O45" s="43">
        <v>676.04017643999998</v>
      </c>
      <c r="P45" s="43">
        <f t="shared" si="8"/>
        <v>957.03379424000002</v>
      </c>
      <c r="Q45" s="43">
        <v>828.54662048</v>
      </c>
      <c r="R45" s="43">
        <v>47.531635790000003</v>
      </c>
      <c r="S45" s="43">
        <v>80.955537969999995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3987.87947665</v>
      </c>
      <c r="C46" s="43">
        <f t="shared" si="0"/>
        <v>1947.96026059</v>
      </c>
      <c r="D46" s="43">
        <f t="shared" si="1"/>
        <v>2039.9192160600001</v>
      </c>
      <c r="E46" s="43">
        <f t="shared" si="2"/>
        <v>1593.7099847500001</v>
      </c>
      <c r="F46" s="43">
        <f t="shared" si="3"/>
        <v>211.32814124999999</v>
      </c>
      <c r="G46" s="43">
        <f t="shared" si="4"/>
        <v>234.88109005999999</v>
      </c>
      <c r="H46" s="43">
        <f t="shared" si="5"/>
        <v>2329.3584910700001</v>
      </c>
      <c r="I46" s="43">
        <v>1436.2674078699999</v>
      </c>
      <c r="J46" s="43">
        <f t="shared" si="6"/>
        <v>893.09108320000007</v>
      </c>
      <c r="K46" s="43">
        <v>574.77820842000006</v>
      </c>
      <c r="L46" s="43">
        <v>163.49058574</v>
      </c>
      <c r="M46" s="43">
        <v>154.82228903999999</v>
      </c>
      <c r="N46" s="43">
        <f t="shared" si="7"/>
        <v>1658.5209855799999</v>
      </c>
      <c r="O46" s="43">
        <v>511.69285272000002</v>
      </c>
      <c r="P46" s="43">
        <f t="shared" si="8"/>
        <v>1146.8281328599999</v>
      </c>
      <c r="Q46" s="43">
        <v>1018.93177633</v>
      </c>
      <c r="R46" s="43">
        <v>47.837555510000001</v>
      </c>
      <c r="S46" s="43">
        <v>80.058801020000004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3933.1157103599999</v>
      </c>
      <c r="C47" s="43">
        <f t="shared" si="0"/>
        <v>2023.11852675</v>
      </c>
      <c r="D47" s="43">
        <f t="shared" si="1"/>
        <v>1909.9971836100001</v>
      </c>
      <c r="E47" s="43">
        <f t="shared" si="2"/>
        <v>1478.7155985700001</v>
      </c>
      <c r="F47" s="43">
        <f t="shared" si="3"/>
        <v>196.78789748000003</v>
      </c>
      <c r="G47" s="43">
        <f t="shared" si="4"/>
        <v>234.49368755999998</v>
      </c>
      <c r="H47" s="43">
        <f t="shared" si="5"/>
        <v>2407.0915009</v>
      </c>
      <c r="I47" s="43">
        <v>1545.73318032</v>
      </c>
      <c r="J47" s="43">
        <f t="shared" si="6"/>
        <v>861.35832058000005</v>
      </c>
      <c r="K47" s="43">
        <v>551.11561501000006</v>
      </c>
      <c r="L47" s="43">
        <v>148.76416334000001</v>
      </c>
      <c r="M47" s="43">
        <v>161.47854222999999</v>
      </c>
      <c r="N47" s="43">
        <f t="shared" si="7"/>
        <v>1526.0242094600001</v>
      </c>
      <c r="O47" s="43">
        <v>477.38534642999997</v>
      </c>
      <c r="P47" s="43">
        <f t="shared" si="8"/>
        <v>1048.63886303</v>
      </c>
      <c r="Q47" s="43">
        <v>927.59998356000006</v>
      </c>
      <c r="R47" s="43">
        <v>48.023734140000002</v>
      </c>
      <c r="S47" s="43">
        <v>73.015145329999996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4336.6465571399995</v>
      </c>
      <c r="C48" s="43">
        <f t="shared" si="0"/>
        <v>2140.3137593399997</v>
      </c>
      <c r="D48" s="43">
        <f t="shared" si="1"/>
        <v>2196.3327977999998</v>
      </c>
      <c r="E48" s="43">
        <f t="shared" si="2"/>
        <v>1735.70594289</v>
      </c>
      <c r="F48" s="43">
        <f t="shared" si="3"/>
        <v>210.08610804</v>
      </c>
      <c r="G48" s="43">
        <f t="shared" si="4"/>
        <v>250.54074686999996</v>
      </c>
      <c r="H48" s="43">
        <f t="shared" si="5"/>
        <v>2476.1877247899997</v>
      </c>
      <c r="I48" s="43">
        <v>1703.6298039899998</v>
      </c>
      <c r="J48" s="43">
        <f t="shared" si="6"/>
        <v>772.55792080000003</v>
      </c>
      <c r="K48" s="43">
        <v>461.35003912999997</v>
      </c>
      <c r="L48" s="43">
        <v>149.72567253</v>
      </c>
      <c r="M48" s="43">
        <v>161.48220913999998</v>
      </c>
      <c r="N48" s="43">
        <f t="shared" si="7"/>
        <v>1860.4588323499997</v>
      </c>
      <c r="O48" s="43">
        <v>436.68395534999996</v>
      </c>
      <c r="P48" s="43">
        <f t="shared" si="8"/>
        <v>1423.7748769999998</v>
      </c>
      <c r="Q48" s="43">
        <v>1274.35590376</v>
      </c>
      <c r="R48" s="43">
        <v>60.360435510000002</v>
      </c>
      <c r="S48" s="43">
        <v>89.058537729999998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4629.8796564100003</v>
      </c>
      <c r="C49" s="43">
        <f t="shared" si="0"/>
        <v>2118.7025874999999</v>
      </c>
      <c r="D49" s="43">
        <f t="shared" si="1"/>
        <v>2511.1770689099999</v>
      </c>
      <c r="E49" s="43">
        <f t="shared" si="2"/>
        <v>2037.9556080699999</v>
      </c>
      <c r="F49" s="43">
        <f t="shared" si="3"/>
        <v>215.3234061</v>
      </c>
      <c r="G49" s="43">
        <f t="shared" si="4"/>
        <v>257.89805474000002</v>
      </c>
      <c r="H49" s="43">
        <f t="shared" si="5"/>
        <v>2591.6540012400001</v>
      </c>
      <c r="I49" s="43">
        <v>1649.97287615</v>
      </c>
      <c r="J49" s="43">
        <f t="shared" si="6"/>
        <v>941.68112508999991</v>
      </c>
      <c r="K49" s="43">
        <v>639.74558321999996</v>
      </c>
      <c r="L49" s="43">
        <v>139.79551635000001</v>
      </c>
      <c r="M49" s="43">
        <v>162.14002551999999</v>
      </c>
      <c r="N49" s="43">
        <f t="shared" si="7"/>
        <v>2038.2256551699998</v>
      </c>
      <c r="O49" s="43">
        <v>468.72971135</v>
      </c>
      <c r="P49" s="43">
        <f t="shared" si="8"/>
        <v>1569.4959438199999</v>
      </c>
      <c r="Q49" s="43">
        <v>1398.2100248499999</v>
      </c>
      <c r="R49" s="43">
        <v>75.52788975</v>
      </c>
      <c r="S49" s="43">
        <v>95.758029219999997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4784.3067743899992</v>
      </c>
      <c r="C50" s="43">
        <f t="shared" si="0"/>
        <v>2280.4158373700002</v>
      </c>
      <c r="D50" s="43">
        <f t="shared" si="1"/>
        <v>2503.8909370199999</v>
      </c>
      <c r="E50" s="43">
        <f t="shared" si="2"/>
        <v>2055.4547595100003</v>
      </c>
      <c r="F50" s="43">
        <f t="shared" si="3"/>
        <v>188.26364210999998</v>
      </c>
      <c r="G50" s="43">
        <f t="shared" si="4"/>
        <v>260.17253540000002</v>
      </c>
      <c r="H50" s="43">
        <f t="shared" si="5"/>
        <v>2629.4089229900001</v>
      </c>
      <c r="I50" s="43">
        <v>1816.80532995</v>
      </c>
      <c r="J50" s="43">
        <f t="shared" si="6"/>
        <v>812.60359304000008</v>
      </c>
      <c r="K50" s="43">
        <v>541.66059603000008</v>
      </c>
      <c r="L50" s="43">
        <v>108.98328959999999</v>
      </c>
      <c r="M50" s="43">
        <v>161.95970740999999</v>
      </c>
      <c r="N50" s="43">
        <f t="shared" si="7"/>
        <v>2154.8978514</v>
      </c>
      <c r="O50" s="43">
        <v>463.61050742000003</v>
      </c>
      <c r="P50" s="43">
        <f t="shared" si="8"/>
        <v>1691.2873439800001</v>
      </c>
      <c r="Q50" s="43">
        <v>1513.79416348</v>
      </c>
      <c r="R50" s="43">
        <v>79.28035251</v>
      </c>
      <c r="S50" s="43">
        <v>98.212827989999994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5088.6205692200001</v>
      </c>
      <c r="C51" s="43">
        <f t="shared" si="0"/>
        <v>2725.67160861</v>
      </c>
      <c r="D51" s="43">
        <f t="shared" si="1"/>
        <v>2362.9489606100001</v>
      </c>
      <c r="E51" s="43">
        <f t="shared" si="2"/>
        <v>1901.87493915</v>
      </c>
      <c r="F51" s="43">
        <f t="shared" si="3"/>
        <v>193.31768176</v>
      </c>
      <c r="G51" s="43">
        <f t="shared" si="4"/>
        <v>267.75633970000001</v>
      </c>
      <c r="H51" s="43">
        <f t="shared" si="5"/>
        <v>2784.0724749299998</v>
      </c>
      <c r="I51" s="43">
        <v>2002.54914603</v>
      </c>
      <c r="J51" s="43">
        <f t="shared" si="6"/>
        <v>781.52332890000002</v>
      </c>
      <c r="K51" s="43">
        <v>505.12684196000004</v>
      </c>
      <c r="L51" s="43">
        <v>111.04798191</v>
      </c>
      <c r="M51" s="43">
        <v>165.34850502999998</v>
      </c>
      <c r="N51" s="43">
        <f t="shared" si="7"/>
        <v>2304.5480942900003</v>
      </c>
      <c r="O51" s="43">
        <v>723.12246258000005</v>
      </c>
      <c r="P51" s="43">
        <f t="shared" si="8"/>
        <v>1581.4256317100001</v>
      </c>
      <c r="Q51" s="43">
        <v>1396.74809719</v>
      </c>
      <c r="R51" s="43">
        <v>82.269699849999995</v>
      </c>
      <c r="S51" s="43">
        <v>102.40783467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4878.3817236800005</v>
      </c>
      <c r="C52" s="43">
        <f t="shared" si="0"/>
        <v>2374.7667933100001</v>
      </c>
      <c r="D52" s="43">
        <f t="shared" si="1"/>
        <v>2503.6149303700004</v>
      </c>
      <c r="E52" s="43">
        <f t="shared" si="2"/>
        <v>2034.9845426700001</v>
      </c>
      <c r="F52" s="43">
        <f t="shared" si="3"/>
        <v>167.86279264000001</v>
      </c>
      <c r="G52" s="43">
        <f t="shared" si="4"/>
        <v>300.76759505999996</v>
      </c>
      <c r="H52" s="43">
        <f t="shared" si="5"/>
        <v>2683.6510786500003</v>
      </c>
      <c r="I52" s="43">
        <v>1801.5643872200001</v>
      </c>
      <c r="J52" s="43">
        <f t="shared" si="6"/>
        <v>882.08669142999997</v>
      </c>
      <c r="K52" s="43">
        <v>601.10438253999996</v>
      </c>
      <c r="L52" s="43">
        <v>84.482817919999988</v>
      </c>
      <c r="M52" s="43">
        <v>196.49949096999998</v>
      </c>
      <c r="N52" s="43">
        <f t="shared" si="7"/>
        <v>2194.7306450300002</v>
      </c>
      <c r="O52" s="43">
        <v>573.20240608999995</v>
      </c>
      <c r="P52" s="43">
        <f t="shared" si="8"/>
        <v>1621.5282389400002</v>
      </c>
      <c r="Q52" s="43">
        <v>1433.8801601300001</v>
      </c>
      <c r="R52" s="43">
        <v>83.379974720000007</v>
      </c>
      <c r="S52" s="43">
        <v>104.26810408999999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4820.2167298700006</v>
      </c>
      <c r="C53" s="43">
        <f t="shared" si="0"/>
        <v>2081.5702111300002</v>
      </c>
      <c r="D53" s="43">
        <f t="shared" si="1"/>
        <v>2738.6465187399999</v>
      </c>
      <c r="E53" s="43">
        <f t="shared" si="2"/>
        <v>2316.9755541</v>
      </c>
      <c r="F53" s="43">
        <f t="shared" si="3"/>
        <v>125.26940171999999</v>
      </c>
      <c r="G53" s="43">
        <f t="shared" si="4"/>
        <v>296.40156291999995</v>
      </c>
      <c r="H53" s="43">
        <f t="shared" si="5"/>
        <v>2455.20674229</v>
      </c>
      <c r="I53" s="43">
        <v>1569.74224151</v>
      </c>
      <c r="J53" s="43">
        <f t="shared" si="6"/>
        <v>885.46450077999998</v>
      </c>
      <c r="K53" s="43">
        <v>585.38715352999998</v>
      </c>
      <c r="L53" s="43">
        <v>100.03351291999999</v>
      </c>
      <c r="M53" s="43">
        <v>200.04383432999998</v>
      </c>
      <c r="N53" s="43">
        <f t="shared" si="7"/>
        <v>2365.0099875800001</v>
      </c>
      <c r="O53" s="43">
        <v>511.82796962000003</v>
      </c>
      <c r="P53" s="43">
        <f t="shared" si="8"/>
        <v>1853.1820179600002</v>
      </c>
      <c r="Q53" s="43">
        <v>1731.58840057</v>
      </c>
      <c r="R53" s="43">
        <v>25.235888800000001</v>
      </c>
      <c r="S53" s="43">
        <v>96.357728589999994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5247.5563515600006</v>
      </c>
      <c r="C54" s="43">
        <f t="shared" si="0"/>
        <v>2292.7858044700001</v>
      </c>
      <c r="D54" s="43">
        <f t="shared" si="1"/>
        <v>2954.77054709</v>
      </c>
      <c r="E54" s="43">
        <f t="shared" si="2"/>
        <v>2594.5294060900001</v>
      </c>
      <c r="F54" s="43">
        <f t="shared" si="3"/>
        <v>114.92098012999999</v>
      </c>
      <c r="G54" s="43">
        <f t="shared" si="4"/>
        <v>245.32016087</v>
      </c>
      <c r="H54" s="43">
        <f t="shared" si="5"/>
        <v>2596.72290415</v>
      </c>
      <c r="I54" s="43">
        <v>1729.4336466500001</v>
      </c>
      <c r="J54" s="43">
        <f t="shared" si="6"/>
        <v>867.28925749999996</v>
      </c>
      <c r="K54" s="43">
        <v>580.96087218000002</v>
      </c>
      <c r="L54" s="43">
        <v>83.939462199999994</v>
      </c>
      <c r="M54" s="43">
        <v>202.38892311999999</v>
      </c>
      <c r="N54" s="43">
        <f t="shared" si="7"/>
        <v>2650.8334474100002</v>
      </c>
      <c r="O54" s="43">
        <v>563.35215782</v>
      </c>
      <c r="P54" s="43">
        <f t="shared" si="8"/>
        <v>2087.48128959</v>
      </c>
      <c r="Q54" s="43">
        <v>2013.56853391</v>
      </c>
      <c r="R54" s="43">
        <v>30.981517929999999</v>
      </c>
      <c r="S54" s="43">
        <v>42.931237750000001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5237.5801840900003</v>
      </c>
      <c r="C55" s="43">
        <f t="shared" si="0"/>
        <v>2308.5247067600003</v>
      </c>
      <c r="D55" s="43">
        <f t="shared" si="1"/>
        <v>2929.05547733</v>
      </c>
      <c r="E55" s="43">
        <f t="shared" si="2"/>
        <v>2605.0595620399999</v>
      </c>
      <c r="F55" s="43">
        <f t="shared" si="3"/>
        <v>120.60964566</v>
      </c>
      <c r="G55" s="43">
        <f t="shared" si="4"/>
        <v>203.38626962999999</v>
      </c>
      <c r="H55" s="43">
        <f t="shared" si="5"/>
        <v>2821.2633826800002</v>
      </c>
      <c r="I55" s="43">
        <v>1766.6251789400001</v>
      </c>
      <c r="J55" s="43">
        <f t="shared" si="6"/>
        <v>1054.6382037399999</v>
      </c>
      <c r="K55" s="43">
        <v>759.47659076999992</v>
      </c>
      <c r="L55" s="43">
        <v>91.965852900000002</v>
      </c>
      <c r="M55" s="43">
        <v>203.19576006999998</v>
      </c>
      <c r="N55" s="43">
        <f t="shared" si="7"/>
        <v>2416.3168014100002</v>
      </c>
      <c r="O55" s="43">
        <v>541.89952782</v>
      </c>
      <c r="P55" s="43">
        <f t="shared" si="8"/>
        <v>1874.4172735900001</v>
      </c>
      <c r="Q55" s="43">
        <v>1845.5829712700001</v>
      </c>
      <c r="R55" s="43">
        <v>28.64379276</v>
      </c>
      <c r="S55" s="43">
        <v>0.19050955999999999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5446.7406717100002</v>
      </c>
      <c r="C56" s="43">
        <f t="shared" si="0"/>
        <v>2550.2680989099999</v>
      </c>
      <c r="D56" s="43">
        <f t="shared" si="1"/>
        <v>2896.4725728000003</v>
      </c>
      <c r="E56" s="43">
        <f t="shared" si="2"/>
        <v>2571.9168577300002</v>
      </c>
      <c r="F56" s="43">
        <f t="shared" si="3"/>
        <v>172.82545747000003</v>
      </c>
      <c r="G56" s="43">
        <f t="shared" si="4"/>
        <v>151.73025759999999</v>
      </c>
      <c r="H56" s="43">
        <f t="shared" si="5"/>
        <v>2936.7920773699998</v>
      </c>
      <c r="I56" s="43">
        <v>1891.1839668</v>
      </c>
      <c r="J56" s="43">
        <f t="shared" si="6"/>
        <v>1045.60811057</v>
      </c>
      <c r="K56" s="43">
        <v>750.00144048000004</v>
      </c>
      <c r="L56" s="43">
        <v>144.06542671000003</v>
      </c>
      <c r="M56" s="43">
        <v>151.54124338</v>
      </c>
      <c r="N56" s="43">
        <f t="shared" si="7"/>
        <v>2509.94859434</v>
      </c>
      <c r="O56" s="43">
        <v>659.08413211000004</v>
      </c>
      <c r="P56" s="43">
        <f t="shared" si="8"/>
        <v>1850.8644622300001</v>
      </c>
      <c r="Q56" s="43">
        <v>1821.91541725</v>
      </c>
      <c r="R56" s="43">
        <v>28.760030759999999</v>
      </c>
      <c r="S56" s="43">
        <v>0.18901422000000001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5798.0801988799994</v>
      </c>
      <c r="C57" s="43">
        <f t="shared" si="0"/>
        <v>2475.8613498300001</v>
      </c>
      <c r="D57" s="43">
        <f t="shared" si="1"/>
        <v>3322.2188490499993</v>
      </c>
      <c r="E57" s="43">
        <f t="shared" si="2"/>
        <v>2979.8628576399997</v>
      </c>
      <c r="F57" s="43">
        <f t="shared" si="3"/>
        <v>191.05330255999999</v>
      </c>
      <c r="G57" s="43">
        <f t="shared" si="4"/>
        <v>151.30268885000001</v>
      </c>
      <c r="H57" s="43">
        <f t="shared" si="5"/>
        <v>2742.2687858099998</v>
      </c>
      <c r="I57" s="43">
        <v>1643.2321749600001</v>
      </c>
      <c r="J57" s="43">
        <f t="shared" si="6"/>
        <v>1099.03661085</v>
      </c>
      <c r="K57" s="43">
        <v>779.21008912000002</v>
      </c>
      <c r="L57" s="43">
        <v>168.74029041</v>
      </c>
      <c r="M57" s="43">
        <v>151.08623132</v>
      </c>
      <c r="N57" s="43">
        <f t="shared" si="7"/>
        <v>3055.8114130699996</v>
      </c>
      <c r="O57" s="43">
        <v>832.62917486999993</v>
      </c>
      <c r="P57" s="43">
        <f t="shared" si="8"/>
        <v>2223.1822381999996</v>
      </c>
      <c r="Q57" s="43">
        <v>2200.6527685199999</v>
      </c>
      <c r="R57" s="43">
        <v>22.313012149999999</v>
      </c>
      <c r="S57" s="43">
        <v>0.21645753000000001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5540.08718486</v>
      </c>
      <c r="C58" s="43">
        <f t="shared" si="0"/>
        <v>2169.6626499900003</v>
      </c>
      <c r="D58" s="43">
        <f t="shared" si="1"/>
        <v>3370.4245348699997</v>
      </c>
      <c r="E58" s="43">
        <f t="shared" si="2"/>
        <v>3020.7015185599998</v>
      </c>
      <c r="F58" s="43">
        <f t="shared" si="3"/>
        <v>198.46703427000003</v>
      </c>
      <c r="G58" s="43">
        <f t="shared" si="4"/>
        <v>151.25598203999999</v>
      </c>
      <c r="H58" s="43">
        <f t="shared" si="5"/>
        <v>2555.6820789600001</v>
      </c>
      <c r="I58" s="43">
        <v>1495.5774295600002</v>
      </c>
      <c r="J58" s="43">
        <f t="shared" si="6"/>
        <v>1060.1046494</v>
      </c>
      <c r="K58" s="43">
        <v>737.21103183999992</v>
      </c>
      <c r="L58" s="43">
        <v>171.86051607000002</v>
      </c>
      <c r="M58" s="43">
        <v>151.03310148999998</v>
      </c>
      <c r="N58" s="43">
        <f t="shared" si="7"/>
        <v>2984.4051058999999</v>
      </c>
      <c r="O58" s="43">
        <v>674.08522043000005</v>
      </c>
      <c r="P58" s="43">
        <f t="shared" si="8"/>
        <v>2310.3198854699999</v>
      </c>
      <c r="Q58" s="43">
        <v>2283.4904867199998</v>
      </c>
      <c r="R58" s="43">
        <v>26.6065182</v>
      </c>
      <c r="S58" s="43">
        <v>0.22288055000000001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5795.6277687399997</v>
      </c>
      <c r="C59" s="43">
        <f t="shared" si="0"/>
        <v>2585.36391314</v>
      </c>
      <c r="D59" s="43">
        <f t="shared" si="1"/>
        <v>3210.2638556000002</v>
      </c>
      <c r="E59" s="43">
        <f t="shared" si="2"/>
        <v>2861.1296489699998</v>
      </c>
      <c r="F59" s="43">
        <f t="shared" si="3"/>
        <v>197.99522266</v>
      </c>
      <c r="G59" s="43">
        <f t="shared" si="4"/>
        <v>151.13898397</v>
      </c>
      <c r="H59" s="43">
        <f t="shared" si="5"/>
        <v>2846.3351367699997</v>
      </c>
      <c r="I59" s="43">
        <v>1998.52747877</v>
      </c>
      <c r="J59" s="43">
        <f t="shared" si="6"/>
        <v>847.80765799999995</v>
      </c>
      <c r="K59" s="43">
        <v>526.35089398000002</v>
      </c>
      <c r="L59" s="43">
        <v>170.52967667999999</v>
      </c>
      <c r="M59" s="43">
        <v>150.92708733999999</v>
      </c>
      <c r="N59" s="43">
        <f t="shared" si="7"/>
        <v>2949.29263197</v>
      </c>
      <c r="O59" s="43">
        <v>586.83643437000001</v>
      </c>
      <c r="P59" s="43">
        <f t="shared" si="8"/>
        <v>2362.4561976</v>
      </c>
      <c r="Q59" s="43">
        <v>2334.7787549899999</v>
      </c>
      <c r="R59" s="43">
        <v>27.465545980000002</v>
      </c>
      <c r="S59" s="43">
        <v>0.21189663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8236.8731961699996</v>
      </c>
      <c r="C60" s="43">
        <f t="shared" si="0"/>
        <v>3465.93842649</v>
      </c>
      <c r="D60" s="43">
        <f t="shared" si="1"/>
        <v>4770.9347696799996</v>
      </c>
      <c r="E60" s="43">
        <f t="shared" si="2"/>
        <v>4403.9016383300004</v>
      </c>
      <c r="F60" s="43">
        <f t="shared" si="3"/>
        <v>210.76114474000002</v>
      </c>
      <c r="G60" s="43">
        <f t="shared" si="4"/>
        <v>156.27198660999997</v>
      </c>
      <c r="H60" s="43">
        <f t="shared" si="5"/>
        <v>2994.2929168199998</v>
      </c>
      <c r="I60" s="43">
        <v>2197.2241975100001</v>
      </c>
      <c r="J60" s="43">
        <f t="shared" si="6"/>
        <v>797.06871931000001</v>
      </c>
      <c r="K60" s="43">
        <v>477.67741363000005</v>
      </c>
      <c r="L60" s="43">
        <v>163.48352256000001</v>
      </c>
      <c r="M60" s="43">
        <v>155.90778311999998</v>
      </c>
      <c r="N60" s="43">
        <f t="shared" si="7"/>
        <v>5242.5802793499997</v>
      </c>
      <c r="O60" s="43">
        <v>1268.7142289800001</v>
      </c>
      <c r="P60" s="43">
        <f t="shared" si="8"/>
        <v>3973.8660503699998</v>
      </c>
      <c r="Q60" s="43">
        <v>3926.2242246999999</v>
      </c>
      <c r="R60" s="43">
        <v>47.277622180000002</v>
      </c>
      <c r="S60" s="43">
        <v>0.36420349000000002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8028.6875948100005</v>
      </c>
      <c r="C61" s="43">
        <f t="shared" si="0"/>
        <v>3997.95603923</v>
      </c>
      <c r="D61" s="43">
        <f t="shared" si="1"/>
        <v>4030.7315555800005</v>
      </c>
      <c r="E61" s="43">
        <f t="shared" si="2"/>
        <v>3679.5505269500004</v>
      </c>
      <c r="F61" s="43">
        <f t="shared" si="3"/>
        <v>197.13443366000001</v>
      </c>
      <c r="G61" s="43">
        <f t="shared" si="4"/>
        <v>154.04659496999997</v>
      </c>
      <c r="H61" s="43">
        <f t="shared" si="5"/>
        <v>3400.3810115900001</v>
      </c>
      <c r="I61" s="43">
        <v>2666.03765948</v>
      </c>
      <c r="J61" s="43">
        <f t="shared" si="6"/>
        <v>734.34335211000007</v>
      </c>
      <c r="K61" s="43">
        <v>422.19134505</v>
      </c>
      <c r="L61" s="43">
        <v>158.40045566000001</v>
      </c>
      <c r="M61" s="43">
        <v>153.75155139999998</v>
      </c>
      <c r="N61" s="43">
        <f t="shared" si="7"/>
        <v>4628.3065832200009</v>
      </c>
      <c r="O61" s="43">
        <v>1331.91837975</v>
      </c>
      <c r="P61" s="43">
        <f t="shared" si="8"/>
        <v>3296.3882034700005</v>
      </c>
      <c r="Q61" s="43">
        <v>3257.3591819000003</v>
      </c>
      <c r="R61" s="43">
        <v>38.733978</v>
      </c>
      <c r="S61" s="43">
        <v>0.29504356999999998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7274.3136117200002</v>
      </c>
      <c r="C62" s="43">
        <f t="shared" si="0"/>
        <v>2981.9218227800002</v>
      </c>
      <c r="D62" s="43">
        <f t="shared" si="1"/>
        <v>4292.39178894</v>
      </c>
      <c r="E62" s="43">
        <f t="shared" si="2"/>
        <v>800.15814423000006</v>
      </c>
      <c r="F62" s="43">
        <f t="shared" si="3"/>
        <v>190.92606255000001</v>
      </c>
      <c r="G62" s="43">
        <f t="shared" si="4"/>
        <v>3301.30758216</v>
      </c>
      <c r="H62" s="43">
        <f t="shared" si="5"/>
        <v>3359.7113352300003</v>
      </c>
      <c r="I62" s="43">
        <v>2354.08632257</v>
      </c>
      <c r="J62" s="43">
        <f t="shared" si="6"/>
        <v>1005.62501266</v>
      </c>
      <c r="K62" s="43">
        <v>470.27769304000003</v>
      </c>
      <c r="L62" s="43">
        <v>173.05633388000001</v>
      </c>
      <c r="M62" s="43">
        <v>362.29098574</v>
      </c>
      <c r="N62" s="43">
        <f t="shared" si="7"/>
        <v>3914.6022764900003</v>
      </c>
      <c r="O62" s="43">
        <v>627.83550021000008</v>
      </c>
      <c r="P62" s="43">
        <f t="shared" si="8"/>
        <v>3286.7667762800002</v>
      </c>
      <c r="Q62" s="43">
        <v>329.88045118999997</v>
      </c>
      <c r="R62" s="43">
        <v>17.869728670000001</v>
      </c>
      <c r="S62" s="43">
        <v>2939.01659642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7275.1661102799999</v>
      </c>
      <c r="C63" s="43">
        <f t="shared" si="0"/>
        <v>2860.2971623499998</v>
      </c>
      <c r="D63" s="43">
        <f t="shared" si="1"/>
        <v>4414.8689479300001</v>
      </c>
      <c r="E63" s="43">
        <f t="shared" si="2"/>
        <v>926.73333017999994</v>
      </c>
      <c r="F63" s="43">
        <f t="shared" si="3"/>
        <v>191.03394008999999</v>
      </c>
      <c r="G63" s="43">
        <f t="shared" si="4"/>
        <v>3297.10167766</v>
      </c>
      <c r="H63" s="43">
        <f t="shared" si="5"/>
        <v>3399.8661575900001</v>
      </c>
      <c r="I63" s="43">
        <v>2317.0310998</v>
      </c>
      <c r="J63" s="43">
        <f t="shared" si="6"/>
        <v>1082.8350577900001</v>
      </c>
      <c r="K63" s="43">
        <v>570.10388714999999</v>
      </c>
      <c r="L63" s="43">
        <v>172.96086258</v>
      </c>
      <c r="M63" s="43">
        <v>339.77030805999999</v>
      </c>
      <c r="N63" s="43">
        <f t="shared" si="7"/>
        <v>3875.2999526900003</v>
      </c>
      <c r="O63" s="43">
        <v>543.26606255000002</v>
      </c>
      <c r="P63" s="43">
        <f t="shared" si="8"/>
        <v>3332.03389014</v>
      </c>
      <c r="Q63" s="43">
        <v>356.62944303</v>
      </c>
      <c r="R63" s="43">
        <v>18.073077510000001</v>
      </c>
      <c r="S63" s="43">
        <v>2957.3313696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7582.1216608499999</v>
      </c>
      <c r="C64" s="43">
        <f t="shared" si="0"/>
        <v>3002.28177727</v>
      </c>
      <c r="D64" s="43">
        <f t="shared" si="1"/>
        <v>4579.8398835799999</v>
      </c>
      <c r="E64" s="43">
        <f t="shared" si="2"/>
        <v>1086.5884916100001</v>
      </c>
      <c r="F64" s="43">
        <f t="shared" si="3"/>
        <v>199.26201591999998</v>
      </c>
      <c r="G64" s="43">
        <f t="shared" si="4"/>
        <v>3293.9893760500004</v>
      </c>
      <c r="H64" s="43">
        <f t="shared" si="5"/>
        <v>3920.5533144000001</v>
      </c>
      <c r="I64" s="43">
        <v>2697.1232309900001</v>
      </c>
      <c r="J64" s="43">
        <f t="shared" si="6"/>
        <v>1223.43008341</v>
      </c>
      <c r="K64" s="43">
        <v>665.19128505000003</v>
      </c>
      <c r="L64" s="43">
        <v>173.46831857999999</v>
      </c>
      <c r="M64" s="43">
        <v>384.77047978000002</v>
      </c>
      <c r="N64" s="43">
        <f t="shared" si="7"/>
        <v>3661.5683464500003</v>
      </c>
      <c r="O64" s="43">
        <v>305.15854628</v>
      </c>
      <c r="P64" s="43">
        <f t="shared" si="8"/>
        <v>3356.4098001700004</v>
      </c>
      <c r="Q64" s="43">
        <v>421.39720656000003</v>
      </c>
      <c r="R64" s="43">
        <v>25.793697340000001</v>
      </c>
      <c r="S64" s="43">
        <v>2909.2188962700002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7714.5626590900001</v>
      </c>
      <c r="C65" s="43">
        <f t="shared" si="0"/>
        <v>2887.9060535399999</v>
      </c>
      <c r="D65" s="43">
        <f t="shared" si="1"/>
        <v>4826.6566055500007</v>
      </c>
      <c r="E65" s="43">
        <f t="shared" si="2"/>
        <v>1234.18615974</v>
      </c>
      <c r="F65" s="43">
        <f t="shared" si="3"/>
        <v>218.09982044</v>
      </c>
      <c r="G65" s="43">
        <f t="shared" si="4"/>
        <v>3374.3706253700002</v>
      </c>
      <c r="H65" s="43">
        <f t="shared" si="5"/>
        <v>3941.3336566799999</v>
      </c>
      <c r="I65" s="43">
        <v>2592.9526023399999</v>
      </c>
      <c r="J65" s="43">
        <f t="shared" si="6"/>
        <v>1348.38105434</v>
      </c>
      <c r="K65" s="43">
        <v>798.57405226000003</v>
      </c>
      <c r="L65" s="43">
        <v>186.87962725</v>
      </c>
      <c r="M65" s="43">
        <v>362.92737483000002</v>
      </c>
      <c r="N65" s="43">
        <f t="shared" si="7"/>
        <v>3773.2290024100002</v>
      </c>
      <c r="O65" s="43">
        <v>294.95345120000002</v>
      </c>
      <c r="P65" s="43">
        <f t="shared" si="8"/>
        <v>3478.2755512100002</v>
      </c>
      <c r="Q65" s="43">
        <v>435.61210748000002</v>
      </c>
      <c r="R65" s="43">
        <v>31.22019319</v>
      </c>
      <c r="S65" s="43">
        <v>3011.44325054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4173.5406005799996</v>
      </c>
      <c r="C66" s="43">
        <f t="shared" si="0"/>
        <v>2598.5463400500003</v>
      </c>
      <c r="D66" s="43">
        <f t="shared" si="1"/>
        <v>1574.99426053</v>
      </c>
      <c r="E66" s="43">
        <f t="shared" si="2"/>
        <v>1225.6229326299999</v>
      </c>
      <c r="F66" s="43">
        <f t="shared" si="3"/>
        <v>199.68850251999999</v>
      </c>
      <c r="G66" s="43">
        <f t="shared" si="4"/>
        <v>149.68282538</v>
      </c>
      <c r="H66" s="43">
        <f t="shared" si="5"/>
        <v>3389.8673624399999</v>
      </c>
      <c r="I66" s="43">
        <v>2271.1673335</v>
      </c>
      <c r="J66" s="43">
        <f t="shared" si="6"/>
        <v>1118.70002894</v>
      </c>
      <c r="K66" s="43">
        <v>797.93982658000004</v>
      </c>
      <c r="L66" s="43">
        <v>171.07737698</v>
      </c>
      <c r="M66" s="43">
        <v>149.68282538</v>
      </c>
      <c r="N66" s="43">
        <f t="shared" si="7"/>
        <v>783.67323813999997</v>
      </c>
      <c r="O66" s="43">
        <v>327.37900655000004</v>
      </c>
      <c r="P66" s="43">
        <f t="shared" si="8"/>
        <v>456.29423158999998</v>
      </c>
      <c r="Q66" s="43">
        <v>427.68310604999999</v>
      </c>
      <c r="R66" s="43">
        <v>28.61112554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4820.86493892</v>
      </c>
      <c r="C67" s="43">
        <f t="shared" si="0"/>
        <v>3283.0594783900001</v>
      </c>
      <c r="D67" s="43">
        <f t="shared" si="1"/>
        <v>1537.8054605300001</v>
      </c>
      <c r="E67" s="43">
        <f t="shared" si="2"/>
        <v>1192.76915755</v>
      </c>
      <c r="F67" s="43">
        <f t="shared" si="3"/>
        <v>200.32541325</v>
      </c>
      <c r="G67" s="43">
        <f t="shared" si="4"/>
        <v>144.71088972999999</v>
      </c>
      <c r="H67" s="43">
        <f t="shared" si="5"/>
        <v>3880.5339415200006</v>
      </c>
      <c r="I67" s="43">
        <v>2820.0519698900002</v>
      </c>
      <c r="J67" s="43">
        <f t="shared" si="6"/>
        <v>1060.4819716300001</v>
      </c>
      <c r="K67" s="43">
        <v>745.16928624000002</v>
      </c>
      <c r="L67" s="43">
        <v>170.60179565999999</v>
      </c>
      <c r="M67" s="43">
        <v>144.71088972999999</v>
      </c>
      <c r="N67" s="43">
        <f t="shared" si="7"/>
        <v>940.3309974</v>
      </c>
      <c r="O67" s="43">
        <v>463.00750850000003</v>
      </c>
      <c r="P67" s="43">
        <f t="shared" si="8"/>
        <v>477.32348889999997</v>
      </c>
      <c r="Q67" s="43">
        <v>447.59987130999997</v>
      </c>
      <c r="R67" s="43">
        <v>29.72361759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5021.2433602000001</v>
      </c>
      <c r="C68" s="43">
        <f t="shared" ref="C68" si="9">I68+O68</f>
        <v>3463.8186604000002</v>
      </c>
      <c r="D68" s="43">
        <f t="shared" ref="D68" si="10">J68+P68</f>
        <v>1557.4246997999999</v>
      </c>
      <c r="E68" s="43">
        <f t="shared" ref="E68" si="11">K68+Q68</f>
        <v>1198.0583751199999</v>
      </c>
      <c r="F68" s="43">
        <f t="shared" ref="F68" si="12">L68+R68</f>
        <v>214.6481277</v>
      </c>
      <c r="G68" s="43">
        <f t="shared" ref="G68" si="13">M68+S68</f>
        <v>144.71819697999999</v>
      </c>
      <c r="H68" s="43">
        <f t="shared" ref="H68" si="14">SUM(I68:J68)</f>
        <v>4102.8238755299999</v>
      </c>
      <c r="I68" s="43">
        <v>3071.60551166</v>
      </c>
      <c r="J68" s="43">
        <f t="shared" ref="J68" si="15">SUM(K68:M68)</f>
        <v>1031.2183638699998</v>
      </c>
      <c r="K68" s="43">
        <v>714.56655926999997</v>
      </c>
      <c r="L68" s="43">
        <v>171.93360762</v>
      </c>
      <c r="M68" s="43">
        <v>144.71819697999999</v>
      </c>
      <c r="N68" s="43">
        <f t="shared" ref="N68" si="16">SUM(O68:P68)</f>
        <v>918.41948466999997</v>
      </c>
      <c r="O68" s="43">
        <v>392.21314874000001</v>
      </c>
      <c r="P68" s="43">
        <f t="shared" ref="P68" si="17">SUM(Q68:S68)</f>
        <v>526.20633593000002</v>
      </c>
      <c r="Q68" s="43">
        <v>483.49181585000002</v>
      </c>
      <c r="R68" s="43">
        <v>42.71452008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5068.4108620800007</v>
      </c>
      <c r="C69" s="43">
        <f t="shared" ref="C69" si="18">I69+O69</f>
        <v>3566.9870990300001</v>
      </c>
      <c r="D69" s="43">
        <f t="shared" ref="D69" si="19">J69+P69</f>
        <v>1501.4237630499999</v>
      </c>
      <c r="E69" s="43">
        <f t="shared" ref="E69" si="20">K69+Q69</f>
        <v>1203.9723723</v>
      </c>
      <c r="F69" s="43">
        <f t="shared" ref="F69" si="21">L69+R69</f>
        <v>201.83368680000001</v>
      </c>
      <c r="G69" s="43">
        <f t="shared" ref="G69" si="22">M69+S69</f>
        <v>95.617703949999992</v>
      </c>
      <c r="H69" s="43">
        <f t="shared" ref="H69" si="23">SUM(I69:J69)</f>
        <v>4103.8561658200006</v>
      </c>
      <c r="I69" s="43">
        <v>3091.0525864300002</v>
      </c>
      <c r="J69" s="43">
        <f t="shared" ref="J69" si="24">SUM(K69:M69)</f>
        <v>1012.80357939</v>
      </c>
      <c r="K69" s="43">
        <v>760.03701121999995</v>
      </c>
      <c r="L69" s="43">
        <v>157.14886422000001</v>
      </c>
      <c r="M69" s="43">
        <v>95.617703949999992</v>
      </c>
      <c r="N69" s="43">
        <f t="shared" ref="N69" si="25">SUM(O69:P69)</f>
        <v>964.55469626000001</v>
      </c>
      <c r="O69" s="43">
        <v>475.93451260000001</v>
      </c>
      <c r="P69" s="43">
        <f t="shared" ref="P69" si="26">SUM(Q69:S69)</f>
        <v>488.62018366000001</v>
      </c>
      <c r="Q69" s="43">
        <v>443.93536108000001</v>
      </c>
      <c r="R69" s="43">
        <v>44.684822580000002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4946.4125815099997</v>
      </c>
      <c r="C70" s="43">
        <f t="shared" ref="C70" si="27">I70+O70</f>
        <v>2807.6570010599999</v>
      </c>
      <c r="D70" s="43">
        <f t="shared" ref="D70" si="28">J70+P70</f>
        <v>2138.7555804499998</v>
      </c>
      <c r="E70" s="43">
        <f t="shared" ref="E70" si="29">K70+Q70</f>
        <v>1391.22604791</v>
      </c>
      <c r="F70" s="43">
        <f t="shared" ref="F70" si="30">L70+R70</f>
        <v>726.49869594999996</v>
      </c>
      <c r="G70" s="43">
        <f t="shared" ref="G70" si="31">M70+S70</f>
        <v>21.03083659</v>
      </c>
      <c r="H70" s="43">
        <f t="shared" ref="H70" si="32">SUM(I70:J70)</f>
        <v>3835.3985978299997</v>
      </c>
      <c r="I70" s="43">
        <v>2604.9891264799999</v>
      </c>
      <c r="J70" s="43">
        <f t="shared" ref="J70" si="33">SUM(K70:M70)</f>
        <v>1230.4094713500001</v>
      </c>
      <c r="K70" s="43">
        <v>921.88263308000001</v>
      </c>
      <c r="L70" s="43">
        <v>287.49600168000001</v>
      </c>
      <c r="M70" s="43">
        <v>21.03083659</v>
      </c>
      <c r="N70" s="43">
        <f t="shared" ref="N70" si="34">SUM(O70:P70)</f>
        <v>1111.0139836799999</v>
      </c>
      <c r="O70" s="43">
        <v>202.66787457999999</v>
      </c>
      <c r="P70" s="43">
        <f t="shared" ref="P70" si="35">SUM(Q70:S70)</f>
        <v>908.34610909999992</v>
      </c>
      <c r="Q70" s="43">
        <v>469.34341482999997</v>
      </c>
      <c r="R70" s="43">
        <v>439.00269427000001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4918.6829484700002</v>
      </c>
      <c r="C71" s="43">
        <f t="shared" ref="C71" si="36">I71+O71</f>
        <v>2922.5942091299999</v>
      </c>
      <c r="D71" s="43">
        <f t="shared" ref="D71" si="37">J71+P71</f>
        <v>1996.0887393399998</v>
      </c>
      <c r="E71" s="43">
        <f t="shared" ref="E71" si="38">K71+Q71</f>
        <v>1434.8650978000001</v>
      </c>
      <c r="F71" s="43">
        <f t="shared" ref="F71" si="39">L71+R71</f>
        <v>524.56147475</v>
      </c>
      <c r="G71" s="43">
        <f t="shared" ref="G71" si="40">M71+S71</f>
        <v>36.662166790000001</v>
      </c>
      <c r="H71" s="43">
        <f t="shared" ref="H71" si="41">SUM(I71:J71)</f>
        <v>4100.32759489</v>
      </c>
      <c r="I71" s="43">
        <v>2757.7923888199998</v>
      </c>
      <c r="J71" s="43">
        <f t="shared" ref="J71" si="42">SUM(K71:M71)</f>
        <v>1342.53520607</v>
      </c>
      <c r="K71" s="43">
        <v>919.9350668300001</v>
      </c>
      <c r="L71" s="43">
        <v>385.93797245000002</v>
      </c>
      <c r="M71" s="43">
        <v>36.662166790000001</v>
      </c>
      <c r="N71" s="43">
        <f t="shared" ref="N71" si="43">SUM(O71:P71)</f>
        <v>818.35535358000004</v>
      </c>
      <c r="O71" s="43">
        <v>164.80182031000001</v>
      </c>
      <c r="P71" s="43">
        <f t="shared" ref="P71" si="44">SUM(Q71:S71)</f>
        <v>653.55353327</v>
      </c>
      <c r="Q71" s="43">
        <v>514.93003096999996</v>
      </c>
      <c r="R71" s="43">
        <v>138.62350230000001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4969.8169531499998</v>
      </c>
      <c r="C72" s="43">
        <f t="shared" ref="C72" si="45">I72+O72</f>
        <v>3064.6858426600002</v>
      </c>
      <c r="D72" s="43">
        <f t="shared" ref="D72" si="46">J72+P72</f>
        <v>1905.1311104900001</v>
      </c>
      <c r="E72" s="43">
        <f t="shared" ref="E72" si="47">K72+Q72</f>
        <v>1369.5341392800001</v>
      </c>
      <c r="F72" s="43">
        <f t="shared" ref="F72" si="48">L72+R72</f>
        <v>490.80405067999999</v>
      </c>
      <c r="G72" s="43">
        <f t="shared" ref="G72" si="49">M72+S72</f>
        <v>44.792920530000011</v>
      </c>
      <c r="H72" s="43">
        <f t="shared" ref="H72" si="50">SUM(I72:J72)</f>
        <v>3998.7560141399999</v>
      </c>
      <c r="I72" s="43">
        <v>2872.9358743000003</v>
      </c>
      <c r="J72" s="43">
        <f t="shared" ref="J72" si="51">SUM(K72:M72)</f>
        <v>1125.8201398399999</v>
      </c>
      <c r="K72" s="43">
        <v>798.26697539999998</v>
      </c>
      <c r="L72" s="43">
        <v>283.48597583999998</v>
      </c>
      <c r="M72" s="43">
        <v>44.067188600000009</v>
      </c>
      <c r="N72" s="43">
        <f t="shared" ref="N72" si="52">SUM(O72:P72)</f>
        <v>971.06093901000008</v>
      </c>
      <c r="O72" s="43">
        <v>191.74996836</v>
      </c>
      <c r="P72" s="43">
        <f t="shared" ref="P72" si="53">SUM(Q72:S72)</f>
        <v>779.31097065000006</v>
      </c>
      <c r="Q72" s="43">
        <v>571.26716388</v>
      </c>
      <c r="R72" s="43">
        <v>207.31807484000001</v>
      </c>
      <c r="S72" s="43">
        <v>0.72573193000000003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5245.6566541699995</v>
      </c>
      <c r="C73" s="43">
        <f t="shared" ref="C73" si="54">I73+O73</f>
        <v>3343.5537761699998</v>
      </c>
      <c r="D73" s="43">
        <f t="shared" ref="D73" si="55">J73+P73</f>
        <v>1902.1028780000001</v>
      </c>
      <c r="E73" s="43">
        <f t="shared" ref="E73" si="56">K73+Q73</f>
        <v>1447.10294576</v>
      </c>
      <c r="F73" s="43">
        <f t="shared" ref="F73" si="57">L73+R73</f>
        <v>423.3422597</v>
      </c>
      <c r="G73" s="43">
        <f t="shared" ref="G73" si="58">M73+S73</f>
        <v>31.65767254</v>
      </c>
      <c r="H73" s="43">
        <f t="shared" ref="H73" si="59">SUM(I73:J73)</f>
        <v>4314.0878970800004</v>
      </c>
      <c r="I73" s="43">
        <v>3159.6298131399999</v>
      </c>
      <c r="J73" s="43">
        <f t="shared" ref="J73" si="60">SUM(K73:M73)</f>
        <v>1154.4580839400001</v>
      </c>
      <c r="K73" s="43">
        <v>888.57244474000004</v>
      </c>
      <c r="L73" s="43">
        <v>234.22796665999999</v>
      </c>
      <c r="M73" s="43">
        <v>31.65767254</v>
      </c>
      <c r="N73" s="43">
        <f t="shared" ref="N73" si="61">SUM(O73:P73)</f>
        <v>931.56875708999996</v>
      </c>
      <c r="O73" s="43">
        <v>183.92396303000001</v>
      </c>
      <c r="P73" s="43">
        <f t="shared" ref="P73" si="62">SUM(Q73:S73)</f>
        <v>747.64479405999998</v>
      </c>
      <c r="Q73" s="43">
        <v>558.53050101999997</v>
      </c>
      <c r="R73" s="43">
        <v>189.11429304000001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5797.6148626900003</v>
      </c>
      <c r="C74" s="43">
        <f t="shared" ref="C74" si="63">I74+O74</f>
        <v>3618.8379920500001</v>
      </c>
      <c r="D74" s="43">
        <f t="shared" ref="D74" si="64">J74+P74</f>
        <v>2178.7768706400002</v>
      </c>
      <c r="E74" s="43">
        <f t="shared" ref="E74" si="65">K74+Q74</f>
        <v>1597.51940167</v>
      </c>
      <c r="F74" s="43">
        <f t="shared" ref="F74" si="66">L74+R74</f>
        <v>549.56840862000001</v>
      </c>
      <c r="G74" s="43">
        <f t="shared" ref="G74" si="67">M74+S74</f>
        <v>31.689060349999998</v>
      </c>
      <c r="H74" s="43">
        <f t="shared" ref="H74" si="68">SUM(I74:J74)</f>
        <v>4806.6115520399999</v>
      </c>
      <c r="I74" s="43">
        <v>3383.81724562</v>
      </c>
      <c r="J74" s="43">
        <f t="shared" ref="J74" si="69">SUM(K74:M74)</f>
        <v>1422.7943064200001</v>
      </c>
      <c r="K74" s="43">
        <v>1068.1151060899999</v>
      </c>
      <c r="L74" s="43">
        <v>322.99013998000004</v>
      </c>
      <c r="M74" s="43">
        <v>31.689060349999998</v>
      </c>
      <c r="N74" s="43">
        <f t="shared" ref="N74" si="70">SUM(O74:P74)</f>
        <v>991.00331065000012</v>
      </c>
      <c r="O74" s="43">
        <v>235.02074643</v>
      </c>
      <c r="P74" s="43">
        <f t="shared" ref="P74" si="71">SUM(Q74:S74)</f>
        <v>755.98256422000009</v>
      </c>
      <c r="Q74" s="43">
        <v>529.40429558000005</v>
      </c>
      <c r="R74" s="43">
        <v>226.57826864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5825.6216743299992</v>
      </c>
      <c r="C75" s="43">
        <f t="shared" ref="C75" si="72">I75+O75</f>
        <v>3291.29538103</v>
      </c>
      <c r="D75" s="43">
        <f t="shared" ref="D75" si="73">J75+P75</f>
        <v>2534.3262933000001</v>
      </c>
      <c r="E75" s="43">
        <f t="shared" ref="E75" si="74">K75+Q75</f>
        <v>1797.33471349</v>
      </c>
      <c r="F75" s="43">
        <f t="shared" ref="F75" si="75">L75+R75</f>
        <v>649.97735798000008</v>
      </c>
      <c r="G75" s="43">
        <f t="shared" ref="G75" si="76">M75+S75</f>
        <v>87.014221829999997</v>
      </c>
      <c r="H75" s="43">
        <f t="shared" ref="H75" si="77">SUM(I75:J75)</f>
        <v>4817.2633967599995</v>
      </c>
      <c r="I75" s="43">
        <v>3078.87664141</v>
      </c>
      <c r="J75" s="43">
        <f t="shared" ref="J75" si="78">SUM(K75:M75)</f>
        <v>1738.3867553499999</v>
      </c>
      <c r="K75" s="43">
        <v>1316.4676576500001</v>
      </c>
      <c r="L75" s="43">
        <v>385.23687987</v>
      </c>
      <c r="M75" s="43">
        <v>36.682217829999992</v>
      </c>
      <c r="N75" s="43">
        <f t="shared" ref="N75" si="79">SUM(O75:P75)</f>
        <v>1008.35827757</v>
      </c>
      <c r="O75" s="43">
        <v>212.41873962</v>
      </c>
      <c r="P75" s="43">
        <f t="shared" ref="P75" si="80">SUM(Q75:S75)</f>
        <v>795.93953795000004</v>
      </c>
      <c r="Q75" s="43">
        <v>480.86705583999998</v>
      </c>
      <c r="R75" s="43">
        <v>264.74047811000003</v>
      </c>
      <c r="S75" s="43">
        <v>50.332003999999998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5902.9543920300002</v>
      </c>
      <c r="C76" s="43">
        <f t="shared" ref="C76" si="81">I76+O76</f>
        <v>3622.1386678700001</v>
      </c>
      <c r="D76" s="43">
        <f t="shared" ref="D76" si="82">J76+P76</f>
        <v>2280.8157241600002</v>
      </c>
      <c r="E76" s="43">
        <f t="shared" ref="E76" si="83">K76+Q76</f>
        <v>1642.6476480999997</v>
      </c>
      <c r="F76" s="43">
        <f t="shared" ref="F76" si="84">L76+R76</f>
        <v>546.71735145000002</v>
      </c>
      <c r="G76" s="43">
        <f t="shared" ref="G76" si="85">M76+S76</f>
        <v>91.450724610000009</v>
      </c>
      <c r="H76" s="43">
        <f t="shared" ref="H76" si="86">SUM(I76:J76)</f>
        <v>4753.8990040899998</v>
      </c>
      <c r="I76" s="43">
        <v>3273.7289163599999</v>
      </c>
      <c r="J76" s="43">
        <f t="shared" ref="J76" si="87">SUM(K76:M76)</f>
        <v>1480.17008773</v>
      </c>
      <c r="K76" s="43">
        <v>1200.8927896199998</v>
      </c>
      <c r="L76" s="43">
        <v>237.53539149999997</v>
      </c>
      <c r="M76" s="43">
        <v>41.741906610000008</v>
      </c>
      <c r="N76" s="43">
        <f t="shared" ref="N76" si="88">SUM(O76:P76)</f>
        <v>1149.0553879399999</v>
      </c>
      <c r="O76" s="43">
        <v>348.40975150999998</v>
      </c>
      <c r="P76" s="43">
        <f t="shared" ref="P76" si="89">SUM(Q76:S76)</f>
        <v>800.64563642999997</v>
      </c>
      <c r="Q76" s="43">
        <v>441.75485848</v>
      </c>
      <c r="R76" s="43">
        <v>309.18195995000002</v>
      </c>
      <c r="S76" s="43">
        <v>49.708818000000001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5973.3189292900006</v>
      </c>
      <c r="C77" s="43">
        <f t="shared" ref="C77" si="90">I77+O77</f>
        <v>3641.99628054</v>
      </c>
      <c r="D77" s="43">
        <f t="shared" ref="D77" si="91">J77+P77</f>
        <v>2331.3226487500001</v>
      </c>
      <c r="E77" s="43">
        <f t="shared" ref="E77" si="92">K77+Q77</f>
        <v>1773.9428303300001</v>
      </c>
      <c r="F77" s="43">
        <f t="shared" ref="F77" si="93">L77+R77</f>
        <v>465.61363015999996</v>
      </c>
      <c r="G77" s="43">
        <f t="shared" ref="G77" si="94">M77+S77</f>
        <v>91.766188260000007</v>
      </c>
      <c r="H77" s="43">
        <f t="shared" ref="H77" si="95">SUM(I77:J77)</f>
        <v>4859.1722723000003</v>
      </c>
      <c r="I77" s="43">
        <v>3329.94306044</v>
      </c>
      <c r="J77" s="43">
        <f t="shared" ref="J77" si="96">SUM(K77:M77)</f>
        <v>1529.2292118600001</v>
      </c>
      <c r="K77" s="43">
        <v>1257.8129397499999</v>
      </c>
      <c r="L77" s="43">
        <v>229.64556686999998</v>
      </c>
      <c r="M77" s="43">
        <v>41.770705240000012</v>
      </c>
      <c r="N77" s="43">
        <f t="shared" ref="N77" si="97">SUM(O77:P77)</f>
        <v>1114.1466569900001</v>
      </c>
      <c r="O77" s="43">
        <v>312.05322009999998</v>
      </c>
      <c r="P77" s="43">
        <f t="shared" ref="P77" si="98">SUM(Q77:S77)</f>
        <v>802.09343689000013</v>
      </c>
      <c r="Q77" s="43">
        <v>516.12989058000005</v>
      </c>
      <c r="R77" s="43">
        <v>235.96806329</v>
      </c>
      <c r="S77" s="43">
        <v>49.995483020000002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5717.8896344699997</v>
      </c>
      <c r="C78" s="43">
        <f t="shared" ref="C78" si="99">I78+O78</f>
        <v>3342.5905851899997</v>
      </c>
      <c r="D78" s="43">
        <f t="shared" ref="D78" si="100">J78+P78</f>
        <v>2375.29904928</v>
      </c>
      <c r="E78" s="43">
        <f t="shared" ref="E78" si="101">K78+Q78</f>
        <v>1917.3337090999999</v>
      </c>
      <c r="F78" s="43">
        <f t="shared" ref="F78" si="102">L78+R78</f>
        <v>364.90027050000003</v>
      </c>
      <c r="G78" s="43">
        <f t="shared" ref="G78" si="103">M78+S78</f>
        <v>93.065069680000008</v>
      </c>
      <c r="H78" s="43">
        <f t="shared" ref="H78" si="104">SUM(I78:J78)</f>
        <v>4422.5432610799999</v>
      </c>
      <c r="I78" s="43">
        <v>3050.0904531199999</v>
      </c>
      <c r="J78" s="43">
        <f t="shared" ref="J78" si="105">SUM(K78:M78)</f>
        <v>1372.45280796</v>
      </c>
      <c r="K78" s="43">
        <v>1162.7082882899999</v>
      </c>
      <c r="L78" s="43">
        <v>167.98393199</v>
      </c>
      <c r="M78" s="43">
        <v>41.760587680000008</v>
      </c>
      <c r="N78" s="43">
        <f t="shared" ref="N78" si="106">SUM(O78:P78)</f>
        <v>1295.3463733900001</v>
      </c>
      <c r="O78" s="43">
        <v>292.50013207000001</v>
      </c>
      <c r="P78" s="43">
        <f t="shared" ref="P78" si="107">SUM(Q78:S78)</f>
        <v>1002.84624132</v>
      </c>
      <c r="Q78" s="43">
        <v>754.62542081000004</v>
      </c>
      <c r="R78" s="43">
        <v>196.91633851</v>
      </c>
      <c r="S78" s="43">
        <v>51.304482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5818.2498501199989</v>
      </c>
      <c r="C79" s="43">
        <f t="shared" ref="C79" si="108">I79+O79</f>
        <v>3314.5411812999996</v>
      </c>
      <c r="D79" s="43">
        <f t="shared" ref="D79" si="109">J79+P79</f>
        <v>2503.7086688199997</v>
      </c>
      <c r="E79" s="43">
        <f t="shared" ref="E79" si="110">K79+Q79</f>
        <v>2049.75042429</v>
      </c>
      <c r="F79" s="43">
        <f t="shared" ref="F79" si="111">L79+R79</f>
        <v>355.36377471000003</v>
      </c>
      <c r="G79" s="43">
        <f t="shared" ref="G79" si="112">M79+S79</f>
        <v>98.59446982</v>
      </c>
      <c r="H79" s="43">
        <f t="shared" ref="H79" si="113">SUM(I79:J79)</f>
        <v>4518.2683748499994</v>
      </c>
      <c r="I79" s="43">
        <v>2997.3869051499996</v>
      </c>
      <c r="J79" s="43">
        <f t="shared" ref="J79" si="114">SUM(K79:M79)</f>
        <v>1520.8814697</v>
      </c>
      <c r="K79" s="43">
        <v>1222.58624214</v>
      </c>
      <c r="L79" s="43">
        <v>251.52451574</v>
      </c>
      <c r="M79" s="43">
        <v>46.770711820000002</v>
      </c>
      <c r="N79" s="43">
        <f t="shared" ref="N79" si="115">SUM(O79:P79)</f>
        <v>1299.9814752699999</v>
      </c>
      <c r="O79" s="43">
        <v>317.15427614999999</v>
      </c>
      <c r="P79" s="43">
        <f t="shared" ref="P79" si="116">SUM(Q79:S79)</f>
        <v>982.82719911999993</v>
      </c>
      <c r="Q79" s="43">
        <v>827.16418214999999</v>
      </c>
      <c r="R79" s="43">
        <v>103.83925897</v>
      </c>
      <c r="S79" s="43">
        <v>51.823757999999998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5741.4777970399991</v>
      </c>
      <c r="C80" s="43">
        <f t="shared" ref="C80" si="117">I80+O80</f>
        <v>3021.7808228500003</v>
      </c>
      <c r="D80" s="43">
        <f t="shared" ref="D80" si="118">J80+P80</f>
        <v>2719.6969741899998</v>
      </c>
      <c r="E80" s="43">
        <f t="shared" ref="E80" si="119">K80+Q80</f>
        <v>2303.7950218799997</v>
      </c>
      <c r="F80" s="43">
        <f t="shared" ref="F80" si="120">L80+R80</f>
        <v>318.78129065000002</v>
      </c>
      <c r="G80" s="43">
        <f t="shared" ref="G80" si="121">M80+S80</f>
        <v>97.120661659999996</v>
      </c>
      <c r="H80" s="43">
        <f t="shared" ref="H80" si="122">SUM(I80:J80)</f>
        <v>4364.4414111799997</v>
      </c>
      <c r="I80" s="43">
        <v>2619.2376015300001</v>
      </c>
      <c r="J80" s="43">
        <f t="shared" ref="J80" si="123">SUM(K80:M80)</f>
        <v>1745.2038096499998</v>
      </c>
      <c r="K80" s="43">
        <v>1479.7146578299999</v>
      </c>
      <c r="L80" s="43">
        <v>219.36039216</v>
      </c>
      <c r="M80" s="43">
        <v>46.12875966</v>
      </c>
      <c r="N80" s="43">
        <f t="shared" ref="N80" si="124">SUM(O80:P80)</f>
        <v>1377.0363858599999</v>
      </c>
      <c r="O80" s="43">
        <v>402.54322131999999</v>
      </c>
      <c r="P80" s="43">
        <f t="shared" ref="P80" si="125">SUM(Q80:S80)</f>
        <v>974.49316453999995</v>
      </c>
      <c r="Q80" s="43">
        <v>824.08036404999996</v>
      </c>
      <c r="R80" s="43">
        <v>99.420898489999999</v>
      </c>
      <c r="S80" s="43">
        <v>50.991902000000003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6011.7189594999991</v>
      </c>
      <c r="C81" s="43">
        <f t="shared" ref="C81" si="126">I81+O81</f>
        <v>3102.7246156199999</v>
      </c>
      <c r="D81" s="43">
        <f t="shared" ref="D81" si="127">J81+P81</f>
        <v>2908.9943438800001</v>
      </c>
      <c r="E81" s="43">
        <f t="shared" ref="E81" si="128">K81+Q81</f>
        <v>2342.48596142</v>
      </c>
      <c r="F81" s="43">
        <f t="shared" ref="F81" si="129">L81+R81</f>
        <v>468.16612669</v>
      </c>
      <c r="G81" s="43">
        <f t="shared" ref="G81" si="130">M81+S81</f>
        <v>98.342255770000008</v>
      </c>
      <c r="H81" s="43">
        <f t="shared" ref="H81" si="131">SUM(I81:J81)</f>
        <v>4334.3893569699994</v>
      </c>
      <c r="I81" s="43">
        <v>2639.8513722799999</v>
      </c>
      <c r="J81" s="43">
        <f t="shared" ref="J81" si="132">SUM(K81:M81)</f>
        <v>1694.53798469</v>
      </c>
      <c r="K81" s="43">
        <v>1460.3918853299999</v>
      </c>
      <c r="L81" s="43">
        <v>187.00259159000001</v>
      </c>
      <c r="M81" s="43">
        <v>47.143507769999999</v>
      </c>
      <c r="N81" s="43">
        <f t="shared" ref="N81" si="133">SUM(O81:P81)</f>
        <v>1677.3296025299999</v>
      </c>
      <c r="O81" s="43">
        <v>462.87324333999999</v>
      </c>
      <c r="P81" s="43">
        <f t="shared" ref="P81" si="134">SUM(Q81:S81)</f>
        <v>1214.4563591899998</v>
      </c>
      <c r="Q81" s="43">
        <v>882.09407608999993</v>
      </c>
      <c r="R81" s="43">
        <v>281.16353509999999</v>
      </c>
      <c r="S81" s="43">
        <v>51.198748000000002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6596.6130207299993</v>
      </c>
      <c r="C82" s="43">
        <f t="shared" ref="C82" si="135">I82+O82</f>
        <v>3256.3481206500001</v>
      </c>
      <c r="D82" s="43">
        <f t="shared" ref="D82" si="136">J82+P82</f>
        <v>3340.2649000799997</v>
      </c>
      <c r="E82" s="43">
        <f t="shared" ref="E82" si="137">K82+Q82</f>
        <v>2497.1836850299997</v>
      </c>
      <c r="F82" s="43">
        <f t="shared" ref="F82" si="138">L82+R82</f>
        <v>741.17845207000005</v>
      </c>
      <c r="G82" s="43">
        <f t="shared" ref="G82" si="139">M82+S82</f>
        <v>101.90276298000001</v>
      </c>
      <c r="H82" s="43">
        <f t="shared" ref="H82" si="140">SUM(I82:J82)</f>
        <v>4950.6383559799997</v>
      </c>
      <c r="I82" s="43">
        <v>2709.2471178999999</v>
      </c>
      <c r="J82" s="43">
        <f t="shared" ref="J82" si="141">SUM(K82:M82)</f>
        <v>2241.3912380799998</v>
      </c>
      <c r="K82" s="43">
        <v>1560.3495266599998</v>
      </c>
      <c r="L82" s="43">
        <v>633.86612212</v>
      </c>
      <c r="M82" s="43">
        <v>47.175589299999999</v>
      </c>
      <c r="N82" s="43">
        <f t="shared" ref="N82" si="142">SUM(O82:P82)</f>
        <v>1645.9746647500001</v>
      </c>
      <c r="O82" s="43">
        <v>547.10100275000002</v>
      </c>
      <c r="P82" s="43">
        <f t="shared" ref="P82" si="143">SUM(Q82:S82)</f>
        <v>1098.873662</v>
      </c>
      <c r="Q82" s="43">
        <v>936.83415836999995</v>
      </c>
      <c r="R82" s="43">
        <v>107.31232995000001</v>
      </c>
      <c r="S82" s="43">
        <v>54.72717368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5987.7935139299998</v>
      </c>
      <c r="C83" s="43">
        <f t="shared" ref="C83" si="144">I83+O83</f>
        <v>2941.3751703200001</v>
      </c>
      <c r="D83" s="43">
        <f t="shared" ref="D83" si="145">J83+P83</f>
        <v>3046.4183436100002</v>
      </c>
      <c r="E83" s="43">
        <f t="shared" ref="E83" si="146">K83+Q83</f>
        <v>2479.1618807599998</v>
      </c>
      <c r="F83" s="43">
        <f t="shared" ref="F83" si="147">L83+R83</f>
        <v>436.04101857000001</v>
      </c>
      <c r="G83" s="43">
        <f t="shared" ref="G83" si="148">M83+S83</f>
        <v>131.21544427999999</v>
      </c>
      <c r="H83" s="43">
        <f t="shared" ref="H83" si="149">SUM(I83:J83)</f>
        <v>4329.2304627399999</v>
      </c>
      <c r="I83" s="43">
        <v>2462.22040453</v>
      </c>
      <c r="J83" s="43">
        <f t="shared" ref="J83" si="150">SUM(K83:M83)</f>
        <v>1867.0100582099999</v>
      </c>
      <c r="K83" s="43">
        <v>1516.0164691099999</v>
      </c>
      <c r="L83" s="43">
        <v>298.82819384999999</v>
      </c>
      <c r="M83" s="43">
        <v>52.165395250000003</v>
      </c>
      <c r="N83" s="43">
        <f t="shared" ref="N83" si="151">SUM(O83:P83)</f>
        <v>1658.5630511900001</v>
      </c>
      <c r="O83" s="43">
        <v>479.15476579</v>
      </c>
      <c r="P83" s="43">
        <f t="shared" ref="P83" si="152">SUM(Q83:S83)</f>
        <v>1179.4082854000001</v>
      </c>
      <c r="Q83" s="43">
        <v>963.14541165000003</v>
      </c>
      <c r="R83" s="43">
        <v>137.21282471999999</v>
      </c>
      <c r="S83" s="43">
        <v>79.050049029999997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5678.1032501999998</v>
      </c>
      <c r="C84" s="43">
        <f t="shared" ref="C84" si="153">I84+O84</f>
        <v>2938.8910969899998</v>
      </c>
      <c r="D84" s="43">
        <f t="shared" ref="D84" si="154">J84+P84</f>
        <v>2739.21215321</v>
      </c>
      <c r="E84" s="43">
        <f t="shared" ref="E84" si="155">K84+Q84</f>
        <v>2155.3592825999999</v>
      </c>
      <c r="F84" s="43">
        <f t="shared" ref="F84" si="156">L84+R84</f>
        <v>445.60737452000001</v>
      </c>
      <c r="G84" s="43">
        <f t="shared" ref="G84" si="157">M84+S84</f>
        <v>138.24549608999999</v>
      </c>
      <c r="H84" s="43">
        <f t="shared" ref="H84" si="158">SUM(I84:J84)</f>
        <v>3914.91323302</v>
      </c>
      <c r="I84" s="43">
        <v>2376.8749014599998</v>
      </c>
      <c r="J84" s="43">
        <f t="shared" ref="J84" si="159">SUM(K84:M84)</f>
        <v>1538.03833156</v>
      </c>
      <c r="K84" s="43">
        <v>1187.73795088</v>
      </c>
      <c r="L84" s="43">
        <v>298.12098698</v>
      </c>
      <c r="M84" s="43">
        <v>52.179393699999999</v>
      </c>
      <c r="N84" s="43">
        <f t="shared" ref="N84" si="160">SUM(O84:P84)</f>
        <v>1763.19001718</v>
      </c>
      <c r="O84" s="43">
        <v>562.01619553</v>
      </c>
      <c r="P84" s="43">
        <f t="shared" ref="P84" si="161">SUM(Q84:S84)</f>
        <v>1201.17382165</v>
      </c>
      <c r="Q84" s="43">
        <v>967.62133171999994</v>
      </c>
      <c r="R84" s="43">
        <v>147.48638754000001</v>
      </c>
      <c r="S84" s="43">
        <v>86.066102389999998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5601.3227906800003</v>
      </c>
      <c r="C85" s="43">
        <f t="shared" ref="C85" si="162">I85+O85</f>
        <v>2784.6598708799997</v>
      </c>
      <c r="D85" s="43">
        <f t="shared" ref="D85" si="163">J85+P85</f>
        <v>2816.6629198000001</v>
      </c>
      <c r="E85" s="43">
        <f t="shared" ref="E85" si="164">K85+Q85</f>
        <v>2172.9135357100004</v>
      </c>
      <c r="F85" s="43">
        <f t="shared" ref="F85" si="165">L85+R85</f>
        <v>505.5128464</v>
      </c>
      <c r="G85" s="43">
        <f t="shared" ref="G85" si="166">M85+S85</f>
        <v>138.23653769000001</v>
      </c>
      <c r="H85" s="43">
        <f t="shared" ref="H85" si="167">SUM(I85:J85)</f>
        <v>4039.7746670400002</v>
      </c>
      <c r="I85" s="43">
        <v>2390.3468581899997</v>
      </c>
      <c r="J85" s="43">
        <f t="shared" ref="J85" si="168">SUM(K85:M85)</f>
        <v>1649.4278088500002</v>
      </c>
      <c r="K85" s="43">
        <v>1356.4517179200002</v>
      </c>
      <c r="L85" s="43">
        <v>240.68004417999998</v>
      </c>
      <c r="M85" s="43">
        <v>52.296046750000002</v>
      </c>
      <c r="N85" s="43">
        <f t="shared" ref="N85" si="169">SUM(O85:P85)</f>
        <v>1561.5481236400001</v>
      </c>
      <c r="O85" s="43">
        <v>394.31301268999999</v>
      </c>
      <c r="P85" s="43">
        <f t="shared" ref="P85" si="170">SUM(Q85:S85)</f>
        <v>1167.23511095</v>
      </c>
      <c r="Q85" s="43">
        <v>816.46181779000005</v>
      </c>
      <c r="R85" s="43">
        <v>264.83280222000002</v>
      </c>
      <c r="S85" s="43">
        <v>85.940490940000004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5432.8634642300003</v>
      </c>
      <c r="C86" s="43">
        <f t="shared" ref="C86" si="171">I86+O86</f>
        <v>2549.2587969000001</v>
      </c>
      <c r="D86" s="43">
        <f t="shared" ref="D86" si="172">J86+P86</f>
        <v>2883.6046673299998</v>
      </c>
      <c r="E86" s="43">
        <f t="shared" ref="E86" si="173">K86+Q86</f>
        <v>2091.8726179199998</v>
      </c>
      <c r="F86" s="43">
        <f t="shared" ref="F86" si="174">L86+R86</f>
        <v>660.51316808000001</v>
      </c>
      <c r="G86" s="43">
        <f t="shared" ref="G86" si="175">M86+S86</f>
        <v>131.21888132999999</v>
      </c>
      <c r="H86" s="43">
        <f t="shared" ref="H86" si="176">SUM(I86:J86)</f>
        <v>3722.9076027999999</v>
      </c>
      <c r="I86" s="43">
        <v>2063.5867409900002</v>
      </c>
      <c r="J86" s="43">
        <f t="shared" ref="J86" si="177">SUM(K86:M86)</f>
        <v>1659.32086181</v>
      </c>
      <c r="K86" s="43">
        <v>1256.2714522499998</v>
      </c>
      <c r="L86" s="43">
        <v>356.90608033000001</v>
      </c>
      <c r="M86" s="43">
        <v>46.143329229999999</v>
      </c>
      <c r="N86" s="43">
        <f t="shared" ref="N86" si="178">SUM(O86:P86)</f>
        <v>1709.9558614299999</v>
      </c>
      <c r="O86" s="43">
        <v>485.67205590999998</v>
      </c>
      <c r="P86" s="43">
        <f t="shared" ref="P86" si="179">SUM(Q86:S86)</f>
        <v>1224.28380552</v>
      </c>
      <c r="Q86" s="43">
        <v>835.60116567</v>
      </c>
      <c r="R86" s="43">
        <v>303.60708775000001</v>
      </c>
      <c r="S86" s="43">
        <v>85.075552099999996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5794.13486586</v>
      </c>
      <c r="C87" s="43">
        <f t="shared" ref="C87" si="180">I87+O87</f>
        <v>2771.1316797999998</v>
      </c>
      <c r="D87" s="43">
        <f t="shared" ref="D87" si="181">J87+P87</f>
        <v>3023.0031860600002</v>
      </c>
      <c r="E87" s="43">
        <f t="shared" ref="E87" si="182">K87+Q87</f>
        <v>2086.2570290799999</v>
      </c>
      <c r="F87" s="43">
        <f t="shared" ref="F87" si="183">L87+R87</f>
        <v>806.33524922000004</v>
      </c>
      <c r="G87" s="43">
        <f t="shared" ref="G87" si="184">M87+S87</f>
        <v>130.41090775999999</v>
      </c>
      <c r="H87" s="43">
        <f t="shared" ref="H87" si="185">SUM(I87:J87)</f>
        <v>4089.35717776</v>
      </c>
      <c r="I87" s="43">
        <v>2301.9829261499999</v>
      </c>
      <c r="J87" s="43">
        <f t="shared" ref="J87" si="186">SUM(K87:M87)</f>
        <v>1787.3742516099999</v>
      </c>
      <c r="K87" s="43">
        <v>1252.62282663</v>
      </c>
      <c r="L87" s="43">
        <v>488.60939522000001</v>
      </c>
      <c r="M87" s="43">
        <v>46.14202976</v>
      </c>
      <c r="N87" s="43">
        <f t="shared" ref="N87" si="187">SUM(O87:P87)</f>
        <v>1704.7776881</v>
      </c>
      <c r="O87" s="43">
        <v>469.14875365</v>
      </c>
      <c r="P87" s="43">
        <f t="shared" ref="P87" si="188">SUM(Q87:S87)</f>
        <v>1235.6289344500001</v>
      </c>
      <c r="Q87" s="43">
        <v>833.63420244999998</v>
      </c>
      <c r="R87" s="43">
        <v>317.72585400000003</v>
      </c>
      <c r="S87" s="43">
        <v>84.268878000000001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5974.9787674500003</v>
      </c>
      <c r="C88" s="43">
        <f t="shared" ref="C88" si="189">I88+O88</f>
        <v>2875.9278255899999</v>
      </c>
      <c r="D88" s="43">
        <f t="shared" ref="D88" si="190">J88+P88</f>
        <v>3099.05094186</v>
      </c>
      <c r="E88" s="43">
        <f t="shared" ref="E88" si="191">K88+Q88</f>
        <v>2244.3220700800002</v>
      </c>
      <c r="F88" s="43">
        <f t="shared" ref="F88" si="192">L88+R88</f>
        <v>728.66588690999993</v>
      </c>
      <c r="G88" s="43">
        <f t="shared" ref="G88" si="193">M88+S88</f>
        <v>126.06298487000001</v>
      </c>
      <c r="H88" s="43">
        <f t="shared" ref="H88" si="194">SUM(I88:J88)</f>
        <v>4246.8149560000002</v>
      </c>
      <c r="I88" s="43">
        <v>2434.21923982</v>
      </c>
      <c r="J88" s="43">
        <f t="shared" ref="J88" si="195">SUM(K88:M88)</f>
        <v>1812.59571618</v>
      </c>
      <c r="K88" s="43">
        <v>1332.25109595</v>
      </c>
      <c r="L88" s="43">
        <v>439.18662999999998</v>
      </c>
      <c r="M88" s="43">
        <v>41.157990230000003</v>
      </c>
      <c r="N88" s="43">
        <f t="shared" ref="N88" si="196">SUM(O88:P88)</f>
        <v>1728.1638114500001</v>
      </c>
      <c r="O88" s="43">
        <v>441.70858577000001</v>
      </c>
      <c r="P88" s="43">
        <f t="shared" ref="P88" si="197">SUM(Q88:S88)</f>
        <v>1286.45522568</v>
      </c>
      <c r="Q88" s="43">
        <v>912.07097412999997</v>
      </c>
      <c r="R88" s="43">
        <v>289.47925691</v>
      </c>
      <c r="S88" s="43">
        <v>84.904994639999998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6724.4881266299981</v>
      </c>
      <c r="C89" s="43">
        <f t="shared" ref="C89" si="198">I89+O89</f>
        <v>3623.3026028099998</v>
      </c>
      <c r="D89" s="43">
        <f t="shared" ref="D89" si="199">J89+P89</f>
        <v>3101.1855238199996</v>
      </c>
      <c r="E89" s="43">
        <f t="shared" ref="E89" si="200">K89+Q89</f>
        <v>2279.1985168799997</v>
      </c>
      <c r="F89" s="43">
        <f t="shared" ref="F89" si="201">L89+R89</f>
        <v>693.74088762999997</v>
      </c>
      <c r="G89" s="43">
        <f t="shared" ref="G89" si="202">M89+S89</f>
        <v>128.24611930999998</v>
      </c>
      <c r="H89" s="43">
        <f t="shared" ref="H89" si="203">SUM(I89:J89)</f>
        <v>4884.7512711399995</v>
      </c>
      <c r="I89" s="43">
        <v>3120.6352777399998</v>
      </c>
      <c r="J89" s="43">
        <f t="shared" ref="J89" si="204">SUM(K89:M89)</f>
        <v>1764.1159933999998</v>
      </c>
      <c r="K89" s="43">
        <v>1311.8605975599999</v>
      </c>
      <c r="L89" s="43">
        <v>411.09239024999999</v>
      </c>
      <c r="M89" s="43">
        <v>41.163005589999997</v>
      </c>
      <c r="N89" s="43">
        <f t="shared" ref="N89" si="205">SUM(O89:P89)</f>
        <v>1839.7368554900002</v>
      </c>
      <c r="O89" s="43">
        <v>502.66732507</v>
      </c>
      <c r="P89" s="43">
        <f t="shared" ref="P89" si="206">SUM(Q89:S89)</f>
        <v>1337.0695304200001</v>
      </c>
      <c r="Q89" s="43">
        <v>967.33791931999997</v>
      </c>
      <c r="R89" s="43">
        <v>282.64849737999998</v>
      </c>
      <c r="S89" s="43">
        <v>87.08311372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6873.8468180899999</v>
      </c>
      <c r="C90" s="43">
        <f t="shared" ref="C90" si="207">I90+O90</f>
        <v>3321.6190243700003</v>
      </c>
      <c r="D90" s="43">
        <f t="shared" ref="D90" si="208">J90+P90</f>
        <v>3552.2277937199997</v>
      </c>
      <c r="E90" s="43">
        <f t="shared" ref="E90" si="209">K90+Q90</f>
        <v>2374.1628669199999</v>
      </c>
      <c r="F90" s="43">
        <f t="shared" ref="F90" si="210">L90+R90</f>
        <v>1055.76164948</v>
      </c>
      <c r="G90" s="43">
        <f t="shared" ref="G90" si="211">M90+S90</f>
        <v>122.30327731999999</v>
      </c>
      <c r="H90" s="43">
        <f t="shared" ref="H90" si="212">SUM(I90:J90)</f>
        <v>4848.8915413200002</v>
      </c>
      <c r="I90" s="43">
        <v>2873.5071737600001</v>
      </c>
      <c r="J90" s="43">
        <f t="shared" ref="J90" si="213">SUM(K90:M90)</f>
        <v>1975.3843675599999</v>
      </c>
      <c r="K90" s="43">
        <v>1245.59238981</v>
      </c>
      <c r="L90" s="43">
        <v>693.61209557999996</v>
      </c>
      <c r="M90" s="43">
        <v>36.179882169999999</v>
      </c>
      <c r="N90" s="43">
        <f t="shared" ref="N90" si="214">SUM(O90:P90)</f>
        <v>2024.95527677</v>
      </c>
      <c r="O90" s="43">
        <v>448.11185060999998</v>
      </c>
      <c r="P90" s="43">
        <f t="shared" ref="P90" si="215">SUM(Q90:S90)</f>
        <v>1576.84342616</v>
      </c>
      <c r="Q90" s="43">
        <v>1128.57047711</v>
      </c>
      <c r="R90" s="43">
        <v>362.1495539</v>
      </c>
      <c r="S90" s="43">
        <v>86.123395149999993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6586.7568458599999</v>
      </c>
      <c r="C91" s="43">
        <f t="shared" ref="C91" si="216">I91+O91</f>
        <v>3364.3056751100003</v>
      </c>
      <c r="D91" s="43">
        <f t="shared" ref="D91" si="217">J91+P91</f>
        <v>3222.4511707500001</v>
      </c>
      <c r="E91" s="43">
        <f t="shared" ref="E91" si="218">K91+Q91</f>
        <v>2468.3119254499998</v>
      </c>
      <c r="F91" s="43">
        <f t="shared" ref="F91" si="219">L91+R91</f>
        <v>631.0257373899999</v>
      </c>
      <c r="G91" s="43">
        <f t="shared" ref="G91" si="220">M91+S91</f>
        <v>123.11350791000001</v>
      </c>
      <c r="H91" s="43">
        <f t="shared" ref="H91" si="221">SUM(I91:J91)</f>
        <v>4464.5915900800001</v>
      </c>
      <c r="I91" s="43">
        <v>2799.6373855900001</v>
      </c>
      <c r="J91" s="43">
        <f t="shared" ref="J91" si="222">SUM(K91:M91)</f>
        <v>1664.9542044899999</v>
      </c>
      <c r="K91" s="43">
        <v>1298.43229032</v>
      </c>
      <c r="L91" s="43">
        <v>334.57851721999998</v>
      </c>
      <c r="M91" s="43">
        <v>31.94339695</v>
      </c>
      <c r="N91" s="43">
        <f t="shared" ref="N91" si="223">SUM(O91:P91)</f>
        <v>2122.1652557799998</v>
      </c>
      <c r="O91" s="43">
        <v>564.66828951999992</v>
      </c>
      <c r="P91" s="43">
        <f t="shared" ref="P91" si="224">SUM(Q91:S91)</f>
        <v>1557.4969662600001</v>
      </c>
      <c r="Q91" s="43">
        <v>1169.87963513</v>
      </c>
      <c r="R91" s="43">
        <v>296.44722016999998</v>
      </c>
      <c r="S91" s="43">
        <v>91.170110960000002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6859.6950979200001</v>
      </c>
      <c r="C92" s="43">
        <f t="shared" ref="C92" si="225">I92+O92</f>
        <v>3623.0796209699997</v>
      </c>
      <c r="D92" s="43">
        <f t="shared" ref="D92" si="226">J92+P92</f>
        <v>3236.6154769499999</v>
      </c>
      <c r="E92" s="43">
        <f t="shared" ref="E92" si="227">K92+Q92</f>
        <v>2433.7406744600003</v>
      </c>
      <c r="F92" s="43">
        <f t="shared" ref="F92" si="228">L92+R92</f>
        <v>674.96118111999999</v>
      </c>
      <c r="G92" s="43">
        <f t="shared" ref="G92" si="229">M92+S92</f>
        <v>127.91362136999999</v>
      </c>
      <c r="H92" s="43">
        <f t="shared" ref="H92" si="230">SUM(I92:J92)</f>
        <v>4675.83146717</v>
      </c>
      <c r="I92" s="43">
        <v>3043.3701128299999</v>
      </c>
      <c r="J92" s="43">
        <f t="shared" ref="J92" si="231">SUM(K92:M92)</f>
        <v>1632.4613543400001</v>
      </c>
      <c r="K92" s="43">
        <v>1206.4954406500001</v>
      </c>
      <c r="L92" s="43">
        <v>393.81451534000001</v>
      </c>
      <c r="M92" s="43">
        <v>32.151398350000001</v>
      </c>
      <c r="N92" s="43">
        <f t="shared" ref="N92" si="232">SUM(O92:P92)</f>
        <v>2183.8636307499996</v>
      </c>
      <c r="O92" s="43">
        <v>579.70950813999991</v>
      </c>
      <c r="P92" s="43">
        <f t="shared" ref="P92" si="233">SUM(Q92:S92)</f>
        <v>1604.1541226099998</v>
      </c>
      <c r="Q92" s="43">
        <v>1227.2452338099999</v>
      </c>
      <c r="R92" s="43">
        <v>281.14666577999998</v>
      </c>
      <c r="S92" s="43">
        <v>95.762223019999993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6611.9411736900001</v>
      </c>
      <c r="C93" s="43">
        <f t="shared" ref="C93" si="234">I93+O93</f>
        <v>3306.5216632299998</v>
      </c>
      <c r="D93" s="43">
        <f t="shared" ref="D93" si="235">J93+P93</f>
        <v>3305.4195104600003</v>
      </c>
      <c r="E93" s="43">
        <f t="shared" ref="E93" si="236">K93+Q93</f>
        <v>2586.3124279499998</v>
      </c>
      <c r="F93" s="43">
        <f t="shared" ref="F93" si="237">L93+R93</f>
        <v>613.91383896000002</v>
      </c>
      <c r="G93" s="43">
        <f t="shared" ref="G93" si="238">M93+S93</f>
        <v>105.19324355000001</v>
      </c>
      <c r="H93" s="43">
        <f t="shared" ref="H93" si="239">SUM(I93:J93)</f>
        <v>4570.7256775300002</v>
      </c>
      <c r="I93" s="43">
        <v>2912.4644790299999</v>
      </c>
      <c r="J93" s="43">
        <f t="shared" ref="J93" si="240">SUM(K93:M93)</f>
        <v>1658.2611985000001</v>
      </c>
      <c r="K93" s="43">
        <v>1298.0500732</v>
      </c>
      <c r="L93" s="43">
        <v>327.70717341</v>
      </c>
      <c r="M93" s="43">
        <v>32.503951890000003</v>
      </c>
      <c r="N93" s="43">
        <f t="shared" ref="N93" si="241">SUM(O93:P93)</f>
        <v>2041.2154961599999</v>
      </c>
      <c r="O93" s="43">
        <v>394.05718419999999</v>
      </c>
      <c r="P93" s="43">
        <f t="shared" ref="P93" si="242">SUM(Q93:S93)</f>
        <v>1647.15831196</v>
      </c>
      <c r="Q93" s="43">
        <v>1288.26235475</v>
      </c>
      <c r="R93" s="43">
        <v>286.20666555000003</v>
      </c>
      <c r="S93" s="43">
        <v>72.689291659999995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6812.6016672699998</v>
      </c>
      <c r="C94" s="43">
        <f t="shared" ref="C94" si="243">I94+O94</f>
        <v>3093.3855126700005</v>
      </c>
      <c r="D94" s="43">
        <f t="shared" ref="D94" si="244">J94+P94</f>
        <v>3719.2161546000002</v>
      </c>
      <c r="E94" s="43">
        <f t="shared" ref="E94" si="245">K94+Q94</f>
        <v>2845.0861391399999</v>
      </c>
      <c r="F94" s="43">
        <f t="shared" ref="F94" si="246">L94+R94</f>
        <v>806.39541918999998</v>
      </c>
      <c r="G94" s="43">
        <f t="shared" ref="G94" si="247">M94+S94</f>
        <v>67.734596269999997</v>
      </c>
      <c r="H94" s="43">
        <f t="shared" ref="H94" si="248">SUM(I94:J94)</f>
        <v>4752.7458357300002</v>
      </c>
      <c r="I94" s="43">
        <v>2745.0615447600003</v>
      </c>
      <c r="J94" s="43">
        <f t="shared" ref="J94" si="249">SUM(K94:M94)</f>
        <v>2007.6842909700001</v>
      </c>
      <c r="K94" s="43">
        <v>1608.76760079</v>
      </c>
      <c r="L94" s="43">
        <v>381.62907278</v>
      </c>
      <c r="M94" s="43">
        <v>17.287617399999998</v>
      </c>
      <c r="N94" s="43">
        <f t="shared" ref="N94" si="250">SUM(O94:P94)</f>
        <v>2059.8558315400001</v>
      </c>
      <c r="O94" s="43">
        <v>348.32396791000002</v>
      </c>
      <c r="P94" s="43">
        <f t="shared" ref="P94" si="251">SUM(Q94:S94)</f>
        <v>1711.5318636300001</v>
      </c>
      <c r="Q94" s="43">
        <v>1236.3185383499999</v>
      </c>
      <c r="R94" s="43">
        <v>424.76634640999998</v>
      </c>
      <c r="S94" s="43">
        <v>50.446978870000002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6977.45622155</v>
      </c>
      <c r="C95" s="43">
        <f t="shared" ref="C95" si="252">I95+O95</f>
        <v>3119.2948183099998</v>
      </c>
      <c r="D95" s="43">
        <f t="shared" ref="D95" si="253">J95+P95</f>
        <v>3858.1614032400003</v>
      </c>
      <c r="E95" s="43">
        <f t="shared" ref="E95" si="254">K95+Q95</f>
        <v>2591.31731803</v>
      </c>
      <c r="F95" s="43">
        <f t="shared" ref="F95" si="255">L95+R95</f>
        <v>1219.8319890600001</v>
      </c>
      <c r="G95" s="43">
        <f t="shared" ref="G95" si="256">M95+S95</f>
        <v>47.012096150000005</v>
      </c>
      <c r="H95" s="43">
        <f t="shared" ref="H95" si="257">SUM(I95:J95)</f>
        <v>4863.9773340299998</v>
      </c>
      <c r="I95" s="43">
        <v>2596.2274343199997</v>
      </c>
      <c r="J95" s="43">
        <f t="shared" ref="J95" si="258">SUM(K95:M95)</f>
        <v>2267.7498997100001</v>
      </c>
      <c r="K95" s="43">
        <v>1507.14522777</v>
      </c>
      <c r="L95" s="43">
        <v>741.60136679000004</v>
      </c>
      <c r="M95" s="43">
        <v>19.003305150000003</v>
      </c>
      <c r="N95" s="43">
        <f t="shared" ref="N95" si="259">SUM(O95:P95)</f>
        <v>2113.4788875200002</v>
      </c>
      <c r="O95" s="43">
        <v>523.06738399000005</v>
      </c>
      <c r="P95" s="43">
        <f t="shared" ref="P95" si="260">SUM(Q95:S95)</f>
        <v>1590.4115035299999</v>
      </c>
      <c r="Q95" s="43">
        <v>1084.17209026</v>
      </c>
      <c r="R95" s="43">
        <v>478.23062227000003</v>
      </c>
      <c r="S95" s="43">
        <v>28.008790999999999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7917.3715343299991</v>
      </c>
      <c r="C96" s="43">
        <f t="shared" ref="C96" si="261">I96+O96</f>
        <v>4194.1512395700001</v>
      </c>
      <c r="D96" s="43">
        <f t="shared" ref="D96" si="262">J96+P96</f>
        <v>3723.2202947599999</v>
      </c>
      <c r="E96" s="43">
        <f t="shared" ref="E96" si="263">K96+Q96</f>
        <v>2411.1836423499999</v>
      </c>
      <c r="F96" s="43">
        <f t="shared" ref="F96" si="264">L96+R96</f>
        <v>1252.4513261699999</v>
      </c>
      <c r="G96" s="43">
        <f t="shared" ref="G96" si="265">M96+S96</f>
        <v>59.585326240000001</v>
      </c>
      <c r="H96" s="43">
        <f t="shared" ref="H96" si="266">SUM(I96:J96)</f>
        <v>5997.0338945599997</v>
      </c>
      <c r="I96" s="43">
        <v>3736.2319119399999</v>
      </c>
      <c r="J96" s="43">
        <f t="shared" ref="J96" si="267">SUM(K96:M96)</f>
        <v>2260.8019826199998</v>
      </c>
      <c r="K96" s="43">
        <v>1437.92800087</v>
      </c>
      <c r="L96" s="43">
        <v>790.23684050999998</v>
      </c>
      <c r="M96" s="43">
        <v>32.637141239999998</v>
      </c>
      <c r="N96" s="43">
        <f t="shared" ref="N96" si="268">SUM(O96:P96)</f>
        <v>1920.3376397699999</v>
      </c>
      <c r="O96" s="43">
        <v>457.91932763</v>
      </c>
      <c r="P96" s="43">
        <f t="shared" ref="P96" si="269">SUM(Q96:S96)</f>
        <v>1462.4183121399999</v>
      </c>
      <c r="Q96" s="43">
        <v>973.25564148000001</v>
      </c>
      <c r="R96" s="43">
        <v>462.21448565999998</v>
      </c>
      <c r="S96" s="43">
        <v>26.948184999999999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6886.4773837899993</v>
      </c>
      <c r="C97" s="43">
        <f t="shared" ref="C97" si="270">I97+O97</f>
        <v>3201.4467383599999</v>
      </c>
      <c r="D97" s="43">
        <f t="shared" ref="D97" si="271">J97+P97</f>
        <v>3685.0306454299998</v>
      </c>
      <c r="E97" s="43">
        <f t="shared" ref="E97" si="272">K97+Q97</f>
        <v>2375.60994179</v>
      </c>
      <c r="F97" s="43">
        <f t="shared" ref="F97" si="273">L97+R97</f>
        <v>1250.2899917999998</v>
      </c>
      <c r="G97" s="43">
        <f t="shared" ref="G97" si="274">M97+S97</f>
        <v>59.130711840000004</v>
      </c>
      <c r="H97" s="43">
        <f t="shared" ref="H97" si="275">SUM(I97:J97)</f>
        <v>5041.4301206500004</v>
      </c>
      <c r="I97" s="43">
        <v>2753.93306979</v>
      </c>
      <c r="J97" s="43">
        <f t="shared" ref="J97" si="276">SUM(K97:M97)</f>
        <v>2287.4970508599999</v>
      </c>
      <c r="K97" s="43">
        <v>1476.79476673</v>
      </c>
      <c r="L97" s="43">
        <v>778.11506528999996</v>
      </c>
      <c r="M97" s="43">
        <v>32.587218839999998</v>
      </c>
      <c r="N97" s="43">
        <f t="shared" ref="N97" si="277">SUM(O97:P97)</f>
        <v>1845.0472631399998</v>
      </c>
      <c r="O97" s="43">
        <v>447.51366856999999</v>
      </c>
      <c r="P97" s="43">
        <f t="shared" ref="P97" si="278">SUM(Q97:S97)</f>
        <v>1397.5335945699999</v>
      </c>
      <c r="Q97" s="43">
        <v>898.81517506</v>
      </c>
      <c r="R97" s="43">
        <v>472.17492650999998</v>
      </c>
      <c r="S97" s="43">
        <v>26.543493000000002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6677.6802145600004</v>
      </c>
      <c r="C98" s="43">
        <f t="shared" ref="C98" si="279">I98+O98</f>
        <v>3490.7500289</v>
      </c>
      <c r="D98" s="43">
        <f t="shared" ref="D98" si="280">J98+P98</f>
        <v>3186.9301856600005</v>
      </c>
      <c r="E98" s="43">
        <f t="shared" ref="E98" si="281">K98+Q98</f>
        <v>2394.3062399200003</v>
      </c>
      <c r="F98" s="43">
        <f t="shared" ref="F98" si="282">L98+R98</f>
        <v>734.27228313000001</v>
      </c>
      <c r="G98" s="43">
        <f t="shared" ref="G98" si="283">M98+S98</f>
        <v>58.351662609999998</v>
      </c>
      <c r="H98" s="43">
        <f t="shared" ref="H98" si="284">SUM(I98:J98)</f>
        <v>4774.2621649800003</v>
      </c>
      <c r="I98" s="43">
        <v>2957.0309201</v>
      </c>
      <c r="J98" s="43">
        <f t="shared" ref="J98" si="285">SUM(K98:M98)</f>
        <v>1817.2312448800001</v>
      </c>
      <c r="K98" s="43">
        <v>1464.1024983300001</v>
      </c>
      <c r="L98" s="43">
        <v>321.00713094000002</v>
      </c>
      <c r="M98" s="43">
        <v>32.121615609999999</v>
      </c>
      <c r="N98" s="43">
        <f t="shared" ref="N98" si="286">SUM(O98:P98)</f>
        <v>1903.4180495800001</v>
      </c>
      <c r="O98" s="43">
        <v>533.71910879999996</v>
      </c>
      <c r="P98" s="43">
        <f t="shared" ref="P98" si="287">SUM(Q98:S98)</f>
        <v>1369.6989407800002</v>
      </c>
      <c r="Q98" s="43">
        <v>930.20374159000005</v>
      </c>
      <c r="R98" s="43">
        <v>413.26515218999998</v>
      </c>
      <c r="S98" s="43">
        <v>26.230046999999999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6948.5776145899999</v>
      </c>
      <c r="C99" s="43">
        <f t="shared" ref="C99" si="288">I99+O99</f>
        <v>3637.0341143199998</v>
      </c>
      <c r="D99" s="43">
        <f t="shared" ref="D99" si="289">J99+P99</f>
        <v>3311.5435002700001</v>
      </c>
      <c r="E99" s="43">
        <f t="shared" ref="E99" si="290">K99+Q99</f>
        <v>2549.6916143100002</v>
      </c>
      <c r="F99" s="43">
        <f t="shared" ref="F99" si="291">L99+R99</f>
        <v>750.21637147000001</v>
      </c>
      <c r="G99" s="43">
        <f t="shared" ref="G99" si="292">M99+S99</f>
        <v>11.63551449</v>
      </c>
      <c r="H99" s="43">
        <f t="shared" ref="H99" si="293">SUM(I99:J99)</f>
        <v>4923.3923996699996</v>
      </c>
      <c r="I99" s="43">
        <v>3042.8404132299997</v>
      </c>
      <c r="J99" s="43">
        <f t="shared" ref="J99" si="294">SUM(K99:M99)</f>
        <v>1880.5519864400001</v>
      </c>
      <c r="K99" s="43">
        <v>1534.92949881</v>
      </c>
      <c r="L99" s="43">
        <v>333.98697313999998</v>
      </c>
      <c r="M99" s="43">
        <v>11.63551449</v>
      </c>
      <c r="N99" s="43">
        <f t="shared" ref="N99" si="295">SUM(O99:P99)</f>
        <v>2025.1852149199999</v>
      </c>
      <c r="O99" s="43">
        <v>594.19370108999999</v>
      </c>
      <c r="P99" s="43">
        <f t="shared" ref="P99" si="296">SUM(Q99:S99)</f>
        <v>1430.99151383</v>
      </c>
      <c r="Q99" s="43">
        <v>1014.7621155</v>
      </c>
      <c r="R99" s="43">
        <v>416.22939832999998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6947.2154313699994</v>
      </c>
      <c r="C100" s="43">
        <f t="shared" ref="C100" si="297">I100+O100</f>
        <v>3384.0437580500002</v>
      </c>
      <c r="D100" s="43">
        <f t="shared" ref="D100" si="298">J100+P100</f>
        <v>3563.1716733200001</v>
      </c>
      <c r="E100" s="43">
        <f t="shared" ref="E100" si="299">K100+Q100</f>
        <v>2767.4364723199997</v>
      </c>
      <c r="F100" s="43">
        <f t="shared" ref="F100" si="300">L100+R100</f>
        <v>784.3129204899999</v>
      </c>
      <c r="G100" s="43">
        <f t="shared" ref="G100" si="301">M100+S100</f>
        <v>11.42228051</v>
      </c>
      <c r="H100" s="43">
        <f t="shared" ref="H100" si="302">SUM(I100:J100)</f>
        <v>4902.8572743300001</v>
      </c>
      <c r="I100" s="43">
        <v>2855.0604705599999</v>
      </c>
      <c r="J100" s="43">
        <f t="shared" ref="J100" si="303">SUM(K100:M100)</f>
        <v>2047.79680377</v>
      </c>
      <c r="K100" s="43">
        <v>1682.3903002699999</v>
      </c>
      <c r="L100" s="43">
        <v>353.98422298999998</v>
      </c>
      <c r="M100" s="43">
        <v>11.42228051</v>
      </c>
      <c r="N100" s="43">
        <f t="shared" ref="N100" si="304">SUM(O100:P100)</f>
        <v>2044.3581570399999</v>
      </c>
      <c r="O100" s="43">
        <v>528.98328749000007</v>
      </c>
      <c r="P100" s="43">
        <f t="shared" ref="P100" si="305">SUM(Q100:S100)</f>
        <v>1515.3748695499999</v>
      </c>
      <c r="Q100" s="43">
        <v>1085.04617205</v>
      </c>
      <c r="R100" s="43">
        <v>430.32869749999998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7637.4437891799998</v>
      </c>
      <c r="C101" s="43">
        <f t="shared" ref="C101" si="306">I101+O101</f>
        <v>3946.95183623</v>
      </c>
      <c r="D101" s="43">
        <f t="shared" ref="D101" si="307">J101+P101</f>
        <v>3690.4919529499998</v>
      </c>
      <c r="E101" s="43">
        <f t="shared" ref="E101" si="308">K101+Q101</f>
        <v>2882.3634255699999</v>
      </c>
      <c r="F101" s="43">
        <f t="shared" ref="F101" si="309">L101+R101</f>
        <v>806.49027126999999</v>
      </c>
      <c r="G101" s="43">
        <f t="shared" ref="G101" si="310">M101+S101</f>
        <v>1.6382561099999999</v>
      </c>
      <c r="H101" s="43">
        <f t="shared" ref="H101" si="311">SUM(I101:J101)</f>
        <v>5504.54877063</v>
      </c>
      <c r="I101" s="43">
        <v>3389.30948356</v>
      </c>
      <c r="J101" s="43">
        <f t="shared" ref="J101" si="312">SUM(K101:M101)</f>
        <v>2115.23928707</v>
      </c>
      <c r="K101" s="43">
        <v>1750.72645745</v>
      </c>
      <c r="L101" s="43">
        <v>362.87457351</v>
      </c>
      <c r="M101" s="43">
        <v>1.6382561099999999</v>
      </c>
      <c r="N101" s="43">
        <f t="shared" ref="N101" si="313">SUM(O101:P101)</f>
        <v>2132.8950185499998</v>
      </c>
      <c r="O101" s="43">
        <v>557.64235267000004</v>
      </c>
      <c r="P101" s="43">
        <f t="shared" ref="P101" si="314">SUM(Q101:S101)</f>
        <v>1575.2526658799998</v>
      </c>
      <c r="Q101" s="43">
        <v>1131.6369681199999</v>
      </c>
      <c r="R101" s="43">
        <v>443.61569775999999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7524.1499864300004</v>
      </c>
      <c r="C102" s="43">
        <f t="shared" ref="C102" si="315">I102+O102</f>
        <v>4005.0305542300002</v>
      </c>
      <c r="D102" s="43">
        <f t="shared" ref="D102" si="316">J102+P102</f>
        <v>3519.1194322000001</v>
      </c>
      <c r="E102" s="43">
        <f t="shared" ref="E102" si="317">K102+Q102</f>
        <v>2651.4028686199999</v>
      </c>
      <c r="F102" s="43">
        <f t="shared" ref="F102" si="318">L102+R102</f>
        <v>866.25339242999996</v>
      </c>
      <c r="G102" s="43">
        <f t="shared" ref="G102" si="319">M102+S102</f>
        <v>1.46317115</v>
      </c>
      <c r="H102" s="43">
        <f t="shared" ref="H102" si="320">SUM(I102:J102)</f>
        <v>5083.6344261200002</v>
      </c>
      <c r="I102" s="43">
        <v>3233.9044205</v>
      </c>
      <c r="J102" s="43">
        <f t="shared" ref="J102" si="321">SUM(K102:M102)</f>
        <v>1849.7300056200002</v>
      </c>
      <c r="K102" s="43">
        <v>1459.1977139800001</v>
      </c>
      <c r="L102" s="43">
        <v>389.06912048999999</v>
      </c>
      <c r="M102" s="43">
        <v>1.46317115</v>
      </c>
      <c r="N102" s="43">
        <f t="shared" ref="N102" si="322">SUM(O102:P102)</f>
        <v>2440.5155603100002</v>
      </c>
      <c r="O102" s="43">
        <v>771.12613372999999</v>
      </c>
      <c r="P102" s="43">
        <f t="shared" ref="P102" si="323">SUM(Q102:S102)</f>
        <v>1669.38942658</v>
      </c>
      <c r="Q102" s="43">
        <v>1192.20515464</v>
      </c>
      <c r="R102" s="43">
        <v>477.18427193999997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7528.6150281099999</v>
      </c>
      <c r="C103" s="43">
        <f t="shared" ref="C103" si="324">I103+O103</f>
        <v>4059.2028655200002</v>
      </c>
      <c r="D103" s="43">
        <f t="shared" ref="D103" si="325">J103+P103</f>
        <v>3469.4121625900002</v>
      </c>
      <c r="E103" s="43">
        <f t="shared" ref="E103" si="326">K103+Q103</f>
        <v>2589.47833739</v>
      </c>
      <c r="F103" s="43">
        <f t="shared" ref="F103" si="327">L103+R103</f>
        <v>878.32084136999993</v>
      </c>
      <c r="G103" s="43">
        <f t="shared" ref="G103" si="328">M103+S103</f>
        <v>1.6129838299999999</v>
      </c>
      <c r="H103" s="43">
        <f t="shared" ref="H103" si="329">SUM(I103:J103)</f>
        <v>5040.1846834300004</v>
      </c>
      <c r="I103" s="43">
        <v>3237.2062612</v>
      </c>
      <c r="J103" s="43">
        <f t="shared" ref="J103" si="330">SUM(K103:M103)</f>
        <v>1802.9784222300002</v>
      </c>
      <c r="K103" s="43">
        <v>1406.33511165</v>
      </c>
      <c r="L103" s="43">
        <v>395.03032674999997</v>
      </c>
      <c r="M103" s="43">
        <v>1.6129838299999999</v>
      </c>
      <c r="N103" s="43">
        <f t="shared" ref="N103" si="331">SUM(O103:P103)</f>
        <v>2488.43034468</v>
      </c>
      <c r="O103" s="43">
        <v>821.99660432000007</v>
      </c>
      <c r="P103" s="43">
        <f t="shared" ref="P103" si="332">SUM(Q103:S103)</f>
        <v>1666.43374036</v>
      </c>
      <c r="Q103" s="43">
        <v>1183.1432257399999</v>
      </c>
      <c r="R103" s="43">
        <v>483.29051462000001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8114.71565672</v>
      </c>
      <c r="C104" s="43">
        <f t="shared" ref="C104" si="333">I104+O104</f>
        <v>4624.5896976100003</v>
      </c>
      <c r="D104" s="43">
        <f t="shared" ref="D104" si="334">J104+P104</f>
        <v>3490.1259591100006</v>
      </c>
      <c r="E104" s="43">
        <f t="shared" ref="E104" si="335">K104+Q104</f>
        <v>2599.0330678</v>
      </c>
      <c r="F104" s="43">
        <f t="shared" ref="F104" si="336">L104+R104</f>
        <v>889.27030649000005</v>
      </c>
      <c r="G104" s="43">
        <f t="shared" ref="G104" si="337">M104+S104</f>
        <v>1.8225848199999999</v>
      </c>
      <c r="H104" s="43">
        <f t="shared" ref="H104" si="338">SUM(I104:J104)</f>
        <v>5813.4794061000002</v>
      </c>
      <c r="I104" s="43">
        <v>4001.28276168</v>
      </c>
      <c r="J104" s="43">
        <f t="shared" ref="J104" si="339">SUM(K104:M104)</f>
        <v>1812.1966444200002</v>
      </c>
      <c r="K104" s="43">
        <v>1409.56445233</v>
      </c>
      <c r="L104" s="43">
        <v>401.12989325000001</v>
      </c>
      <c r="M104" s="43">
        <v>1.5022988399999999</v>
      </c>
      <c r="N104" s="43">
        <f t="shared" ref="N104" si="340">SUM(O104:P104)</f>
        <v>2301.2362506200002</v>
      </c>
      <c r="O104" s="43">
        <v>623.30693593000001</v>
      </c>
      <c r="P104" s="43">
        <f t="shared" ref="P104" si="341">SUM(Q104:S104)</f>
        <v>1677.9293146900002</v>
      </c>
      <c r="Q104" s="43">
        <v>1189.46861547</v>
      </c>
      <c r="R104" s="43">
        <v>488.14041324000004</v>
      </c>
      <c r="S104" s="43">
        <v>0.32028598000000003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7019.2504536099996</v>
      </c>
      <c r="C105" s="43">
        <f t="shared" ref="C105" si="342">I105+O105</f>
        <v>3137.2288179799998</v>
      </c>
      <c r="D105" s="43">
        <f t="shared" ref="D105" si="343">J105+P105</f>
        <v>3882.0216356299998</v>
      </c>
      <c r="E105" s="43">
        <f t="shared" ref="E105" si="344">K105+Q105</f>
        <v>2656.9680439899998</v>
      </c>
      <c r="F105" s="43">
        <f t="shared" ref="F105" si="345">L105+R105</f>
        <v>1223.3864389400001</v>
      </c>
      <c r="G105" s="43">
        <f t="shared" ref="G105" si="346">M105+S105</f>
        <v>1.6671526999999999</v>
      </c>
      <c r="H105" s="43">
        <f t="shared" ref="H105" si="347">SUM(I105:J105)</f>
        <v>4622.1036454599998</v>
      </c>
      <c r="I105" s="43">
        <v>2741.8370400499998</v>
      </c>
      <c r="J105" s="43">
        <f t="shared" ref="J105" si="348">SUM(K105:M105)</f>
        <v>1880.26660541</v>
      </c>
      <c r="K105" s="43">
        <v>1357.04053284</v>
      </c>
      <c r="L105" s="43">
        <v>521.88220740999998</v>
      </c>
      <c r="M105" s="43">
        <v>1.34386516</v>
      </c>
      <c r="N105" s="43">
        <f t="shared" ref="N105" si="349">SUM(O105:P105)</f>
        <v>2397.1468081499997</v>
      </c>
      <c r="O105" s="43">
        <v>395.39177792999999</v>
      </c>
      <c r="P105" s="43">
        <f t="shared" ref="P105" si="350">SUM(Q105:S105)</f>
        <v>2001.7550302199998</v>
      </c>
      <c r="Q105" s="43">
        <v>1299.9275111499999</v>
      </c>
      <c r="R105" s="43">
        <v>701.50423152999997</v>
      </c>
      <c r="S105" s="43">
        <v>0.32328753999999998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7011.353965360001</v>
      </c>
      <c r="C106" s="43">
        <f t="shared" ref="C106" si="351">I106+O106</f>
        <v>3702.6092564700002</v>
      </c>
      <c r="D106" s="43">
        <f t="shared" ref="D106" si="352">J106+P106</f>
        <v>3308.7447088899999</v>
      </c>
      <c r="E106" s="43">
        <f t="shared" ref="E106" si="353">K106+Q106</f>
        <v>2266.72347545</v>
      </c>
      <c r="F106" s="43">
        <f t="shared" ref="F106" si="354">L106+R106</f>
        <v>1030.34427136</v>
      </c>
      <c r="G106" s="43">
        <f t="shared" ref="G106" si="355">M106+S106</f>
        <v>11.676962080000001</v>
      </c>
      <c r="H106" s="43">
        <f t="shared" ref="H106" si="356">SUM(I106:J106)</f>
        <v>4988.4616521000007</v>
      </c>
      <c r="I106" s="43">
        <v>3124.1699646300003</v>
      </c>
      <c r="J106" s="43">
        <f t="shared" ref="J106" si="357">SUM(K106:M106)</f>
        <v>1864.2916874699999</v>
      </c>
      <c r="K106" s="43">
        <v>1389.59706117</v>
      </c>
      <c r="L106" s="43">
        <v>463.33480560000004</v>
      </c>
      <c r="M106" s="43">
        <v>11.3598207</v>
      </c>
      <c r="N106" s="43">
        <f t="shared" ref="N106" si="358">SUM(O106:P106)</f>
        <v>2022.8923132599998</v>
      </c>
      <c r="O106" s="43">
        <v>578.43929184000001</v>
      </c>
      <c r="P106" s="43">
        <f t="shared" ref="P106" si="359">SUM(Q106:S106)</f>
        <v>1444.4530214199999</v>
      </c>
      <c r="Q106" s="43">
        <v>877.12641427999995</v>
      </c>
      <c r="R106" s="43">
        <v>567.00946576000001</v>
      </c>
      <c r="S106" s="43">
        <v>0.31714137999999997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7247.8221579800011</v>
      </c>
      <c r="C107" s="43">
        <f t="shared" ref="C107" si="360">I107+O107</f>
        <v>4460.8040254899997</v>
      </c>
      <c r="D107" s="43">
        <f t="shared" ref="D107" si="361">J107+P107</f>
        <v>2787.01813249</v>
      </c>
      <c r="E107" s="43">
        <f t="shared" ref="E107" si="362">K107+Q107</f>
        <v>2097.9013013200001</v>
      </c>
      <c r="F107" s="43">
        <f t="shared" ref="F107" si="363">L107+R107</f>
        <v>668.38079126000002</v>
      </c>
      <c r="G107" s="43">
        <f t="shared" ref="G107" si="364">M107+S107</f>
        <v>20.736039909999999</v>
      </c>
      <c r="H107" s="43">
        <f t="shared" ref="H107" si="365">SUM(I107:J107)</f>
        <v>5101.0661736900001</v>
      </c>
      <c r="I107" s="43">
        <v>3529.9623315600002</v>
      </c>
      <c r="J107" s="43">
        <f t="shared" ref="J107" si="366">SUM(K107:M107)</f>
        <v>1571.10384213</v>
      </c>
      <c r="K107" s="43">
        <v>1253.4755834499999</v>
      </c>
      <c r="L107" s="43">
        <v>297.20943667</v>
      </c>
      <c r="M107" s="43">
        <v>20.41882201</v>
      </c>
      <c r="N107" s="43">
        <f t="shared" ref="N107" si="367">SUM(O107:P107)</f>
        <v>2146.75598429</v>
      </c>
      <c r="O107" s="43">
        <v>930.84169392999991</v>
      </c>
      <c r="P107" s="43">
        <f t="shared" ref="P107" si="368">SUM(Q107:S107)</f>
        <v>1215.91429036</v>
      </c>
      <c r="Q107" s="43">
        <v>844.42571786999997</v>
      </c>
      <c r="R107" s="43">
        <v>371.17135459000002</v>
      </c>
      <c r="S107" s="43">
        <v>0.3172179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6541.6390239099992</v>
      </c>
      <c r="C108" s="43">
        <f t="shared" ref="C108" si="369">I108+O108</f>
        <v>3320.3702734400003</v>
      </c>
      <c r="D108" s="43">
        <f t="shared" ref="D108" si="370">J108+P108</f>
        <v>3221.2687504699998</v>
      </c>
      <c r="E108" s="43">
        <f t="shared" ref="E108" si="371">K108+Q108</f>
        <v>2134.94535077</v>
      </c>
      <c r="F108" s="43">
        <f t="shared" ref="F108" si="372">L108+R108</f>
        <v>1055.49988508</v>
      </c>
      <c r="G108" s="43">
        <f t="shared" ref="G108" si="373">M108+S108</f>
        <v>30.823514620000001</v>
      </c>
      <c r="H108" s="43">
        <f t="shared" ref="H108" si="374">SUM(I108:J108)</f>
        <v>4694.4707479000008</v>
      </c>
      <c r="I108" s="43">
        <v>2807.2770268900003</v>
      </c>
      <c r="J108" s="43">
        <f t="shared" ref="J108" si="375">SUM(K108:M108)</f>
        <v>1887.19372101</v>
      </c>
      <c r="K108" s="43">
        <v>1381.0823529499999</v>
      </c>
      <c r="L108" s="43">
        <v>475.59519304999998</v>
      </c>
      <c r="M108" s="43">
        <v>30.516175010000001</v>
      </c>
      <c r="N108" s="43">
        <f t="shared" ref="N108" si="376">SUM(O108:P108)</f>
        <v>1847.16827601</v>
      </c>
      <c r="O108" s="43">
        <v>513.09324655</v>
      </c>
      <c r="P108" s="43">
        <f t="shared" ref="P108" si="377">SUM(Q108:S108)</f>
        <v>1334.07502946</v>
      </c>
      <c r="Q108" s="43">
        <v>753.86299782000003</v>
      </c>
      <c r="R108" s="43">
        <v>579.90469202999998</v>
      </c>
      <c r="S108" s="43">
        <v>0.30733960999999999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6738.2644166600003</v>
      </c>
      <c r="C109" s="43">
        <f t="shared" ref="C109" si="378">I109+O109</f>
        <v>3555.8074129000001</v>
      </c>
      <c r="D109" s="43">
        <f t="shared" ref="D109" si="379">J109+P109</f>
        <v>3182.4570037600001</v>
      </c>
      <c r="E109" s="43">
        <f t="shared" ref="E109" si="380">K109+Q109</f>
        <v>2202.0822830299999</v>
      </c>
      <c r="F109" s="43">
        <f t="shared" ref="F109" si="381">L109+R109</f>
        <v>939.42091320000009</v>
      </c>
      <c r="G109" s="43">
        <f t="shared" ref="G109" si="382">M109+S109</f>
        <v>40.953807529999999</v>
      </c>
      <c r="H109" s="43">
        <f t="shared" ref="H109" si="383">SUM(I109:J109)</f>
        <v>5078.2409266600007</v>
      </c>
      <c r="I109" s="43">
        <v>3073.0129751200002</v>
      </c>
      <c r="J109" s="43">
        <f t="shared" ref="J109" si="384">SUM(K109:M109)</f>
        <v>2005.22795154</v>
      </c>
      <c r="K109" s="43">
        <v>1471.4709020099999</v>
      </c>
      <c r="L109" s="43">
        <v>493.10891865000002</v>
      </c>
      <c r="M109" s="43">
        <v>40.648130879999997</v>
      </c>
      <c r="N109" s="43">
        <f t="shared" ref="N109" si="385">SUM(O109:P109)</f>
        <v>1660.02349</v>
      </c>
      <c r="O109" s="43">
        <v>482.79443778000001</v>
      </c>
      <c r="P109" s="43">
        <f t="shared" ref="P109" si="386">SUM(Q109:S109)</f>
        <v>1177.2290522200001</v>
      </c>
      <c r="Q109" s="43">
        <v>730.61138102000007</v>
      </c>
      <c r="R109" s="43">
        <v>446.31199455000001</v>
      </c>
      <c r="S109" s="43">
        <v>0.30567664999999999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7408.4759413200009</v>
      </c>
      <c r="C110" s="43">
        <f t="shared" ref="C110" si="387">I110+O110</f>
        <v>3740.7453217299999</v>
      </c>
      <c r="D110" s="43">
        <f t="shared" ref="D110" si="388">J110+P110</f>
        <v>3667.7306195900001</v>
      </c>
      <c r="E110" s="43">
        <f t="shared" ref="E110" si="389">K110+Q110</f>
        <v>2688.7148834899999</v>
      </c>
      <c r="F110" s="43">
        <f t="shared" ref="F110" si="390">L110+R110</f>
        <v>930.71175771000003</v>
      </c>
      <c r="G110" s="43">
        <f t="shared" ref="G110" si="391">M110+S110</f>
        <v>48.303978389999997</v>
      </c>
      <c r="H110" s="43">
        <f t="shared" ref="H110" si="392">SUM(I110:J110)</f>
        <v>5263.8991489599994</v>
      </c>
      <c r="I110" s="43">
        <v>3129.4700659199998</v>
      </c>
      <c r="J110" s="43">
        <f t="shared" ref="J110" si="393">SUM(K110:M110)</f>
        <v>2134.42908304</v>
      </c>
      <c r="K110" s="43">
        <v>1635.0286878299999</v>
      </c>
      <c r="L110" s="43">
        <v>451.39250361000001</v>
      </c>
      <c r="M110" s="43">
        <v>48.007891600000001</v>
      </c>
      <c r="N110" s="43">
        <f t="shared" ref="N110" si="394">SUM(O110:P110)</f>
        <v>2144.5767923600001</v>
      </c>
      <c r="O110" s="43">
        <v>611.27525581000009</v>
      </c>
      <c r="P110" s="43">
        <f t="shared" ref="P110" si="395">SUM(Q110:S110)</f>
        <v>1533.30153655</v>
      </c>
      <c r="Q110" s="43">
        <v>1053.6861956600001</v>
      </c>
      <c r="R110" s="43">
        <v>479.31925410000002</v>
      </c>
      <c r="S110" s="43">
        <v>0.29608678999999999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7681.2394436000004</v>
      </c>
      <c r="C111" s="43">
        <f t="shared" ref="C111" si="396">I111+O111</f>
        <v>3907.0043985499997</v>
      </c>
      <c r="D111" s="43">
        <f t="shared" ref="D111" si="397">J111+P111</f>
        <v>3774.2350450499998</v>
      </c>
      <c r="E111" s="43">
        <f t="shared" ref="E111" si="398">K111+Q111</f>
        <v>2939.7577821000004</v>
      </c>
      <c r="F111" s="43">
        <f t="shared" ref="F111" si="399">L111+R111</f>
        <v>786.53503322000006</v>
      </c>
      <c r="G111" s="43">
        <f t="shared" ref="G111" si="400">M111+S111</f>
        <v>47.942229730000001</v>
      </c>
      <c r="H111" s="43">
        <f t="shared" ref="H111" si="401">SUM(I111:J111)</f>
        <v>5589.3384597299992</v>
      </c>
      <c r="I111" s="43">
        <v>3332.97325009</v>
      </c>
      <c r="J111" s="43">
        <f t="shared" ref="J111" si="402">SUM(K111:M111)</f>
        <v>2256.3652096399996</v>
      </c>
      <c r="K111" s="43">
        <v>1859.52558709</v>
      </c>
      <c r="L111" s="43">
        <v>348.89739281999999</v>
      </c>
      <c r="M111" s="43">
        <v>47.942229730000001</v>
      </c>
      <c r="N111" s="43">
        <f t="shared" ref="N111" si="403">SUM(O111:P111)</f>
        <v>2091.9009838700003</v>
      </c>
      <c r="O111" s="43">
        <v>574.03114845999994</v>
      </c>
      <c r="P111" s="43">
        <f t="shared" ref="P111" si="404">SUM(Q111:S111)</f>
        <v>1517.8698354100002</v>
      </c>
      <c r="Q111" s="43">
        <v>1080.2321950100002</v>
      </c>
      <c r="R111" s="43">
        <v>437.63764040000001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8078.2812179599996</v>
      </c>
      <c r="C112" s="43">
        <f t="shared" ref="C112" si="405">I112+O112</f>
        <v>4327.6396500299998</v>
      </c>
      <c r="D112" s="43">
        <f t="shared" ref="D112" si="406">J112+P112</f>
        <v>3750.6415679299998</v>
      </c>
      <c r="E112" s="43">
        <f t="shared" ref="E112" si="407">K112+Q112</f>
        <v>2795.44057548</v>
      </c>
      <c r="F112" s="43">
        <f t="shared" ref="F112" si="408">L112+R112</f>
        <v>907.40780903000007</v>
      </c>
      <c r="G112" s="43">
        <f t="shared" ref="G112" si="409">M112+S112</f>
        <v>47.793183419999998</v>
      </c>
      <c r="H112" s="43">
        <f t="shared" ref="H112" si="410">SUM(I112:J112)</f>
        <v>5788.3881306700005</v>
      </c>
      <c r="I112" s="43">
        <v>3751.4267989</v>
      </c>
      <c r="J112" s="43">
        <f t="shared" ref="J112" si="411">SUM(K112:M112)</f>
        <v>2036.96133177</v>
      </c>
      <c r="K112" s="43">
        <v>1716.6793816899999</v>
      </c>
      <c r="L112" s="43">
        <v>272.48876666000001</v>
      </c>
      <c r="M112" s="43">
        <v>47.793183419999998</v>
      </c>
      <c r="N112" s="43">
        <f t="shared" ref="N112" si="412">SUM(O112:P112)</f>
        <v>2289.89308729</v>
      </c>
      <c r="O112" s="43">
        <v>576.21285112999999</v>
      </c>
      <c r="P112" s="43">
        <f t="shared" ref="P112" si="413">SUM(Q112:S112)</f>
        <v>1713.6802361599998</v>
      </c>
      <c r="Q112" s="43">
        <v>1078.7611937899999</v>
      </c>
      <c r="R112" s="43">
        <v>634.91904237000006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8489.2098760999979</v>
      </c>
      <c r="C113" s="43">
        <f t="shared" ref="C113" si="414">I113+O113</f>
        <v>4323.88361506</v>
      </c>
      <c r="D113" s="43">
        <f t="shared" ref="D113" si="415">J113+P113</f>
        <v>4165.3262610399997</v>
      </c>
      <c r="E113" s="43">
        <f t="shared" ref="E113" si="416">K113+Q113</f>
        <v>3171.7777463799994</v>
      </c>
      <c r="F113" s="43">
        <f t="shared" ref="F113" si="417">L113+R113</f>
        <v>945.46338294999998</v>
      </c>
      <c r="G113" s="43">
        <f t="shared" ref="G113" si="418">M113+S113</f>
        <v>48.085131709999999</v>
      </c>
      <c r="H113" s="43">
        <f t="shared" ref="H113" si="419">SUM(I113:J113)</f>
        <v>6015.1975514799997</v>
      </c>
      <c r="I113" s="43">
        <v>3580.5478982899999</v>
      </c>
      <c r="J113" s="43">
        <f t="shared" ref="J113" si="420">SUM(K113:M113)</f>
        <v>2434.6496531899998</v>
      </c>
      <c r="K113" s="43">
        <v>2098.8585310999997</v>
      </c>
      <c r="L113" s="43">
        <v>287.70599038</v>
      </c>
      <c r="M113" s="43">
        <v>48.085131709999999</v>
      </c>
      <c r="N113" s="43">
        <f t="shared" ref="N113" si="421">SUM(O113:P113)</f>
        <v>2474.0123246200001</v>
      </c>
      <c r="O113" s="43">
        <v>743.33571676999998</v>
      </c>
      <c r="P113" s="43">
        <f t="shared" ref="P113" si="422">SUM(Q113:S113)</f>
        <v>1730.67660785</v>
      </c>
      <c r="Q113" s="43">
        <v>1072.9192152799999</v>
      </c>
      <c r="R113" s="43">
        <v>657.75739256999998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8022.6565539599997</v>
      </c>
      <c r="C114" s="43">
        <f t="shared" ref="C114" si="423">I114+O114</f>
        <v>4428.3910906599995</v>
      </c>
      <c r="D114" s="43">
        <f t="shared" ref="D114" si="424">J114+P114</f>
        <v>3594.2654633000002</v>
      </c>
      <c r="E114" s="43">
        <f t="shared" ref="E114" si="425">K114+Q114</f>
        <v>2744.00101653</v>
      </c>
      <c r="F114" s="43">
        <f t="shared" ref="F114" si="426">L114+R114</f>
        <v>802.02695337</v>
      </c>
      <c r="G114" s="43">
        <f t="shared" ref="G114" si="427">M114+S114</f>
        <v>48.237493399999998</v>
      </c>
      <c r="H114" s="43">
        <f t="shared" ref="H114" si="428">SUM(I114:J114)</f>
        <v>5827.7211221799998</v>
      </c>
      <c r="I114" s="43">
        <v>3598.3293967099999</v>
      </c>
      <c r="J114" s="43">
        <f t="shared" ref="J114" si="429">SUM(K114:M114)</f>
        <v>2229.39172547</v>
      </c>
      <c r="K114" s="43">
        <v>1897.13795112</v>
      </c>
      <c r="L114" s="43">
        <v>284.01628095000001</v>
      </c>
      <c r="M114" s="43">
        <v>48.237493399999998</v>
      </c>
      <c r="N114" s="43">
        <f t="shared" ref="N114" si="430">SUM(O114:P114)</f>
        <v>2194.9354317799998</v>
      </c>
      <c r="O114" s="43">
        <v>830.06169395000006</v>
      </c>
      <c r="P114" s="43">
        <f t="shared" ref="P114" si="431">SUM(Q114:S114)</f>
        <v>1364.87373783</v>
      </c>
      <c r="Q114" s="43">
        <v>846.86306540999999</v>
      </c>
      <c r="R114" s="43">
        <v>518.01067241999999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8257.4991662600005</v>
      </c>
      <c r="C115" s="43">
        <f t="shared" ref="C115" si="432">I115+O115</f>
        <v>4383.3344337199997</v>
      </c>
      <c r="D115" s="43">
        <f t="shared" ref="D115" si="433">J115+P115</f>
        <v>3874.1647325399999</v>
      </c>
      <c r="E115" s="43">
        <f t="shared" ref="E115" si="434">K115+Q115</f>
        <v>3038.4820500999995</v>
      </c>
      <c r="F115" s="43">
        <f t="shared" ref="F115" si="435">L115+R115</f>
        <v>787.25683070000002</v>
      </c>
      <c r="G115" s="43">
        <f t="shared" ref="G115" si="436">M115+S115</f>
        <v>48.425851739999999</v>
      </c>
      <c r="H115" s="43">
        <f t="shared" ref="H115" si="437">SUM(I115:J115)</f>
        <v>6355.6166677299998</v>
      </c>
      <c r="I115" s="43">
        <v>3704.12051221</v>
      </c>
      <c r="J115" s="43">
        <f t="shared" ref="J115" si="438">SUM(K115:M115)</f>
        <v>2651.4961555199998</v>
      </c>
      <c r="K115" s="43">
        <v>2278.5234387299997</v>
      </c>
      <c r="L115" s="43">
        <v>324.54686505000001</v>
      </c>
      <c r="M115" s="43">
        <v>48.425851739999999</v>
      </c>
      <c r="N115" s="43">
        <f t="shared" ref="N115" si="439">SUM(O115:P115)</f>
        <v>1901.8824985299998</v>
      </c>
      <c r="O115" s="43">
        <v>679.21392150999998</v>
      </c>
      <c r="P115" s="43">
        <f t="shared" ref="P115" si="440">SUM(Q115:S115)</f>
        <v>1222.6685770199999</v>
      </c>
      <c r="Q115" s="43">
        <v>759.95861136999997</v>
      </c>
      <c r="R115" s="43">
        <v>462.70996565000002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7686.22360983</v>
      </c>
      <c r="C116" s="43">
        <f t="shared" ref="C116" si="441">I116+O116</f>
        <v>4084.89282731</v>
      </c>
      <c r="D116" s="43">
        <f t="shared" ref="D116" si="442">J116+P116</f>
        <v>3601.33078252</v>
      </c>
      <c r="E116" s="43">
        <f t="shared" ref="E116" si="443">K116+Q116</f>
        <v>2685.4705062100002</v>
      </c>
      <c r="F116" s="43">
        <f t="shared" ref="F116" si="444">L116+R116</f>
        <v>867.83530912999993</v>
      </c>
      <c r="G116" s="43">
        <f t="shared" ref="G116" si="445">M116+S116</f>
        <v>48.024967179999997</v>
      </c>
      <c r="H116" s="43">
        <f t="shared" ref="H116" si="446">SUM(I116:J116)</f>
        <v>5647.0061458199998</v>
      </c>
      <c r="I116" s="43">
        <v>3404.3779482800001</v>
      </c>
      <c r="J116" s="43">
        <f t="shared" ref="J116" si="447">SUM(K116:M116)</f>
        <v>2242.6281975400002</v>
      </c>
      <c r="K116" s="43">
        <v>1876.9425907499999</v>
      </c>
      <c r="L116" s="43">
        <v>317.66063960999998</v>
      </c>
      <c r="M116" s="43">
        <v>48.024967179999997</v>
      </c>
      <c r="N116" s="43">
        <f t="shared" ref="N116" si="448">SUM(O116:P116)</f>
        <v>2039.21746401</v>
      </c>
      <c r="O116" s="43">
        <v>680.51487902999997</v>
      </c>
      <c r="P116" s="43">
        <f t="shared" ref="P116" si="449">SUM(Q116:S116)</f>
        <v>1358.70258498</v>
      </c>
      <c r="Q116" s="43">
        <v>808.52791546000003</v>
      </c>
      <c r="R116" s="43">
        <v>550.17466951999995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7778.0283651600012</v>
      </c>
      <c r="C117" s="43">
        <f t="shared" ref="C117" si="450">I117+O117</f>
        <v>4310.7702333199995</v>
      </c>
      <c r="D117" s="43">
        <f t="shared" ref="D117" si="451">J117+P117</f>
        <v>3467.2581318400003</v>
      </c>
      <c r="E117" s="43">
        <f t="shared" ref="E117" si="452">K117+Q117</f>
        <v>2590.25923414</v>
      </c>
      <c r="F117" s="43">
        <f t="shared" ref="F117" si="453">L117+R117</f>
        <v>828.46930442999997</v>
      </c>
      <c r="G117" s="43">
        <f t="shared" ref="G117" si="454">M117+S117</f>
        <v>48.529593269999999</v>
      </c>
      <c r="H117" s="43">
        <f t="shared" ref="H117" si="455">SUM(I117:J117)</f>
        <v>5683.8646702599999</v>
      </c>
      <c r="I117" s="43">
        <v>3538.41423356</v>
      </c>
      <c r="J117" s="43">
        <f t="shared" ref="J117" si="456">SUM(K117:M117)</f>
        <v>2145.4504367000004</v>
      </c>
      <c r="K117" s="43">
        <v>1809.5545800500001</v>
      </c>
      <c r="L117" s="43">
        <v>287.36626338000002</v>
      </c>
      <c r="M117" s="43">
        <v>48.529593269999999</v>
      </c>
      <c r="N117" s="43">
        <f t="shared" ref="N117" si="457">SUM(O117:P117)</f>
        <v>2094.1636948999999</v>
      </c>
      <c r="O117" s="43">
        <v>772.35599976000003</v>
      </c>
      <c r="P117" s="43">
        <f t="shared" ref="P117" si="458">SUM(Q117:S117)</f>
        <v>1321.8076951399999</v>
      </c>
      <c r="Q117" s="43">
        <v>780.70465408999996</v>
      </c>
      <c r="R117" s="43">
        <v>541.10304105</v>
      </c>
      <c r="S117" s="43">
        <v>0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7995.9666792200005</v>
      </c>
      <c r="C118" s="43">
        <f t="shared" ref="C118" si="459">I118+O118</f>
        <v>4322.20778058</v>
      </c>
      <c r="D118" s="43">
        <f t="shared" ref="D118" si="460">J118+P118</f>
        <v>3673.7588986399996</v>
      </c>
      <c r="E118" s="43">
        <f t="shared" ref="E118" si="461">K118+Q118</f>
        <v>3022.5659793799996</v>
      </c>
      <c r="F118" s="43">
        <f t="shared" ref="F118" si="462">L118+R118</f>
        <v>603.21104392000007</v>
      </c>
      <c r="G118" s="43">
        <f t="shared" ref="G118" si="463">M118+S118</f>
        <v>47.981875340000002</v>
      </c>
      <c r="H118" s="43">
        <f t="shared" ref="H118" si="464">SUM(I118:J118)</f>
        <v>6012.5264893000003</v>
      </c>
      <c r="I118" s="43">
        <v>3666.9370322700001</v>
      </c>
      <c r="J118" s="43">
        <f t="shared" ref="J118" si="465">SUM(K118:M118)</f>
        <v>2345.5894570299997</v>
      </c>
      <c r="K118" s="43">
        <v>1967.7368293899999</v>
      </c>
      <c r="L118" s="43">
        <v>329.87075229999999</v>
      </c>
      <c r="M118" s="43">
        <v>47.981875340000002</v>
      </c>
      <c r="N118" s="43">
        <f t="shared" ref="N118" si="466">SUM(O118:P118)</f>
        <v>1983.44018992</v>
      </c>
      <c r="O118" s="43">
        <v>655.27074831000004</v>
      </c>
      <c r="P118" s="43">
        <f t="shared" ref="P118" si="467">SUM(Q118:S118)</f>
        <v>1328.1694416099999</v>
      </c>
      <c r="Q118" s="43">
        <v>1054.8291499899999</v>
      </c>
      <c r="R118" s="43">
        <v>273.34029162000002</v>
      </c>
      <c r="S118" s="43">
        <v>0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8317.8566860300016</v>
      </c>
      <c r="C119" s="43">
        <f t="shared" ref="C119" si="468">I119+O119</f>
        <v>4506.5095054699996</v>
      </c>
      <c r="D119" s="43">
        <f t="shared" ref="D119" si="469">J119+P119</f>
        <v>3811.3471805600002</v>
      </c>
      <c r="E119" s="43">
        <f t="shared" ref="E119" si="470">K119+Q119</f>
        <v>3141.2580778299998</v>
      </c>
      <c r="F119" s="43">
        <f t="shared" ref="F119" si="471">L119+R119</f>
        <v>624.47007340999994</v>
      </c>
      <c r="G119" s="43">
        <f t="shared" ref="G119" si="472">M119+S119</f>
        <v>45.619029320000003</v>
      </c>
      <c r="H119" s="43">
        <f t="shared" ref="H119" si="473">SUM(I119:J119)</f>
        <v>6034.4596313500006</v>
      </c>
      <c r="I119" s="43">
        <v>3700.1165912900001</v>
      </c>
      <c r="J119" s="43">
        <f t="shared" ref="J119" si="474">SUM(K119:M119)</f>
        <v>2334.3430400600005</v>
      </c>
      <c r="K119" s="43">
        <v>2028.7471424600001</v>
      </c>
      <c r="L119" s="43">
        <v>259.97686828000002</v>
      </c>
      <c r="M119" s="43">
        <v>45.619029320000003</v>
      </c>
      <c r="N119" s="43">
        <f t="shared" ref="N119" si="475">SUM(O119:P119)</f>
        <v>2283.3970546800001</v>
      </c>
      <c r="O119" s="43">
        <v>806.39291417999993</v>
      </c>
      <c r="P119" s="43">
        <f t="shared" ref="P119" si="476">SUM(Q119:S119)</f>
        <v>1477.0041404999999</v>
      </c>
      <c r="Q119" s="43">
        <v>1112.51093537</v>
      </c>
      <c r="R119" s="43">
        <v>364.49320512999998</v>
      </c>
      <c r="S119" s="43">
        <v>0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7750.4256078099988</v>
      </c>
      <c r="C120" s="43">
        <f t="shared" ref="C120" si="477">I120+O120</f>
        <v>4405.0979559099997</v>
      </c>
      <c r="D120" s="43">
        <f t="shared" ref="D120" si="478">J120+P120</f>
        <v>3345.3276518999996</v>
      </c>
      <c r="E120" s="43">
        <f t="shared" ref="E120" si="479">K120+Q120</f>
        <v>2658.3287199200004</v>
      </c>
      <c r="F120" s="43">
        <f t="shared" ref="F120" si="480">L120+R120</f>
        <v>628.39121793999993</v>
      </c>
      <c r="G120" s="43">
        <f t="shared" ref="G120" si="481">M120+S120</f>
        <v>58.607714039999998</v>
      </c>
      <c r="H120" s="43">
        <f t="shared" ref="H120" si="482">SUM(I120:J120)</f>
        <v>5926.0307490899995</v>
      </c>
      <c r="I120" s="43">
        <v>3544.0174080399997</v>
      </c>
      <c r="J120" s="43">
        <f t="shared" ref="J120" si="483">SUM(K120:M120)</f>
        <v>2382.0133410499998</v>
      </c>
      <c r="K120" s="43">
        <v>2070.3938862300001</v>
      </c>
      <c r="L120" s="43">
        <v>253.01174078</v>
      </c>
      <c r="M120" s="43">
        <v>58.607714039999998</v>
      </c>
      <c r="N120" s="43">
        <f t="shared" ref="N120" si="484">SUM(O120:P120)</f>
        <v>1824.3948587199998</v>
      </c>
      <c r="O120" s="43">
        <v>861.08054786999992</v>
      </c>
      <c r="P120" s="43">
        <f t="shared" ref="P120" si="485">SUM(Q120:S120)</f>
        <v>963.31431084999997</v>
      </c>
      <c r="Q120" s="43">
        <v>587.93483369</v>
      </c>
      <c r="R120" s="43">
        <v>375.37947715999996</v>
      </c>
      <c r="S120" s="43">
        <v>0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8742.4485039799983</v>
      </c>
      <c r="C121" s="43">
        <f t="shared" ref="C121" si="486">I121+O121</f>
        <v>5210.3085160600003</v>
      </c>
      <c r="D121" s="43">
        <f t="shared" ref="D121" si="487">J121+P121</f>
        <v>3532.1399879200003</v>
      </c>
      <c r="E121" s="43">
        <f t="shared" ref="E121" si="488">K121+Q121</f>
        <v>2616.1102848999999</v>
      </c>
      <c r="F121" s="43">
        <f t="shared" ref="F121" si="489">L121+R121</f>
        <v>866.08318656000006</v>
      </c>
      <c r="G121" s="43">
        <f t="shared" ref="G121" si="490">M121+S121</f>
        <v>49.946516459999998</v>
      </c>
      <c r="H121" s="43">
        <f t="shared" ref="H121" si="491">SUM(I121:J121)</f>
        <v>5936.1599000900005</v>
      </c>
      <c r="I121" s="43">
        <v>3599.6818165999998</v>
      </c>
      <c r="J121" s="43">
        <f t="shared" ref="J121" si="492">SUM(K121:M121)</f>
        <v>2336.4780834900002</v>
      </c>
      <c r="K121" s="43">
        <v>1962.5507110600001</v>
      </c>
      <c r="L121" s="43">
        <v>323.98085596999999</v>
      </c>
      <c r="M121" s="43">
        <v>49.946516459999998</v>
      </c>
      <c r="N121" s="43">
        <f t="shared" ref="N121" si="493">SUM(O121:P121)</f>
        <v>2806.2886038900001</v>
      </c>
      <c r="O121" s="43">
        <v>1610.6266994600001</v>
      </c>
      <c r="P121" s="43">
        <f t="shared" ref="P121" si="494">SUM(Q121:S121)</f>
        <v>1195.66190443</v>
      </c>
      <c r="Q121" s="43">
        <v>653.55957383999998</v>
      </c>
      <c r="R121" s="43">
        <v>542.10233059000007</v>
      </c>
      <c r="S121" s="43">
        <v>0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8451.38167307</v>
      </c>
      <c r="C122" s="43">
        <f t="shared" ref="C122" si="495">I122+O122</f>
        <v>4923.6132637000001</v>
      </c>
      <c r="D122" s="43">
        <f t="shared" ref="D122" si="496">J122+P122</f>
        <v>3527.76840937</v>
      </c>
      <c r="E122" s="43">
        <f t="shared" ref="E122" si="497">K122+Q122</f>
        <v>2531.40762937</v>
      </c>
      <c r="F122" s="43">
        <f t="shared" ref="F122" si="498">L122+R122</f>
        <v>934.55769015999999</v>
      </c>
      <c r="G122" s="43">
        <f t="shared" ref="G122" si="499">M122+S122</f>
        <v>61.803089839999998</v>
      </c>
      <c r="H122" s="43">
        <f t="shared" ref="H122" si="500">SUM(I122:J122)</f>
        <v>6028.3666288700006</v>
      </c>
      <c r="I122" s="43">
        <v>3732.90732411</v>
      </c>
      <c r="J122" s="43">
        <f t="shared" ref="J122" si="501">SUM(K122:M122)</f>
        <v>2295.4593047600001</v>
      </c>
      <c r="K122" s="43">
        <v>1913.1987600800001</v>
      </c>
      <c r="L122" s="43">
        <v>320.45745483999997</v>
      </c>
      <c r="M122" s="43">
        <v>61.803089839999998</v>
      </c>
      <c r="N122" s="43">
        <f t="shared" ref="N122" si="502">SUM(O122:P122)</f>
        <v>2423.0150442000004</v>
      </c>
      <c r="O122" s="43">
        <v>1190.7059395900001</v>
      </c>
      <c r="P122" s="43">
        <f t="shared" ref="P122" si="503">SUM(Q122:S122)</f>
        <v>1232.3091046100001</v>
      </c>
      <c r="Q122" s="43">
        <v>618.20886929000005</v>
      </c>
      <c r="R122" s="43">
        <v>614.10023532000002</v>
      </c>
      <c r="S122" s="43">
        <v>0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9333.2837430799991</v>
      </c>
      <c r="C123" s="43">
        <f t="shared" ref="C123" si="504">I123+O123</f>
        <v>5330.8286716900002</v>
      </c>
      <c r="D123" s="43">
        <f t="shared" ref="D123" si="505">J123+P123</f>
        <v>4002.4550713899998</v>
      </c>
      <c r="E123" s="43">
        <f t="shared" ref="E123" si="506">K123+Q123</f>
        <v>2713.6755727199998</v>
      </c>
      <c r="F123" s="43">
        <f t="shared" ref="F123" si="507">L123+R123</f>
        <v>1229.1300156499999</v>
      </c>
      <c r="G123" s="43">
        <f t="shared" ref="G123" si="508">M123+S123</f>
        <v>59.649483019999998</v>
      </c>
      <c r="H123" s="43">
        <f t="shared" ref="H123" si="509">SUM(I123:J123)</f>
        <v>6446.1325125900003</v>
      </c>
      <c r="I123" s="43">
        <v>4031.5251854900002</v>
      </c>
      <c r="J123" s="43">
        <f t="shared" ref="J123" si="510">SUM(K123:M123)</f>
        <v>2414.6073271</v>
      </c>
      <c r="K123" s="43">
        <v>2033.18954143</v>
      </c>
      <c r="L123" s="43">
        <v>321.76830264999995</v>
      </c>
      <c r="M123" s="43">
        <v>59.649483019999998</v>
      </c>
      <c r="N123" s="43">
        <f t="shared" ref="N123" si="511">SUM(O123:P123)</f>
        <v>2887.1512304899998</v>
      </c>
      <c r="O123" s="43">
        <v>1299.3034862</v>
      </c>
      <c r="P123" s="43">
        <f t="shared" ref="P123" si="512">SUM(Q123:S123)</f>
        <v>1587.84774429</v>
      </c>
      <c r="Q123" s="43">
        <v>680.48603129000003</v>
      </c>
      <c r="R123" s="43">
        <v>907.36171300000001</v>
      </c>
      <c r="S123" s="43">
        <v>0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10584.435616679999</v>
      </c>
      <c r="C124" s="43">
        <f t="shared" ref="C124" si="513">I124+O124</f>
        <v>6080.6186625600003</v>
      </c>
      <c r="D124" s="43">
        <f t="shared" ref="D124" si="514">J124+P124</f>
        <v>4503.8169541200004</v>
      </c>
      <c r="E124" s="43">
        <f t="shared" ref="E124" si="515">K124+Q124</f>
        <v>2527.4749766700002</v>
      </c>
      <c r="F124" s="43">
        <f t="shared" ref="F124" si="516">L124+R124</f>
        <v>1916.31609555</v>
      </c>
      <c r="G124" s="43">
        <f t="shared" ref="G124" si="517">M124+S124</f>
        <v>60.025881899999995</v>
      </c>
      <c r="H124" s="43">
        <f t="shared" ref="H124" si="518">SUM(I124:J124)</f>
        <v>7011.3860023600009</v>
      </c>
      <c r="I124" s="43">
        <v>4731.9600604300003</v>
      </c>
      <c r="J124" s="43">
        <f t="shared" ref="J124" si="519">SUM(K124:M124)</f>
        <v>2279.4259419300001</v>
      </c>
      <c r="K124" s="43">
        <v>1833.9907837200001</v>
      </c>
      <c r="L124" s="43">
        <v>385.40927631</v>
      </c>
      <c r="M124" s="43">
        <v>60.025881899999995</v>
      </c>
      <c r="N124" s="43">
        <f t="shared" ref="N124" si="520">SUM(O124:P124)</f>
        <v>3573.0496143199998</v>
      </c>
      <c r="O124" s="43">
        <v>1348.65860213</v>
      </c>
      <c r="P124" s="43">
        <f t="shared" ref="P124" si="521">SUM(Q124:S124)</f>
        <v>2224.3910121899999</v>
      </c>
      <c r="Q124" s="43">
        <v>693.48419294999997</v>
      </c>
      <c r="R124" s="43">
        <v>1530.90681924</v>
      </c>
      <c r="S124" s="43">
        <v>0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11774.203322410001</v>
      </c>
      <c r="C125" s="43">
        <f t="shared" ref="C125" si="522">I125+O125</f>
        <v>6635.1971425900001</v>
      </c>
      <c r="D125" s="43">
        <f t="shared" ref="D125" si="523">J125+P125</f>
        <v>5139.0061798199995</v>
      </c>
      <c r="E125" s="43">
        <f t="shared" ref="E125" si="524">K125+Q125</f>
        <v>3031.7972208799997</v>
      </c>
      <c r="F125" s="43">
        <f t="shared" ref="F125" si="525">L125+R125</f>
        <v>2039.0378569099998</v>
      </c>
      <c r="G125" s="43">
        <f t="shared" ref="G125" si="526">M125+S125</f>
        <v>68.17110203</v>
      </c>
      <c r="H125" s="43">
        <f t="shared" ref="H125" si="527">SUM(I125:J125)</f>
        <v>7586.6203568399997</v>
      </c>
      <c r="I125" s="43">
        <v>4994.8275771099998</v>
      </c>
      <c r="J125" s="43">
        <f t="shared" ref="J125" si="528">SUM(K125:M125)</f>
        <v>2591.7927797299994</v>
      </c>
      <c r="K125" s="43">
        <v>2078.0958962199998</v>
      </c>
      <c r="L125" s="43">
        <v>454.65412334999996</v>
      </c>
      <c r="M125" s="43">
        <v>59.04276016</v>
      </c>
      <c r="N125" s="43">
        <f t="shared" ref="N125" si="529">SUM(O125:P125)</f>
        <v>4187.5829655699999</v>
      </c>
      <c r="O125" s="43">
        <v>1640.3695654800001</v>
      </c>
      <c r="P125" s="43">
        <f t="shared" ref="P125" si="530">SUM(Q125:S125)</f>
        <v>2547.2134000900001</v>
      </c>
      <c r="Q125" s="43">
        <v>953.70132465999995</v>
      </c>
      <c r="R125" s="43">
        <v>1584.3837335599999</v>
      </c>
      <c r="S125" s="43">
        <v>9.1283418699999999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12189.151525990001</v>
      </c>
      <c r="C126" s="43">
        <f t="shared" ref="C126" si="531">I126+O126</f>
        <v>6882.2833268699997</v>
      </c>
      <c r="D126" s="43">
        <f t="shared" ref="D126" si="532">J126+P126</f>
        <v>5306.8681991200001</v>
      </c>
      <c r="E126" s="43">
        <f t="shared" ref="E126" si="533">K126+Q126</f>
        <v>2880.51905326</v>
      </c>
      <c r="F126" s="43">
        <f t="shared" ref="F126" si="534">L126+R126</f>
        <v>2355.57420684</v>
      </c>
      <c r="G126" s="43">
        <f t="shared" ref="G126" si="535">M126+S126</f>
        <v>70.774939019999991</v>
      </c>
      <c r="H126" s="43">
        <f t="shared" ref="H126" si="536">SUM(I126:J126)</f>
        <v>7832.37393436</v>
      </c>
      <c r="I126" s="43">
        <v>5356.7571683699998</v>
      </c>
      <c r="J126" s="43">
        <f t="shared" ref="J126" si="537">SUM(K126:M126)</f>
        <v>2475.6167659900002</v>
      </c>
      <c r="K126" s="43">
        <v>1923.8752971200001</v>
      </c>
      <c r="L126" s="43">
        <v>490.15129961999997</v>
      </c>
      <c r="M126" s="43">
        <v>61.590169249999995</v>
      </c>
      <c r="N126" s="43">
        <f t="shared" ref="N126" si="538">SUM(O126:P126)</f>
        <v>4356.7775916299997</v>
      </c>
      <c r="O126" s="43">
        <v>1525.5261585000001</v>
      </c>
      <c r="P126" s="43">
        <f t="shared" ref="P126" si="539">SUM(Q126:S126)</f>
        <v>2831.2514331299999</v>
      </c>
      <c r="Q126" s="43">
        <v>956.64375614000005</v>
      </c>
      <c r="R126" s="43">
        <v>1865.4229072199998</v>
      </c>
      <c r="S126" s="43">
        <v>9.1847697700000008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12612.098539660001</v>
      </c>
      <c r="C127" s="43">
        <f t="shared" ref="C127" si="540">I127+O127</f>
        <v>7275.81743293</v>
      </c>
      <c r="D127" s="43">
        <f t="shared" ref="D127" si="541">J127+P127</f>
        <v>5336.2811067299999</v>
      </c>
      <c r="E127" s="43">
        <f t="shared" ref="E127" si="542">K127+Q127</f>
        <v>2818.74557336</v>
      </c>
      <c r="F127" s="43">
        <f t="shared" ref="F127" si="543">L127+R127</f>
        <v>2449.11743252</v>
      </c>
      <c r="G127" s="43">
        <f t="shared" ref="G127" si="544">M127+S127</f>
        <v>68.418100850000002</v>
      </c>
      <c r="H127" s="43">
        <f t="shared" ref="H127" si="545">SUM(I127:J127)</f>
        <v>8014.1059091699999</v>
      </c>
      <c r="I127" s="43">
        <v>5510.23562176</v>
      </c>
      <c r="J127" s="43">
        <f t="shared" ref="J127" si="546">SUM(K127:M127)</f>
        <v>2503.8702874099999</v>
      </c>
      <c r="K127" s="43">
        <v>1975.4725547400001</v>
      </c>
      <c r="L127" s="43">
        <v>469.27525491</v>
      </c>
      <c r="M127" s="43">
        <v>59.122477759999995</v>
      </c>
      <c r="N127" s="43">
        <f t="shared" ref="N127" si="547">SUM(O127:P127)</f>
        <v>4597.99263049</v>
      </c>
      <c r="O127" s="43">
        <v>1765.58181117</v>
      </c>
      <c r="P127" s="43">
        <f t="shared" ref="P127" si="548">SUM(Q127:S127)</f>
        <v>2832.41081932</v>
      </c>
      <c r="Q127" s="43">
        <v>843.27301862000002</v>
      </c>
      <c r="R127" s="43">
        <v>1979.8421776100001</v>
      </c>
      <c r="S127" s="43">
        <v>9.2956230899999994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12804.508876169999</v>
      </c>
      <c r="C128" s="43">
        <f t="shared" ref="C128" si="549">I128+O128</f>
        <v>7587.3311916000002</v>
      </c>
      <c r="D128" s="43">
        <f t="shared" ref="D128" si="550">J128+P128</f>
        <v>5217.1776845700006</v>
      </c>
      <c r="E128" s="43">
        <f t="shared" ref="E128" si="551">K128+Q128</f>
        <v>2537.2949932399997</v>
      </c>
      <c r="F128" s="43">
        <f t="shared" ref="F128" si="552">L128+R128</f>
        <v>2611.5247289699996</v>
      </c>
      <c r="G128" s="43">
        <f t="shared" ref="G128" si="553">M128+S128</f>
        <v>68.357962360000002</v>
      </c>
      <c r="H128" s="43">
        <f t="shared" ref="H128" si="554">SUM(I128:J128)</f>
        <v>8273.1558677899993</v>
      </c>
      <c r="I128" s="43">
        <v>5929.3955155900003</v>
      </c>
      <c r="J128" s="43">
        <f t="shared" ref="J128" si="555">SUM(K128:M128)</f>
        <v>2343.7603521999999</v>
      </c>
      <c r="K128" s="43">
        <v>1791.30164625</v>
      </c>
      <c r="L128" s="43">
        <v>493.44407883000002</v>
      </c>
      <c r="M128" s="43">
        <v>59.01462712</v>
      </c>
      <c r="N128" s="43">
        <f t="shared" ref="N128" si="556">SUM(O128:P128)</f>
        <v>4531.3530083799997</v>
      </c>
      <c r="O128" s="43">
        <v>1657.93567601</v>
      </c>
      <c r="P128" s="43">
        <f t="shared" ref="P128" si="557">SUM(Q128:S128)</f>
        <v>2873.4173323700002</v>
      </c>
      <c r="Q128" s="43">
        <v>745.99334698999996</v>
      </c>
      <c r="R128" s="43">
        <v>2118.0806501399998</v>
      </c>
      <c r="S128" s="43">
        <v>9.34333524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12917.68697459</v>
      </c>
      <c r="C129" s="43">
        <f t="shared" ref="C129" si="558">I129+O129</f>
        <v>7417.2187412200001</v>
      </c>
      <c r="D129" s="43">
        <f t="shared" ref="D129" si="559">J129+P129</f>
        <v>5500.4682333700002</v>
      </c>
      <c r="E129" s="43">
        <f t="shared" ref="E129" si="560">K129+Q129</f>
        <v>3106.6314709100002</v>
      </c>
      <c r="F129" s="43">
        <f t="shared" ref="F129" si="561">L129+R129</f>
        <v>2324.4479017100002</v>
      </c>
      <c r="G129" s="43">
        <f t="shared" ref="G129" si="562">M129+S129</f>
        <v>69.388860749999992</v>
      </c>
      <c r="H129" s="43">
        <f t="shared" ref="H129" si="563">SUM(I129:J129)</f>
        <v>8042.2000570099999</v>
      </c>
      <c r="I129" s="43">
        <v>5291.6954370699996</v>
      </c>
      <c r="J129" s="43">
        <f t="shared" ref="J129" si="564">SUM(K129:M129)</f>
        <v>2750.5046199400003</v>
      </c>
      <c r="K129" s="43">
        <v>2279.5407307</v>
      </c>
      <c r="L129" s="43">
        <v>411.10319504</v>
      </c>
      <c r="M129" s="43">
        <v>59.860694199999998</v>
      </c>
      <c r="N129" s="43">
        <f t="shared" ref="N129" si="565">SUM(O129:P129)</f>
        <v>4875.4869175800004</v>
      </c>
      <c r="O129" s="43">
        <v>2125.5233041500001</v>
      </c>
      <c r="P129" s="43">
        <f t="shared" ref="P129" si="566">SUM(Q129:S129)</f>
        <v>2749.9636134300004</v>
      </c>
      <c r="Q129" s="43">
        <v>827.09074021000004</v>
      </c>
      <c r="R129" s="43">
        <v>1913.3447066700001</v>
      </c>
      <c r="S129" s="43">
        <v>9.5281665499999999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13437.07832565</v>
      </c>
      <c r="C130" s="43">
        <f t="shared" ref="C130" si="567">I130+O130</f>
        <v>7853.6017499600002</v>
      </c>
      <c r="D130" s="43">
        <f t="shared" ref="D130" si="568">J130+P130</f>
        <v>5583.4765756899997</v>
      </c>
      <c r="E130" s="43">
        <f t="shared" ref="E130" si="569">K130+Q130</f>
        <v>3224.5439768699998</v>
      </c>
      <c r="F130" s="43">
        <f t="shared" ref="F130" si="570">L130+R130</f>
        <v>2267.6526130299999</v>
      </c>
      <c r="G130" s="43">
        <f t="shared" ref="G130" si="571">M130+S130</f>
        <v>91.279985789999998</v>
      </c>
      <c r="H130" s="43">
        <f t="shared" ref="H130" si="572">SUM(I130:J130)</f>
        <v>8364.7181247999997</v>
      </c>
      <c r="I130" s="43">
        <v>5496.5059032899999</v>
      </c>
      <c r="J130" s="43">
        <f t="shared" ref="J130" si="573">SUM(K130:M130)</f>
        <v>2868.2122215100003</v>
      </c>
      <c r="K130" s="43">
        <v>2384.5316916100001</v>
      </c>
      <c r="L130" s="43">
        <v>402.14830565</v>
      </c>
      <c r="M130" s="43">
        <v>81.532224249999999</v>
      </c>
      <c r="N130" s="43">
        <f t="shared" ref="N130" si="574">SUM(O130:P130)</f>
        <v>5072.3602008500002</v>
      </c>
      <c r="O130" s="43">
        <v>2357.0958466699999</v>
      </c>
      <c r="P130" s="43">
        <f t="shared" ref="P130" si="575">SUM(Q130:S130)</f>
        <v>2715.2643541799998</v>
      </c>
      <c r="Q130" s="43">
        <v>840.01228526</v>
      </c>
      <c r="R130" s="43">
        <v>1865.50430738</v>
      </c>
      <c r="S130" s="43">
        <v>9.7477615400000008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12968.636942159999</v>
      </c>
      <c r="C131" s="43">
        <f t="shared" ref="C131" si="576">I131+O131</f>
        <v>7466.99755628</v>
      </c>
      <c r="D131" s="43">
        <f t="shared" ref="D131" si="577">J131+P131</f>
        <v>5501.6393858799993</v>
      </c>
      <c r="E131" s="43">
        <f t="shared" ref="E131" si="578">K131+Q131</f>
        <v>3048.7040700399994</v>
      </c>
      <c r="F131" s="43">
        <f t="shared" ref="F131" si="579">L131+R131</f>
        <v>2306.42072594</v>
      </c>
      <c r="G131" s="43">
        <f t="shared" ref="G131" si="580">M131+S131</f>
        <v>146.5145899</v>
      </c>
      <c r="H131" s="43">
        <f t="shared" ref="H131" si="581">SUM(I131:J131)</f>
        <v>8116.72031823</v>
      </c>
      <c r="I131" s="43">
        <v>5318.5421813900002</v>
      </c>
      <c r="J131" s="43">
        <f t="shared" ref="J131" si="582">SUM(K131:M131)</f>
        <v>2798.1781368399993</v>
      </c>
      <c r="K131" s="43">
        <v>2225.0571819999996</v>
      </c>
      <c r="L131" s="43">
        <v>436.17565629999996</v>
      </c>
      <c r="M131" s="43">
        <v>136.94529854000001</v>
      </c>
      <c r="N131" s="43">
        <f t="shared" ref="N131" si="583">SUM(O131:P131)</f>
        <v>4851.9166239299993</v>
      </c>
      <c r="O131" s="43">
        <v>2148.4553748899998</v>
      </c>
      <c r="P131" s="43">
        <f t="shared" ref="P131" si="584">SUM(Q131:S131)</f>
        <v>2703.46124904</v>
      </c>
      <c r="Q131" s="43">
        <v>823.64688804000002</v>
      </c>
      <c r="R131" s="43">
        <v>1870.2450696399999</v>
      </c>
      <c r="S131" s="43">
        <v>9.5692913599999994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12949.284914630001</v>
      </c>
      <c r="C132" s="43">
        <f t="shared" ref="C132" si="585">I132+O132</f>
        <v>7229.8876451400001</v>
      </c>
      <c r="D132" s="43">
        <f t="shared" ref="D132" si="586">J132+P132</f>
        <v>5719.3972694900003</v>
      </c>
      <c r="E132" s="43">
        <f t="shared" ref="E132" si="587">K132+Q132</f>
        <v>3177.0458456700003</v>
      </c>
      <c r="F132" s="43">
        <f t="shared" ref="F132" si="588">L132+R132</f>
        <v>2355.4703834900001</v>
      </c>
      <c r="G132" s="43">
        <f t="shared" ref="G132" si="589">M132+S132</f>
        <v>186.88104032999999</v>
      </c>
      <c r="H132" s="43">
        <f t="shared" ref="H132" si="590">SUM(I132:J132)</f>
        <v>8181.54129474</v>
      </c>
      <c r="I132" s="43">
        <v>5355.28596251</v>
      </c>
      <c r="J132" s="43">
        <f t="shared" ref="J132" si="591">SUM(K132:M132)</f>
        <v>2826.25533223</v>
      </c>
      <c r="K132" s="43">
        <v>2157.7394213400003</v>
      </c>
      <c r="L132" s="43">
        <v>491.21385642000001</v>
      </c>
      <c r="M132" s="43">
        <v>177.30205447</v>
      </c>
      <c r="N132" s="43">
        <f t="shared" ref="N132" si="592">SUM(O132:P132)</f>
        <v>4767.7436198900004</v>
      </c>
      <c r="O132" s="43">
        <v>1874.6016826300001</v>
      </c>
      <c r="P132" s="43">
        <f t="shared" ref="P132" si="593">SUM(Q132:S132)</f>
        <v>2893.1419372600003</v>
      </c>
      <c r="Q132" s="43">
        <v>1019.30642433</v>
      </c>
      <c r="R132" s="43">
        <v>1864.2565270699999</v>
      </c>
      <c r="S132" s="43">
        <v>9.5789858599999995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13665.61491878</v>
      </c>
      <c r="C133" s="43">
        <f t="shared" ref="C133" si="594">I133+O133</f>
        <v>7780.3934378799995</v>
      </c>
      <c r="D133" s="43">
        <f t="shared" ref="D133" si="595">J133+P133</f>
        <v>5885.2214808999997</v>
      </c>
      <c r="E133" s="43">
        <f t="shared" ref="E133" si="596">K133+Q133</f>
        <v>3244.5239667499995</v>
      </c>
      <c r="F133" s="43">
        <f t="shared" ref="F133" si="597">L133+R133</f>
        <v>2445.45531076</v>
      </c>
      <c r="G133" s="43">
        <f t="shared" ref="G133" si="598">M133+S133</f>
        <v>195.24220339000001</v>
      </c>
      <c r="H133" s="43">
        <f t="shared" ref="H133" si="599">SUM(I133:J133)</f>
        <v>8762.4783671199984</v>
      </c>
      <c r="I133" s="43">
        <v>5647.4404917599995</v>
      </c>
      <c r="J133" s="43">
        <f t="shared" ref="J133" si="600">SUM(K133:M133)</f>
        <v>3115.0378753599994</v>
      </c>
      <c r="K133" s="43">
        <v>2397.9678927699997</v>
      </c>
      <c r="L133" s="43">
        <v>531.00970910000001</v>
      </c>
      <c r="M133" s="43">
        <v>186.06027349000001</v>
      </c>
      <c r="N133" s="43">
        <f t="shared" ref="N133" si="601">SUM(O133:P133)</f>
        <v>4903.1365516599999</v>
      </c>
      <c r="O133" s="43">
        <v>2132.95294612</v>
      </c>
      <c r="P133" s="43">
        <f t="shared" ref="P133" si="602">SUM(Q133:S133)</f>
        <v>2770.1836055399999</v>
      </c>
      <c r="Q133" s="43">
        <v>846.55607397999995</v>
      </c>
      <c r="R133" s="43">
        <v>1914.44560166</v>
      </c>
      <c r="S133" s="43">
        <v>9.1819299000000001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13555.305050630001</v>
      </c>
      <c r="C134" s="43">
        <f t="shared" ref="C134" si="603">I134+O134</f>
        <v>7537.372844380001</v>
      </c>
      <c r="D134" s="43">
        <f t="shared" ref="D134" si="604">J134+P134</f>
        <v>6017.9322062499996</v>
      </c>
      <c r="E134" s="43">
        <f t="shared" ref="E134" si="605">K134+Q134</f>
        <v>3347.9837502999999</v>
      </c>
      <c r="F134" s="43">
        <f t="shared" ref="F134" si="606">L134+R134</f>
        <v>2541.5733024800002</v>
      </c>
      <c r="G134" s="43">
        <f t="shared" ref="G134" si="607">M134+S134</f>
        <v>128.37515347000001</v>
      </c>
      <c r="H134" s="43">
        <f t="shared" ref="H134" si="608">SUM(I134:J134)</f>
        <v>8321.8191367700001</v>
      </c>
      <c r="I134" s="43">
        <v>5336.7777649700001</v>
      </c>
      <c r="J134" s="43">
        <f t="shared" ref="J134" si="609">SUM(K134:M134)</f>
        <v>2985.0413717999995</v>
      </c>
      <c r="K134" s="43">
        <v>2208.1380538599997</v>
      </c>
      <c r="L134" s="43">
        <v>657.96731867999995</v>
      </c>
      <c r="M134" s="43">
        <v>118.93599926</v>
      </c>
      <c r="N134" s="43">
        <f t="shared" ref="N134" si="610">SUM(O134:P134)</f>
        <v>5233.4859138600004</v>
      </c>
      <c r="O134" s="43">
        <v>2200.5950794100004</v>
      </c>
      <c r="P134" s="43">
        <f t="shared" ref="P134" si="611">SUM(Q134:S134)</f>
        <v>3032.8908344500005</v>
      </c>
      <c r="Q134" s="43">
        <v>1139.84569644</v>
      </c>
      <c r="R134" s="43">
        <v>1883.6059838000001</v>
      </c>
      <c r="S134" s="43">
        <v>9.4391542099999999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13733.61534307</v>
      </c>
      <c r="C135" s="43">
        <f t="shared" ref="C135" si="612">I135+O135</f>
        <v>7741.7195407599993</v>
      </c>
      <c r="D135" s="43">
        <f t="shared" ref="D135" si="613">J135+P135</f>
        <v>5991.8958023100004</v>
      </c>
      <c r="E135" s="43">
        <f t="shared" ref="E135" si="614">K135+Q135</f>
        <v>2682.7565379899997</v>
      </c>
      <c r="F135" s="43">
        <f t="shared" ref="F135" si="615">L135+R135</f>
        <v>3180.9317836500004</v>
      </c>
      <c r="G135" s="43">
        <f t="shared" ref="G135" si="616">M135+S135</f>
        <v>128.20748067</v>
      </c>
      <c r="H135" s="43">
        <f t="shared" ref="H135" si="617">SUM(I135:J135)</f>
        <v>8730.6257240300001</v>
      </c>
      <c r="I135" s="43">
        <v>6047.4520854399998</v>
      </c>
      <c r="J135" s="43">
        <f t="shared" ref="J135" si="618">SUM(K135:M135)</f>
        <v>2683.1736385899999</v>
      </c>
      <c r="K135" s="43">
        <v>1878.5334368900001</v>
      </c>
      <c r="L135" s="43">
        <v>685.80152625999995</v>
      </c>
      <c r="M135" s="43">
        <v>118.83867544</v>
      </c>
      <c r="N135" s="43">
        <f t="shared" ref="N135" si="619">SUM(O135:P135)</f>
        <v>5002.9896190399995</v>
      </c>
      <c r="O135" s="43">
        <v>1694.26745532</v>
      </c>
      <c r="P135" s="43">
        <f t="shared" ref="P135" si="620">SUM(Q135:S135)</f>
        <v>3308.72216372</v>
      </c>
      <c r="Q135" s="43">
        <v>804.22310109999989</v>
      </c>
      <c r="R135" s="43">
        <v>2495.1302573900002</v>
      </c>
      <c r="S135" s="43">
        <v>9.3688052299999995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14323.285236340002</v>
      </c>
      <c r="C136" s="43">
        <f t="shared" ref="C136" si="621">I136+O136</f>
        <v>8930.6049154499997</v>
      </c>
      <c r="D136" s="43">
        <f t="shared" ref="D136" si="622">J136+P136</f>
        <v>5392.6803208900001</v>
      </c>
      <c r="E136" s="43">
        <f t="shared" ref="E136" si="623">K136+Q136</f>
        <v>3281.5246834300006</v>
      </c>
      <c r="F136" s="43">
        <f t="shared" ref="F136" si="624">L136+R136</f>
        <v>1983.6028267400002</v>
      </c>
      <c r="G136" s="43">
        <f t="shared" ref="G136" si="625">M136+S136</f>
        <v>127.55281072</v>
      </c>
      <c r="H136" s="43">
        <f t="shared" ref="H136" si="626">SUM(I136:J136)</f>
        <v>9214.1644013200003</v>
      </c>
      <c r="I136" s="43">
        <v>6231.9961888300004</v>
      </c>
      <c r="J136" s="43">
        <f t="shared" ref="J136" si="627">SUM(K136:M136)</f>
        <v>2982.1682124899999</v>
      </c>
      <c r="K136" s="43">
        <v>2211.9710197700001</v>
      </c>
      <c r="L136" s="43">
        <v>651.70723762</v>
      </c>
      <c r="M136" s="43">
        <v>118.4899551</v>
      </c>
      <c r="N136" s="43">
        <f t="shared" ref="N136" si="628">SUM(O136:P136)</f>
        <v>5109.1208350199995</v>
      </c>
      <c r="O136" s="43">
        <v>2698.6087266199997</v>
      </c>
      <c r="P136" s="43">
        <f t="shared" ref="P136" si="629">SUM(Q136:S136)</f>
        <v>2410.5121084000002</v>
      </c>
      <c r="Q136" s="43">
        <v>1069.5536636600002</v>
      </c>
      <c r="R136" s="43">
        <v>1331.8955891200001</v>
      </c>
      <c r="S136" s="43">
        <v>9.0628556200000006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13070.774912140001</v>
      </c>
      <c r="C137" s="43">
        <f t="shared" ref="C137" si="630">I137+O137</f>
        <v>7794.8268639800008</v>
      </c>
      <c r="D137" s="43">
        <f t="shared" ref="D137" si="631">J137+P137</f>
        <v>5275.9480481599994</v>
      </c>
      <c r="E137" s="43">
        <f t="shared" ref="E137" si="632">K137+Q137</f>
        <v>3221.0973320099997</v>
      </c>
      <c r="F137" s="43">
        <f t="shared" ref="F137" si="633">L137+R137</f>
        <v>1929.5626388200001</v>
      </c>
      <c r="G137" s="43">
        <f t="shared" ref="G137" si="634">M137+S137</f>
        <v>125.28807732999999</v>
      </c>
      <c r="H137" s="43">
        <f t="shared" ref="H137" si="635">SUM(I137:J137)</f>
        <v>7968.1811735600004</v>
      </c>
      <c r="I137" s="43">
        <v>5182.5908541500003</v>
      </c>
      <c r="J137" s="43">
        <f t="shared" ref="J137" si="636">SUM(K137:M137)</f>
        <v>2785.5903194099997</v>
      </c>
      <c r="K137" s="43">
        <v>2071.3945410199999</v>
      </c>
      <c r="L137" s="43">
        <v>597.86516112000004</v>
      </c>
      <c r="M137" s="43">
        <v>116.33061726999999</v>
      </c>
      <c r="N137" s="43">
        <f t="shared" ref="N137" si="637">SUM(O137:P137)</f>
        <v>5102.5937385799998</v>
      </c>
      <c r="O137" s="43">
        <v>2612.2360098300001</v>
      </c>
      <c r="P137" s="43">
        <f t="shared" ref="P137" si="638">SUM(Q137:S137)</f>
        <v>2490.3577287499998</v>
      </c>
      <c r="Q137" s="43">
        <v>1149.7027909899998</v>
      </c>
      <c r="R137" s="43">
        <v>1331.6974777</v>
      </c>
      <c r="S137" s="43">
        <v>8.9574600600000007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12273.42251667</v>
      </c>
      <c r="C138" s="43">
        <f t="shared" ref="C138" si="639">I138+O138</f>
        <v>7359.8427832999996</v>
      </c>
      <c r="D138" s="43">
        <f t="shared" ref="D138" si="640">J138+P138</f>
        <v>4913.5797333700002</v>
      </c>
      <c r="E138" s="43">
        <f t="shared" ref="E138" si="641">K138+Q138</f>
        <v>3190.9356865700001</v>
      </c>
      <c r="F138" s="43">
        <f t="shared" ref="F138" si="642">L138+R138</f>
        <v>1576.61068553</v>
      </c>
      <c r="G138" s="43">
        <f t="shared" ref="G138" si="643">M138+S138</f>
        <v>146.03336127</v>
      </c>
      <c r="H138" s="43">
        <f t="shared" ref="H138" si="644">SUM(I138:J138)</f>
        <v>8145.2013018899997</v>
      </c>
      <c r="I138" s="43">
        <v>5340.4588319099994</v>
      </c>
      <c r="J138" s="43">
        <f t="shared" ref="J138" si="645">SUM(K138:M138)</f>
        <v>2804.7424699799999</v>
      </c>
      <c r="K138" s="43">
        <v>2108.34564555</v>
      </c>
      <c r="L138" s="43">
        <v>559.25702116000002</v>
      </c>
      <c r="M138" s="43">
        <v>137.13980326999999</v>
      </c>
      <c r="N138" s="43">
        <f t="shared" ref="N138" si="646">SUM(O138:P138)</f>
        <v>4128.2212147800001</v>
      </c>
      <c r="O138" s="43">
        <v>2019.38395139</v>
      </c>
      <c r="P138" s="43">
        <f t="shared" ref="P138" si="647">SUM(Q138:S138)</f>
        <v>2108.8372633900003</v>
      </c>
      <c r="Q138" s="43">
        <v>1082.5900410199999</v>
      </c>
      <c r="R138" s="43">
        <v>1017.35366437</v>
      </c>
      <c r="S138" s="43">
        <v>8.8935580000000005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12224.783996000002</v>
      </c>
      <c r="C139" s="43">
        <f t="shared" ref="C139" si="648">I139+O139</f>
        <v>7527.4743478</v>
      </c>
      <c r="D139" s="43">
        <f t="shared" ref="D139" si="649">J139+P139</f>
        <v>4697.3096482000001</v>
      </c>
      <c r="E139" s="43">
        <f t="shared" ref="E139" si="650">K139+Q139</f>
        <v>2929.26270841</v>
      </c>
      <c r="F139" s="43">
        <f t="shared" ref="F139" si="651">L139+R139</f>
        <v>1622.1679458999999</v>
      </c>
      <c r="G139" s="43">
        <f t="shared" ref="G139" si="652">M139+S139</f>
        <v>145.87899389</v>
      </c>
      <c r="H139" s="43">
        <f t="shared" ref="H139" si="653">SUM(I139:J139)</f>
        <v>8279.8409655399992</v>
      </c>
      <c r="I139" s="43">
        <v>5543.4072072999998</v>
      </c>
      <c r="J139" s="43">
        <f t="shared" ref="J139" si="654">SUM(K139:M139)</f>
        <v>2736.4337582400003</v>
      </c>
      <c r="K139" s="43">
        <v>1961.69973809</v>
      </c>
      <c r="L139" s="43">
        <v>637.54718697999999</v>
      </c>
      <c r="M139" s="43">
        <v>137.18683317</v>
      </c>
      <c r="N139" s="43">
        <f t="shared" ref="N139" si="655">SUM(O139:P139)</f>
        <v>3944.94303046</v>
      </c>
      <c r="O139" s="43">
        <v>1984.0671405000001</v>
      </c>
      <c r="P139" s="43">
        <f t="shared" ref="P139" si="656">SUM(Q139:S139)</f>
        <v>1960.87588996</v>
      </c>
      <c r="Q139" s="43">
        <v>967.56297031999998</v>
      </c>
      <c r="R139" s="43">
        <v>984.62075891999996</v>
      </c>
      <c r="S139" s="43">
        <v>8.6921607200000004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12005.667266879998</v>
      </c>
      <c r="C140" s="43">
        <f t="shared" ref="C140" si="657">I140+O140</f>
        <v>7616.4003459099995</v>
      </c>
      <c r="D140" s="43">
        <f t="shared" ref="D140" si="658">J140+P140</f>
        <v>4389.2669209699998</v>
      </c>
      <c r="E140" s="43">
        <f t="shared" ref="E140" si="659">K140+Q140</f>
        <v>2740.1663762099997</v>
      </c>
      <c r="F140" s="43">
        <f t="shared" ref="F140" si="660">L140+R140</f>
        <v>1503.1336332000001</v>
      </c>
      <c r="G140" s="43">
        <f t="shared" ref="G140" si="661">M140+S140</f>
        <v>145.96691156</v>
      </c>
      <c r="H140" s="43">
        <f t="shared" ref="H140" si="662">SUM(I140:J140)</f>
        <v>8101.4723409399994</v>
      </c>
      <c r="I140" s="43">
        <v>5475.4074904899999</v>
      </c>
      <c r="J140" s="43">
        <f t="shared" ref="J140" si="663">SUM(K140:M140)</f>
        <v>2626.06485045</v>
      </c>
      <c r="K140" s="43">
        <v>1957.7923295099999</v>
      </c>
      <c r="L140" s="43">
        <v>530.86431924999999</v>
      </c>
      <c r="M140" s="43">
        <v>137.40820169</v>
      </c>
      <c r="N140" s="43">
        <f t="shared" ref="N140" si="664">SUM(O140:P140)</f>
        <v>3904.1949259399998</v>
      </c>
      <c r="O140" s="43">
        <v>2140.9928554199996</v>
      </c>
      <c r="P140" s="43">
        <f t="shared" ref="P140" si="665">SUM(Q140:S140)</f>
        <v>1763.20207052</v>
      </c>
      <c r="Q140" s="43">
        <v>782.37404670000001</v>
      </c>
      <c r="R140" s="43">
        <v>972.26931394999997</v>
      </c>
      <c r="S140" s="43">
        <v>8.5587098699999995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12040.079189399999</v>
      </c>
      <c r="C141" s="43">
        <f t="shared" ref="C141" si="666">I141+O141</f>
        <v>7916.6189826699992</v>
      </c>
      <c r="D141" s="43">
        <f t="shared" ref="D141" si="667">J141+P141</f>
        <v>4123.4602067299993</v>
      </c>
      <c r="E141" s="43">
        <f t="shared" ref="E141" si="668">K141+Q141</f>
        <v>2447.3993645999999</v>
      </c>
      <c r="F141" s="43">
        <f t="shared" ref="F141" si="669">L141+R141</f>
        <v>1529.5279123199998</v>
      </c>
      <c r="G141" s="43">
        <f t="shared" ref="G141" si="670">M141+S141</f>
        <v>146.53292980999998</v>
      </c>
      <c r="H141" s="43">
        <f t="shared" ref="H141" si="671">SUM(I141:J141)</f>
        <v>8143.2980375299994</v>
      </c>
      <c r="I141" s="43">
        <v>5741.9821626399998</v>
      </c>
      <c r="J141" s="43">
        <f t="shared" ref="J141" si="672">SUM(K141:M141)</f>
        <v>2401.3158748899996</v>
      </c>
      <c r="K141" s="43">
        <v>1746.6723373</v>
      </c>
      <c r="L141" s="43">
        <v>516.70928775999994</v>
      </c>
      <c r="M141" s="43">
        <v>137.93424983</v>
      </c>
      <c r="N141" s="43">
        <f t="shared" ref="N141" si="673">SUM(O141:P141)</f>
        <v>3896.78115187</v>
      </c>
      <c r="O141" s="43">
        <v>2174.6368200299999</v>
      </c>
      <c r="P141" s="43">
        <f t="shared" ref="P141" si="674">SUM(Q141:S141)</f>
        <v>1722.1443318399999</v>
      </c>
      <c r="Q141" s="43">
        <v>700.72702729999992</v>
      </c>
      <c r="R141" s="43">
        <v>1012.81862456</v>
      </c>
      <c r="S141" s="43">
        <v>8.59867998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12386.62551564</v>
      </c>
      <c r="C142" s="43">
        <f t="shared" ref="C142" si="675">I142+O142</f>
        <v>7925.3767665699997</v>
      </c>
      <c r="D142" s="43">
        <f t="shared" ref="D142" si="676">J142+P142</f>
        <v>4461.2487490699996</v>
      </c>
      <c r="E142" s="43">
        <f t="shared" ref="E142" si="677">K142+Q142</f>
        <v>2401.3889538399999</v>
      </c>
      <c r="F142" s="43">
        <f t="shared" ref="F142" si="678">L142+R142</f>
        <v>1897.7874285400001</v>
      </c>
      <c r="G142" s="43">
        <f t="shared" ref="G142" si="679">M142+S142</f>
        <v>162.07236669</v>
      </c>
      <c r="H142" s="43">
        <f t="shared" ref="H142" si="680">SUM(I142:J142)</f>
        <v>8889.803442209999</v>
      </c>
      <c r="I142" s="43">
        <v>6347.8361168000001</v>
      </c>
      <c r="J142" s="43">
        <f t="shared" ref="J142" si="681">SUM(K142:M142)</f>
        <v>2541.9673254099998</v>
      </c>
      <c r="K142" s="43">
        <v>1895.5051053</v>
      </c>
      <c r="L142" s="43">
        <v>505.92011410999999</v>
      </c>
      <c r="M142" s="43">
        <v>140.54210599999999</v>
      </c>
      <c r="N142" s="43">
        <f t="shared" ref="N142" si="682">SUM(O142:P142)</f>
        <v>3496.8220734300003</v>
      </c>
      <c r="O142" s="43">
        <v>1577.5406497700001</v>
      </c>
      <c r="P142" s="43">
        <f t="shared" ref="P142" si="683">SUM(Q142:S142)</f>
        <v>1919.28142366</v>
      </c>
      <c r="Q142" s="43">
        <v>505.88384853999997</v>
      </c>
      <c r="R142" s="43">
        <v>1391.8673144300001</v>
      </c>
      <c r="S142" s="43">
        <v>21.530260689999999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12053.515518120001</v>
      </c>
      <c r="C143" s="43">
        <f t="shared" ref="C143" si="684">I143+O143</f>
        <v>7483.4094030399992</v>
      </c>
      <c r="D143" s="43">
        <f t="shared" ref="D143" si="685">J143+P143</f>
        <v>4570.1061150799997</v>
      </c>
      <c r="E143" s="43">
        <f t="shared" ref="E143" si="686">K143+Q143</f>
        <v>2450.8551473899997</v>
      </c>
      <c r="F143" s="43">
        <f t="shared" ref="F143" si="687">L143+R143</f>
        <v>1945.1798219500001</v>
      </c>
      <c r="G143" s="43">
        <f t="shared" ref="G143" si="688">M143+S143</f>
        <v>174.07114573999999</v>
      </c>
      <c r="H143" s="43">
        <f t="shared" ref="H143" si="689">SUM(I143:J143)</f>
        <v>8390.6487805500001</v>
      </c>
      <c r="I143" s="43">
        <v>5868.0312776499995</v>
      </c>
      <c r="J143" s="43">
        <f t="shared" ref="J143" si="690">SUM(K143:M143)</f>
        <v>2522.6175028999996</v>
      </c>
      <c r="K143" s="43">
        <v>1896.7317313399999</v>
      </c>
      <c r="L143" s="43">
        <v>474.11540101000003</v>
      </c>
      <c r="M143" s="43">
        <v>151.77037055</v>
      </c>
      <c r="N143" s="43">
        <f t="shared" ref="N143" si="691">SUM(O143:P143)</f>
        <v>3662.8667375700002</v>
      </c>
      <c r="O143" s="43">
        <v>1615.3781253900002</v>
      </c>
      <c r="P143" s="43">
        <f t="shared" ref="P143" si="692">SUM(Q143:S143)</f>
        <v>2047.48861218</v>
      </c>
      <c r="Q143" s="43">
        <v>554.12341604999995</v>
      </c>
      <c r="R143" s="43">
        <v>1471.06442094</v>
      </c>
      <c r="S143" s="43">
        <v>22.30077519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14234.465749090001</v>
      </c>
      <c r="C144" s="43">
        <f t="shared" ref="C144" si="693">I144+O144</f>
        <v>9407.3091717499992</v>
      </c>
      <c r="D144" s="43">
        <f t="shared" ref="D144" si="694">J144+P144</f>
        <v>4827.1565773399998</v>
      </c>
      <c r="E144" s="43">
        <f t="shared" ref="E144" si="695">K144+Q144</f>
        <v>2359.5017427399998</v>
      </c>
      <c r="F144" s="43">
        <f t="shared" ref="F144" si="696">L144+R144</f>
        <v>2282.0516473099997</v>
      </c>
      <c r="G144" s="43">
        <f t="shared" ref="G144" si="697">M144+S144</f>
        <v>185.60318729000002</v>
      </c>
      <c r="H144" s="43">
        <f t="shared" ref="H144" si="698">SUM(I144:J144)</f>
        <v>10166.949062790001</v>
      </c>
      <c r="I144" s="43">
        <v>7402.2323193800003</v>
      </c>
      <c r="J144" s="43">
        <f t="shared" ref="J144" si="699">SUM(K144:M144)</f>
        <v>2764.7167434100002</v>
      </c>
      <c r="K144" s="43">
        <v>1824.2057693900001</v>
      </c>
      <c r="L144" s="43">
        <v>778.00113385999998</v>
      </c>
      <c r="M144" s="43">
        <v>162.50984016000001</v>
      </c>
      <c r="N144" s="43">
        <f t="shared" ref="N144" si="700">SUM(O144:P144)</f>
        <v>4067.5166862999999</v>
      </c>
      <c r="O144" s="43">
        <v>2005.0768523699999</v>
      </c>
      <c r="P144" s="43">
        <f t="shared" ref="P144" si="701">SUM(Q144:S144)</f>
        <v>2062.4398339300001</v>
      </c>
      <c r="Q144" s="43">
        <v>535.29597334999994</v>
      </c>
      <c r="R144" s="43">
        <v>1504.0505134499999</v>
      </c>
      <c r="S144" s="43">
        <v>23.093347130000001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13790.733697060001</v>
      </c>
      <c r="C145" s="43">
        <f t="shared" ref="C145" si="702">I145+O145</f>
        <v>9308.2391369600009</v>
      </c>
      <c r="D145" s="43">
        <f t="shared" ref="D145" si="703">J145+P145</f>
        <v>4482.4945600999999</v>
      </c>
      <c r="E145" s="43">
        <f t="shared" ref="E145" si="704">K145+Q145</f>
        <v>2387.7033092900001</v>
      </c>
      <c r="F145" s="43">
        <f t="shared" ref="F145" si="705">L145+R145</f>
        <v>1920.81074876</v>
      </c>
      <c r="G145" s="43">
        <f t="shared" ref="G145" si="706">M145+S145</f>
        <v>173.98050204999998</v>
      </c>
      <c r="H145" s="43">
        <f t="shared" ref="H145" si="707">SUM(I145:J145)</f>
        <v>9719.2303602699994</v>
      </c>
      <c r="I145" s="43">
        <v>7109.23347354</v>
      </c>
      <c r="J145" s="43">
        <f t="shared" ref="J145" si="708">SUM(K145:M145)</f>
        <v>2609.9968867299995</v>
      </c>
      <c r="K145" s="43">
        <v>2038.1093747499999</v>
      </c>
      <c r="L145" s="43">
        <v>420.59502980000002</v>
      </c>
      <c r="M145" s="43">
        <v>151.29248217999998</v>
      </c>
      <c r="N145" s="43">
        <f t="shared" ref="N145" si="709">SUM(O145:P145)</f>
        <v>4071.50333679</v>
      </c>
      <c r="O145" s="43">
        <v>2199.00566342</v>
      </c>
      <c r="P145" s="43">
        <f t="shared" ref="P145" si="710">SUM(Q145:S145)</f>
        <v>1872.49767337</v>
      </c>
      <c r="Q145" s="43">
        <v>349.59393454000002</v>
      </c>
      <c r="R145" s="43">
        <v>1500.21571896</v>
      </c>
      <c r="S145" s="43">
        <v>22.688019870000002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14539.891039210001</v>
      </c>
      <c r="C146" s="43">
        <f t="shared" ref="C146" si="711">I146+O146</f>
        <v>10017.5046932</v>
      </c>
      <c r="D146" s="43">
        <f t="shared" ref="D146" si="712">J146+P146</f>
        <v>4522.3863460100001</v>
      </c>
      <c r="E146" s="43">
        <f t="shared" ref="E146" si="713">K146+Q146</f>
        <v>2247.3798701800001</v>
      </c>
      <c r="F146" s="43">
        <f t="shared" ref="F146" si="714">L146+R146</f>
        <v>2099.5499513100003</v>
      </c>
      <c r="G146" s="43">
        <f t="shared" ref="G146" si="715">M146+S146</f>
        <v>175.45652451999999</v>
      </c>
      <c r="H146" s="43">
        <f t="shared" ref="H146" si="716">SUM(I146:J146)</f>
        <v>10630.99465411</v>
      </c>
      <c r="I146" s="43">
        <v>7918.2258858799996</v>
      </c>
      <c r="J146" s="43">
        <f t="shared" ref="J146" si="717">SUM(K146:M146)</f>
        <v>2712.7687682300002</v>
      </c>
      <c r="K146" s="43">
        <v>1955.9152133600001</v>
      </c>
      <c r="L146" s="43">
        <v>602.76237510999999</v>
      </c>
      <c r="M146" s="43">
        <v>154.09117975999999</v>
      </c>
      <c r="N146" s="43">
        <f t="shared" ref="N146" si="718">SUM(O146:P146)</f>
        <v>3908.8963850999999</v>
      </c>
      <c r="O146" s="43">
        <v>2099.2788073199999</v>
      </c>
      <c r="P146" s="43">
        <f t="shared" ref="P146" si="719">SUM(Q146:S146)</f>
        <v>1809.6175777800001</v>
      </c>
      <c r="Q146" s="43">
        <v>291.46465682000002</v>
      </c>
      <c r="R146" s="43">
        <v>1496.7875762000001</v>
      </c>
      <c r="S146" s="43">
        <v>21.365344759999999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14430.724224119998</v>
      </c>
      <c r="C147" s="43">
        <f t="shared" ref="C147" si="720">I147+O147</f>
        <v>9795.9070702400004</v>
      </c>
      <c r="D147" s="43">
        <f t="shared" ref="D147" si="721">J147+P147</f>
        <v>4634.8171538799998</v>
      </c>
      <c r="E147" s="43">
        <f t="shared" ref="E147" si="722">K147+Q147</f>
        <v>2268.2148459999999</v>
      </c>
      <c r="F147" s="43">
        <f t="shared" ref="F147" si="723">L147+R147</f>
        <v>2190.6327815999998</v>
      </c>
      <c r="G147" s="43">
        <f t="shared" ref="G147" si="724">M147+S147</f>
        <v>175.96952627999997</v>
      </c>
      <c r="H147" s="43">
        <f t="shared" ref="H147" si="725">SUM(I147:J147)</f>
        <v>10477.478150790001</v>
      </c>
      <c r="I147" s="43">
        <v>7618.2466407600004</v>
      </c>
      <c r="J147" s="43">
        <f t="shared" ref="J147" si="726">SUM(K147:M147)</f>
        <v>2859.2315100300002</v>
      </c>
      <c r="K147" s="43">
        <v>1998.5282180700001</v>
      </c>
      <c r="L147" s="43">
        <v>706.66800223999996</v>
      </c>
      <c r="M147" s="43">
        <v>154.03528971999998</v>
      </c>
      <c r="N147" s="43">
        <f t="shared" ref="N147" si="727">SUM(O147:P147)</f>
        <v>3953.2460733299999</v>
      </c>
      <c r="O147" s="43">
        <v>2177.6604294799999</v>
      </c>
      <c r="P147" s="43">
        <f t="shared" ref="P147" si="728">SUM(Q147:S147)</f>
        <v>1775.58564385</v>
      </c>
      <c r="Q147" s="43">
        <v>269.68662792999999</v>
      </c>
      <c r="R147" s="43">
        <v>1483.96477936</v>
      </c>
      <c r="S147" s="43">
        <v>21.934236559999999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13890.5100705</v>
      </c>
      <c r="C148" s="43">
        <f t="shared" ref="C148" si="729">I148+O148</f>
        <v>9246.0087545999995</v>
      </c>
      <c r="D148" s="43">
        <f t="shared" ref="D148" si="730">J148+P148</f>
        <v>4644.5013159000009</v>
      </c>
      <c r="E148" s="43">
        <f t="shared" ref="E148" si="731">K148+Q148</f>
        <v>2166.6291061900001</v>
      </c>
      <c r="F148" s="43">
        <f t="shared" ref="F148" si="732">L148+R148</f>
        <v>2342.0219567900003</v>
      </c>
      <c r="G148" s="43">
        <f t="shared" ref="G148" si="733">M148+S148</f>
        <v>135.85025292</v>
      </c>
      <c r="H148" s="43">
        <f t="shared" ref="H148" si="734">SUM(I148:J148)</f>
        <v>9972.2486047800012</v>
      </c>
      <c r="I148" s="43">
        <v>7158.0852835599999</v>
      </c>
      <c r="J148" s="43">
        <f t="shared" ref="J148" si="735">SUM(K148:M148)</f>
        <v>2814.1633212200004</v>
      </c>
      <c r="K148" s="43">
        <v>1856.71634021</v>
      </c>
      <c r="L148" s="43">
        <v>834.39041010000005</v>
      </c>
      <c r="M148" s="43">
        <v>123.05657091</v>
      </c>
      <c r="N148" s="43">
        <f t="shared" ref="N148" si="736">SUM(O148:P148)</f>
        <v>3918.2614657200002</v>
      </c>
      <c r="O148" s="43">
        <v>2087.9234710400001</v>
      </c>
      <c r="P148" s="43">
        <f t="shared" ref="P148" si="737">SUM(Q148:S148)</f>
        <v>1830.3379946800003</v>
      </c>
      <c r="Q148" s="43">
        <v>309.91276598000002</v>
      </c>
      <c r="R148" s="43">
        <v>1507.6315466900001</v>
      </c>
      <c r="S148" s="43">
        <v>12.793682009999999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14559.775547420002</v>
      </c>
      <c r="C149" s="43">
        <f t="shared" ref="C149" si="738">I149+O149</f>
        <v>9415.9330757200005</v>
      </c>
      <c r="D149" s="43">
        <f t="shared" ref="D149" si="739">J149+P149</f>
        <v>5143.8424716999998</v>
      </c>
      <c r="E149" s="43">
        <f t="shared" ref="E149" si="740">K149+Q149</f>
        <v>2331.66620143</v>
      </c>
      <c r="F149" s="43">
        <f t="shared" ref="F149" si="741">L149+R149</f>
        <v>2670.0455334600001</v>
      </c>
      <c r="G149" s="43">
        <f t="shared" ref="G149" si="742">M149+S149</f>
        <v>142.13073681</v>
      </c>
      <c r="H149" s="43">
        <f t="shared" ref="H149" si="743">SUM(I149:J149)</f>
        <v>9535.684781670001</v>
      </c>
      <c r="I149" s="43">
        <v>6741.4957099000003</v>
      </c>
      <c r="J149" s="43">
        <f t="shared" ref="J149" si="744">SUM(K149:M149)</f>
        <v>2794.1890717700003</v>
      </c>
      <c r="K149" s="43">
        <v>1885.8059819299999</v>
      </c>
      <c r="L149" s="43">
        <v>781.63111734000006</v>
      </c>
      <c r="M149" s="43">
        <v>126.75197250000001</v>
      </c>
      <c r="N149" s="43">
        <f t="shared" ref="N149" si="745">SUM(O149:P149)</f>
        <v>5024.0907657500002</v>
      </c>
      <c r="O149" s="43">
        <v>2674.4373658200002</v>
      </c>
      <c r="P149" s="43">
        <f t="shared" ref="P149" si="746">SUM(Q149:S149)</f>
        <v>2349.65339993</v>
      </c>
      <c r="Q149" s="43">
        <v>445.86021950000003</v>
      </c>
      <c r="R149" s="43">
        <v>1888.4144161199999</v>
      </c>
      <c r="S149" s="43">
        <v>15.378764309999999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15536.73639858</v>
      </c>
      <c r="C150" s="43">
        <f t="shared" ref="C150" si="747">I150+O150</f>
        <v>10391.696057020001</v>
      </c>
      <c r="D150" s="43">
        <f t="shared" ref="D150" si="748">J150+P150</f>
        <v>5145.0403415599994</v>
      </c>
      <c r="E150" s="43">
        <f t="shared" ref="E150" si="749">K150+Q150</f>
        <v>2354.1611174899999</v>
      </c>
      <c r="F150" s="43">
        <f t="shared" ref="F150" si="750">L150+R150</f>
        <v>2652.00663304</v>
      </c>
      <c r="G150" s="43">
        <f t="shared" ref="G150" si="751">M150+S150</f>
        <v>138.87259103</v>
      </c>
      <c r="H150" s="43">
        <f t="shared" ref="H150" si="752">SUM(I150:J150)</f>
        <v>10314.78466714</v>
      </c>
      <c r="I150" s="43">
        <v>7452.7734989600003</v>
      </c>
      <c r="J150" s="43">
        <f t="shared" ref="J150" si="753">SUM(K150:M150)</f>
        <v>2862.0111681799995</v>
      </c>
      <c r="K150" s="43">
        <v>1978.6966247999999</v>
      </c>
      <c r="L150" s="43">
        <v>759.67934334999995</v>
      </c>
      <c r="M150" s="43">
        <v>123.63520003000001</v>
      </c>
      <c r="N150" s="43">
        <f t="shared" ref="N150" si="754">SUM(O150:P150)</f>
        <v>5221.95173144</v>
      </c>
      <c r="O150" s="43">
        <v>2938.92255806</v>
      </c>
      <c r="P150" s="43">
        <f t="shared" ref="P150" si="755">SUM(Q150:S150)</f>
        <v>2283.02917338</v>
      </c>
      <c r="Q150" s="43">
        <v>375.46449269000004</v>
      </c>
      <c r="R150" s="43">
        <v>1892.32728969</v>
      </c>
      <c r="S150" s="43">
        <v>15.237391000000001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15597.571022010001</v>
      </c>
      <c r="C151" s="43">
        <f t="shared" ref="C151" si="756">I151+O151</f>
        <v>11106.14424673</v>
      </c>
      <c r="D151" s="43">
        <f t="shared" ref="D151" si="757">J151+P151</f>
        <v>4491.4267752800006</v>
      </c>
      <c r="E151" s="43">
        <f t="shared" ref="E151" si="758">K151+Q151</f>
        <v>1699.71553735</v>
      </c>
      <c r="F151" s="43">
        <f t="shared" ref="F151" si="759">L151+R151</f>
        <v>2653.4851830299999</v>
      </c>
      <c r="G151" s="43">
        <f t="shared" ref="G151" si="760">M151+S151</f>
        <v>138.22605489999998</v>
      </c>
      <c r="H151" s="43">
        <f t="shared" ref="H151" si="761">SUM(I151:J151)</f>
        <v>10098.58262956</v>
      </c>
      <c r="I151" s="43">
        <v>7849.18623553</v>
      </c>
      <c r="J151" s="43">
        <f t="shared" ref="J151" si="762">SUM(K151:M151)</f>
        <v>2249.39639403</v>
      </c>
      <c r="K151" s="43">
        <v>1396.57167323</v>
      </c>
      <c r="L151" s="43">
        <v>729.38076085</v>
      </c>
      <c r="M151" s="43">
        <v>123.44395994999999</v>
      </c>
      <c r="N151" s="43">
        <f t="shared" ref="N151" si="763">SUM(O151:P151)</f>
        <v>5498.98839245</v>
      </c>
      <c r="O151" s="43">
        <v>3256.9580111999999</v>
      </c>
      <c r="P151" s="43">
        <f t="shared" ref="P151" si="764">SUM(Q151:S151)</f>
        <v>2242.0303812500001</v>
      </c>
      <c r="Q151" s="43">
        <v>303.14386411999999</v>
      </c>
      <c r="R151" s="43">
        <v>1924.10442218</v>
      </c>
      <c r="S151" s="43">
        <v>14.782094949999999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16376.19508489</v>
      </c>
      <c r="C152" s="43">
        <f t="shared" ref="C152" si="765">I152+O152</f>
        <v>11800.35501496</v>
      </c>
      <c r="D152" s="43">
        <f t="shared" ref="D152" si="766">J152+P152</f>
        <v>4575.84006993</v>
      </c>
      <c r="E152" s="43">
        <f t="shared" ref="E152" si="767">K152+Q152</f>
        <v>1956.41865882</v>
      </c>
      <c r="F152" s="43">
        <f t="shared" ref="F152" si="768">L152+R152</f>
        <v>2482.28767453</v>
      </c>
      <c r="G152" s="43">
        <f t="shared" ref="G152" si="769">M152+S152</f>
        <v>137.13373658</v>
      </c>
      <c r="H152" s="43">
        <f t="shared" ref="H152" si="770">SUM(I152:J152)</f>
        <v>10508.207706180001</v>
      </c>
      <c r="I152" s="43">
        <v>8344.83115636</v>
      </c>
      <c r="J152" s="43">
        <f t="shared" ref="J152" si="771">SUM(K152:M152)</f>
        <v>2163.37654982</v>
      </c>
      <c r="K152" s="43">
        <v>1325.8254813399999</v>
      </c>
      <c r="L152" s="43">
        <v>715.55209112</v>
      </c>
      <c r="M152" s="43">
        <v>121.99897736</v>
      </c>
      <c r="N152" s="43">
        <f t="shared" ref="N152" si="772">SUM(O152:P152)</f>
        <v>5867.9873787100005</v>
      </c>
      <c r="O152" s="43">
        <v>3455.5238586</v>
      </c>
      <c r="P152" s="43">
        <f t="shared" ref="P152" si="773">SUM(Q152:S152)</f>
        <v>2412.46352011</v>
      </c>
      <c r="Q152" s="43">
        <v>630.59317748000001</v>
      </c>
      <c r="R152" s="43">
        <v>1766.7355834099999</v>
      </c>
      <c r="S152" s="43">
        <v>15.134759219999999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14505.991106599999</v>
      </c>
      <c r="C153" s="43">
        <f t="shared" ref="C153" si="774">I153+O153</f>
        <v>10647.001005059999</v>
      </c>
      <c r="D153" s="43">
        <f t="shared" ref="D153" si="775">J153+P153</f>
        <v>3858.9901015400001</v>
      </c>
      <c r="E153" s="43">
        <f t="shared" ref="E153" si="776">K153+Q153</f>
        <v>1695.8482740499999</v>
      </c>
      <c r="F153" s="43">
        <f t="shared" ref="F153" si="777">L153+R153</f>
        <v>2026.6732012499999</v>
      </c>
      <c r="G153" s="43">
        <f t="shared" ref="G153" si="778">M153+S153</f>
        <v>136.46862624000002</v>
      </c>
      <c r="H153" s="43">
        <f t="shared" ref="H153" si="779">SUM(I153:J153)</f>
        <v>9590.8747886300007</v>
      </c>
      <c r="I153" s="43">
        <v>7951.6231968800003</v>
      </c>
      <c r="J153" s="43">
        <f t="shared" ref="J153" si="780">SUM(K153:M153)</f>
        <v>1639.25159175</v>
      </c>
      <c r="K153" s="43">
        <v>1231.66765975</v>
      </c>
      <c r="L153" s="43">
        <v>286.88393785</v>
      </c>
      <c r="M153" s="43">
        <v>120.69999415000001</v>
      </c>
      <c r="N153" s="43">
        <f t="shared" ref="N153" si="781">SUM(O153:P153)</f>
        <v>4915.1163179699997</v>
      </c>
      <c r="O153" s="43">
        <v>2695.3778081800001</v>
      </c>
      <c r="P153" s="43">
        <f t="shared" ref="P153" si="782">SUM(Q153:S153)</f>
        <v>2219.7385097900001</v>
      </c>
      <c r="Q153" s="43">
        <v>464.1806143</v>
      </c>
      <c r="R153" s="43">
        <v>1739.7892634</v>
      </c>
      <c r="S153" s="43">
        <v>15.768632090000001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16236.4929806</v>
      </c>
      <c r="C154" s="43">
        <f t="shared" ref="C154" si="783">I154+O154</f>
        <v>11413.64965564</v>
      </c>
      <c r="D154" s="43">
        <f t="shared" ref="D154" si="784">J154+P154</f>
        <v>4822.8433249600002</v>
      </c>
      <c r="E154" s="43">
        <f t="shared" ref="E154" si="785">K154+Q154</f>
        <v>3335.7363059999998</v>
      </c>
      <c r="F154" s="43">
        <f t="shared" ref="F154" si="786">L154+R154</f>
        <v>1349.90904639</v>
      </c>
      <c r="G154" s="43">
        <f t="shared" ref="G154" si="787">M154+S154</f>
        <v>137.19797256999999</v>
      </c>
      <c r="H154" s="43">
        <f t="shared" ref="H154" si="788">SUM(I154:J154)</f>
        <v>11455.777614369999</v>
      </c>
      <c r="I154" s="43">
        <v>9005.7236694999992</v>
      </c>
      <c r="J154" s="43">
        <f t="shared" ref="J154" si="789">SUM(K154:M154)</f>
        <v>2450.0539448700001</v>
      </c>
      <c r="K154" s="43">
        <v>1995.7663723400001</v>
      </c>
      <c r="L154" s="43">
        <v>333.28081395999999</v>
      </c>
      <c r="M154" s="43">
        <v>121.00675856999999</v>
      </c>
      <c r="N154" s="43">
        <f t="shared" ref="N154" si="790">SUM(O154:P154)</f>
        <v>4780.7153662299997</v>
      </c>
      <c r="O154" s="43">
        <v>2407.9259861400001</v>
      </c>
      <c r="P154" s="43">
        <f t="shared" ref="P154" si="791">SUM(Q154:S154)</f>
        <v>2372.7893800899997</v>
      </c>
      <c r="Q154" s="43">
        <v>1339.9699336599999</v>
      </c>
      <c r="R154" s="43">
        <v>1016.62823243</v>
      </c>
      <c r="S154" s="43">
        <v>16.191213999999999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16708.803279709999</v>
      </c>
      <c r="C155" s="43">
        <f t="shared" ref="C155" si="792">I155+O155</f>
        <v>12126.171895720001</v>
      </c>
      <c r="D155" s="43">
        <f t="shared" ref="D155" si="793">J155+P155</f>
        <v>4582.6313839899994</v>
      </c>
      <c r="E155" s="43">
        <f t="shared" ref="E155" si="794">K155+Q155</f>
        <v>3107.0846188</v>
      </c>
      <c r="F155" s="43">
        <f t="shared" ref="F155" si="795">L155+R155</f>
        <v>1338.03399868</v>
      </c>
      <c r="G155" s="43">
        <f t="shared" ref="G155" si="796">M155+S155</f>
        <v>137.51276650999998</v>
      </c>
      <c r="H155" s="43">
        <f t="shared" ref="H155" si="797">SUM(I155:J155)</f>
        <v>11134.92279585</v>
      </c>
      <c r="I155" s="43">
        <v>8884.7521143100003</v>
      </c>
      <c r="J155" s="43">
        <f t="shared" ref="J155" si="798">SUM(K155:M155)</f>
        <v>2250.1706815399998</v>
      </c>
      <c r="K155" s="43">
        <v>1793.4356144000001</v>
      </c>
      <c r="L155" s="43">
        <v>335.79810325</v>
      </c>
      <c r="M155" s="43">
        <v>120.93696388999999</v>
      </c>
      <c r="N155" s="43">
        <f t="shared" ref="N155" si="799">SUM(O155:P155)</f>
        <v>5573.8804838600008</v>
      </c>
      <c r="O155" s="43">
        <v>3241.4197814100003</v>
      </c>
      <c r="P155" s="43">
        <f t="shared" ref="P155" si="800">SUM(Q155:S155)</f>
        <v>2332.4607024500001</v>
      </c>
      <c r="Q155" s="43">
        <v>1313.6490044</v>
      </c>
      <c r="R155" s="43">
        <v>1002.23589543</v>
      </c>
      <c r="S155" s="43">
        <v>16.575802620000001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17466.173786600004</v>
      </c>
      <c r="C156" s="43">
        <f t="shared" ref="C156" si="801">I156+O156</f>
        <v>11960.607164050001</v>
      </c>
      <c r="D156" s="43">
        <f t="shared" ref="D156" si="802">J156+P156</f>
        <v>5505.5666225500008</v>
      </c>
      <c r="E156" s="43">
        <f t="shared" ref="E156" si="803">K156+Q156</f>
        <v>3979.4884089100005</v>
      </c>
      <c r="F156" s="43">
        <f t="shared" ref="F156" si="804">L156+R156</f>
        <v>1389.2723474300001</v>
      </c>
      <c r="G156" s="43">
        <f t="shared" ref="G156" si="805">M156+S156</f>
        <v>136.80586621</v>
      </c>
      <c r="H156" s="43">
        <f t="shared" ref="H156" si="806">SUM(I156:J156)</f>
        <v>11846.560406110002</v>
      </c>
      <c r="I156" s="43">
        <v>8942.5553724100009</v>
      </c>
      <c r="J156" s="43">
        <f t="shared" ref="J156" si="807">SUM(K156:M156)</f>
        <v>2904.0050337000002</v>
      </c>
      <c r="K156" s="43">
        <v>2375.0692164500001</v>
      </c>
      <c r="L156" s="43">
        <v>408.17983330000004</v>
      </c>
      <c r="M156" s="43">
        <v>120.75598395</v>
      </c>
      <c r="N156" s="43">
        <f t="shared" ref="N156" si="808">SUM(O156:P156)</f>
        <v>5619.6133804900001</v>
      </c>
      <c r="O156" s="43">
        <v>3018.0517916399999</v>
      </c>
      <c r="P156" s="43">
        <f t="shared" ref="P156" si="809">SUM(Q156:S156)</f>
        <v>2601.5615888500001</v>
      </c>
      <c r="Q156" s="43">
        <v>1604.4191924600002</v>
      </c>
      <c r="R156" s="43">
        <v>981.09251413000004</v>
      </c>
      <c r="S156" s="43">
        <v>16.04988226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17019.624407039999</v>
      </c>
      <c r="C157" s="43">
        <f t="shared" ref="C157" si="810">I157+O157</f>
        <v>10537.131107840001</v>
      </c>
      <c r="D157" s="43">
        <f t="shared" ref="D157" si="811">J157+P157</f>
        <v>6482.4932992000013</v>
      </c>
      <c r="E157" s="43">
        <f t="shared" ref="E157" si="812">K157+Q157</f>
        <v>4923.3512938000003</v>
      </c>
      <c r="F157" s="43">
        <f t="shared" ref="F157" si="813">L157+R157</f>
        <v>1348.65203245</v>
      </c>
      <c r="G157" s="43">
        <f t="shared" ref="G157" si="814">M157+S157</f>
        <v>210.48997295000001</v>
      </c>
      <c r="H157" s="43">
        <f t="shared" ref="H157" si="815">SUM(I157:J157)</f>
        <v>11997.088723570001</v>
      </c>
      <c r="I157" s="43">
        <v>8465.4699783600008</v>
      </c>
      <c r="J157" s="43">
        <f t="shared" ref="J157" si="816">SUM(K157:M157)</f>
        <v>3531.6187452100003</v>
      </c>
      <c r="K157" s="43">
        <v>3027.4878004900002</v>
      </c>
      <c r="L157" s="43">
        <v>383.31448463999999</v>
      </c>
      <c r="M157" s="43">
        <v>120.81646008000001</v>
      </c>
      <c r="N157" s="43">
        <f t="shared" ref="N157" si="817">SUM(O157:P157)</f>
        <v>5022.5356834700005</v>
      </c>
      <c r="O157" s="43">
        <v>2071.66112948</v>
      </c>
      <c r="P157" s="43">
        <f t="shared" ref="P157" si="818">SUM(Q157:S157)</f>
        <v>2950.8745539900005</v>
      </c>
      <c r="Q157" s="43">
        <v>1895.8634933100002</v>
      </c>
      <c r="R157" s="43">
        <v>965.33754781000005</v>
      </c>
      <c r="S157" s="43">
        <v>89.673512869999996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17413.38585205</v>
      </c>
      <c r="C158" s="43">
        <f t="shared" ref="C158" si="819">I158+O158</f>
        <v>10648.929732000001</v>
      </c>
      <c r="D158" s="43">
        <f t="shared" ref="D158" si="820">J158+P158</f>
        <v>6764.4561200499993</v>
      </c>
      <c r="E158" s="43">
        <f t="shared" ref="E158" si="821">K158+Q158</f>
        <v>5142.1642040999996</v>
      </c>
      <c r="F158" s="43">
        <f t="shared" ref="F158" si="822">L158+R158</f>
        <v>1484.6799222699999</v>
      </c>
      <c r="G158" s="43">
        <f t="shared" ref="G158" si="823">M158+S158</f>
        <v>137.61199368000001</v>
      </c>
      <c r="H158" s="43">
        <f t="shared" ref="H158" si="824">SUM(I158:J158)</f>
        <v>12500.079994600001</v>
      </c>
      <c r="I158" s="43">
        <v>8792.8355466100002</v>
      </c>
      <c r="J158" s="43">
        <f t="shared" ref="J158" si="825">SUM(K158:M158)</f>
        <v>3707.24444799</v>
      </c>
      <c r="K158" s="43">
        <v>3262.7720779900001</v>
      </c>
      <c r="L158" s="43">
        <v>323.63150772</v>
      </c>
      <c r="M158" s="43">
        <v>120.84086228</v>
      </c>
      <c r="N158" s="43">
        <f t="shared" ref="N158" si="826">SUM(O158:P158)</f>
        <v>4913.3058574500001</v>
      </c>
      <c r="O158" s="43">
        <v>1856.0941853900001</v>
      </c>
      <c r="P158" s="43">
        <f t="shared" ref="P158" si="827">SUM(Q158:S158)</f>
        <v>3057.2116720599997</v>
      </c>
      <c r="Q158" s="43">
        <v>1879.3921261099999</v>
      </c>
      <c r="R158" s="43">
        <v>1161.04841455</v>
      </c>
      <c r="S158" s="43">
        <v>16.771131400000002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17599.89449232</v>
      </c>
      <c r="C159" s="43">
        <f t="shared" ref="C159" si="828">I159+O159</f>
        <v>10067.060279360001</v>
      </c>
      <c r="D159" s="43">
        <f t="shared" ref="D159" si="829">J159+P159</f>
        <v>7532.8342129600005</v>
      </c>
      <c r="E159" s="43">
        <f t="shared" ref="E159" si="830">K159+Q159</f>
        <v>5997.3753512700005</v>
      </c>
      <c r="F159" s="43">
        <f t="shared" ref="F159" si="831">L159+R159</f>
        <v>1398.0541818900001</v>
      </c>
      <c r="G159" s="43">
        <f t="shared" ref="G159" si="832">M159+S159</f>
        <v>137.4046798</v>
      </c>
      <c r="H159" s="43">
        <f t="shared" ref="H159" si="833">SUM(I159:J159)</f>
        <v>12762.060418040001</v>
      </c>
      <c r="I159" s="43">
        <v>8705.0171259800009</v>
      </c>
      <c r="J159" s="43">
        <f t="shared" ref="J159" si="834">SUM(K159:M159)</f>
        <v>4057.0432920600001</v>
      </c>
      <c r="K159" s="43">
        <v>3627.83417009</v>
      </c>
      <c r="L159" s="43">
        <v>308.13249855000004</v>
      </c>
      <c r="M159" s="43">
        <v>121.07662342</v>
      </c>
      <c r="N159" s="43">
        <f t="shared" ref="N159" si="835">SUM(O159:P159)</f>
        <v>4837.8340742800001</v>
      </c>
      <c r="O159" s="43">
        <v>1362.0431533800001</v>
      </c>
      <c r="P159" s="43">
        <f t="shared" ref="P159" si="836">SUM(Q159:S159)</f>
        <v>3475.7909208999999</v>
      </c>
      <c r="Q159" s="43">
        <v>2369.54118118</v>
      </c>
      <c r="R159" s="43">
        <v>1089.9216833400001</v>
      </c>
      <c r="S159" s="43">
        <v>16.32805638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19169.107958140001</v>
      </c>
      <c r="C160" s="43">
        <f t="shared" ref="C160" si="837">I160+O160</f>
        <v>9753.5323654900003</v>
      </c>
      <c r="D160" s="43">
        <f t="shared" ref="D160" si="838">J160+P160</f>
        <v>9415.5755926500005</v>
      </c>
      <c r="E160" s="43">
        <f t="shared" ref="E160" si="839">K160+Q160</f>
        <v>8848.0942503400001</v>
      </c>
      <c r="F160" s="43">
        <f t="shared" ref="F160" si="840">L160+R160</f>
        <v>429.72587185999998</v>
      </c>
      <c r="G160" s="43">
        <f t="shared" ref="G160" si="841">M160+S160</f>
        <v>137.75547044999999</v>
      </c>
      <c r="H160" s="43">
        <f t="shared" ref="H160" si="842">SUM(I160:J160)</f>
        <v>14885.349988530001</v>
      </c>
      <c r="I160" s="43">
        <v>8187.4320553400003</v>
      </c>
      <c r="J160" s="43">
        <f t="shared" ref="J160" si="843">SUM(K160:M160)</f>
        <v>6697.9179331900004</v>
      </c>
      <c r="K160" s="43">
        <v>6354.5609351700004</v>
      </c>
      <c r="L160" s="43">
        <v>222.22904098000001</v>
      </c>
      <c r="M160" s="43">
        <v>121.12795704</v>
      </c>
      <c r="N160" s="43">
        <f t="shared" ref="N160" si="844">SUM(O160:P160)</f>
        <v>4283.7579696100001</v>
      </c>
      <c r="O160" s="43">
        <v>1566.10031015</v>
      </c>
      <c r="P160" s="43">
        <f t="shared" ref="P160" si="845">SUM(Q160:S160)</f>
        <v>2717.6576594600001</v>
      </c>
      <c r="Q160" s="43">
        <v>2493.5333151700002</v>
      </c>
      <c r="R160" s="43">
        <v>207.49683088</v>
      </c>
      <c r="S160" s="43">
        <v>16.627513409999999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20574.78686149</v>
      </c>
      <c r="C161" s="43">
        <f t="shared" ref="C161" si="846">I161+O161</f>
        <v>10700.19412294</v>
      </c>
      <c r="D161" s="43">
        <f t="shared" ref="D161" si="847">J161+P161</f>
        <v>9874.5927385499999</v>
      </c>
      <c r="E161" s="43">
        <f t="shared" ref="E161" si="848">K161+Q161</f>
        <v>9258.2727231299996</v>
      </c>
      <c r="F161" s="43">
        <f t="shared" ref="F161" si="849">L161+R161</f>
        <v>478.35297871</v>
      </c>
      <c r="G161" s="43">
        <f t="shared" ref="G161" si="850">M161+S161</f>
        <v>137.96703671</v>
      </c>
      <c r="H161" s="43">
        <f t="shared" ref="H161" si="851">SUM(I161:J161)</f>
        <v>16447.110926449997</v>
      </c>
      <c r="I161" s="43">
        <v>9180.6805889799998</v>
      </c>
      <c r="J161" s="43">
        <f t="shared" ref="J161" si="852">SUM(K161:M161)</f>
        <v>7266.4303374699994</v>
      </c>
      <c r="K161" s="43">
        <v>6872.3300249899994</v>
      </c>
      <c r="L161" s="43">
        <v>272.86795189999998</v>
      </c>
      <c r="M161" s="43">
        <v>121.23236058000001</v>
      </c>
      <c r="N161" s="43">
        <f t="shared" ref="N161" si="853">SUM(O161:P161)</f>
        <v>4127.6759350399998</v>
      </c>
      <c r="O161" s="43">
        <v>1519.5135339599999</v>
      </c>
      <c r="P161" s="43">
        <f t="shared" ref="P161" si="854">SUM(Q161:S161)</f>
        <v>2608.1624010800001</v>
      </c>
      <c r="Q161" s="43">
        <v>2385.9426981400002</v>
      </c>
      <c r="R161" s="43">
        <v>205.48502680999999</v>
      </c>
      <c r="S161" s="43">
        <v>16.73467613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20432.552324509998</v>
      </c>
      <c r="C162" s="43">
        <f t="shared" ref="C162" si="855">I162+O162</f>
        <v>9642.9062161599995</v>
      </c>
      <c r="D162" s="43">
        <f t="shared" ref="D162" si="856">J162+P162</f>
        <v>10789.64610835</v>
      </c>
      <c r="E162" s="43">
        <f t="shared" ref="E162" si="857">K162+Q162</f>
        <v>10109.562165969999</v>
      </c>
      <c r="F162" s="43">
        <f t="shared" ref="F162" si="858">L162+R162</f>
        <v>541.82337305999999</v>
      </c>
      <c r="G162" s="43">
        <f t="shared" ref="G162" si="859">M162+S162</f>
        <v>138.26056932</v>
      </c>
      <c r="H162" s="43">
        <f t="shared" ref="H162" si="860">SUM(I162:J162)</f>
        <v>16335.247178149999</v>
      </c>
      <c r="I162" s="43">
        <v>8511.7788942499992</v>
      </c>
      <c r="J162" s="43">
        <f t="shared" ref="J162" si="861">SUM(K162:M162)</f>
        <v>7823.4682838999988</v>
      </c>
      <c r="K162" s="43">
        <v>7383.5873428799996</v>
      </c>
      <c r="L162" s="43">
        <v>318.16046726999997</v>
      </c>
      <c r="M162" s="43">
        <v>121.72047375</v>
      </c>
      <c r="N162" s="43">
        <f t="shared" ref="N162" si="862">SUM(O162:P162)</f>
        <v>4097.3051463600004</v>
      </c>
      <c r="O162" s="43">
        <v>1131.1273219099999</v>
      </c>
      <c r="P162" s="43">
        <f t="shared" ref="P162" si="863">SUM(Q162:S162)</f>
        <v>2966.1778244500001</v>
      </c>
      <c r="Q162" s="43">
        <v>2725.97482309</v>
      </c>
      <c r="R162" s="43">
        <v>223.66290579</v>
      </c>
      <c r="S162" s="43">
        <v>16.540095569999998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20610.259593500003</v>
      </c>
      <c r="C163" s="43">
        <f t="shared" ref="C163" si="864">I163+O163</f>
        <v>11241.97681529</v>
      </c>
      <c r="D163" s="43">
        <f t="shared" ref="D163" si="865">J163+P163</f>
        <v>9368.2827782099994</v>
      </c>
      <c r="E163" s="43">
        <f t="shared" ref="E163" si="866">K163+Q163</f>
        <v>8837.9446413700007</v>
      </c>
      <c r="F163" s="43">
        <f t="shared" ref="F163" si="867">L163+R163</f>
        <v>422.78145558000006</v>
      </c>
      <c r="G163" s="43">
        <f t="shared" ref="G163" si="868">M163+S163</f>
        <v>107.55668126</v>
      </c>
      <c r="H163" s="43">
        <f t="shared" ref="H163" si="869">SUM(I163:J163)</f>
        <v>16312.29942209</v>
      </c>
      <c r="I163" s="43">
        <v>9850.0968039899999</v>
      </c>
      <c r="J163" s="43">
        <f t="shared" ref="J163" si="870">SUM(K163:M163)</f>
        <v>6462.2026181000001</v>
      </c>
      <c r="K163" s="43">
        <v>6171.2471625200005</v>
      </c>
      <c r="L163" s="43">
        <v>199.42508743000002</v>
      </c>
      <c r="M163" s="43">
        <v>91.530368150000001</v>
      </c>
      <c r="N163" s="43">
        <f t="shared" ref="N163" si="871">SUM(O163:P163)</f>
        <v>4297.9601714099999</v>
      </c>
      <c r="O163" s="43">
        <v>1391.8800113</v>
      </c>
      <c r="P163" s="43">
        <f t="shared" ref="P163" si="872">SUM(Q163:S163)</f>
        <v>2906.0801601100002</v>
      </c>
      <c r="Q163" s="43">
        <v>2666.6974788500002</v>
      </c>
      <c r="R163" s="43">
        <v>223.35636815000001</v>
      </c>
      <c r="S163" s="43">
        <v>16.02631311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20365.313179960001</v>
      </c>
      <c r="C164" s="43">
        <f t="shared" ref="C164" si="873">I164+O164</f>
        <v>12061.934260710001</v>
      </c>
      <c r="D164" s="43">
        <f t="shared" ref="D164" si="874">J164+P164</f>
        <v>8303.3789192500008</v>
      </c>
      <c r="E164" s="43">
        <f t="shared" ref="E164" si="875">K164+Q164</f>
        <v>7701.1304077900004</v>
      </c>
      <c r="F164" s="43">
        <f t="shared" ref="F164" si="876">L164+R164</f>
        <v>494.24286690999998</v>
      </c>
      <c r="G164" s="43">
        <f t="shared" ref="G164" si="877">M164+S164</f>
        <v>108.00564455</v>
      </c>
      <c r="H164" s="43">
        <f t="shared" ref="H164" si="878">SUM(I164:J164)</f>
        <v>16344.976628930002</v>
      </c>
      <c r="I164" s="43">
        <v>10718.240062820001</v>
      </c>
      <c r="J164" s="43">
        <f t="shared" ref="J164" si="879">SUM(K164:M164)</f>
        <v>5626.7365661100011</v>
      </c>
      <c r="K164" s="43">
        <v>5335.4853143400005</v>
      </c>
      <c r="L164" s="43">
        <v>199.27528734999999</v>
      </c>
      <c r="M164" s="43">
        <v>91.975964419999997</v>
      </c>
      <c r="N164" s="43">
        <f t="shared" ref="N164" si="880">SUM(O164:P164)</f>
        <v>4020.33655103</v>
      </c>
      <c r="O164" s="43">
        <v>1343.6941978900002</v>
      </c>
      <c r="P164" s="43">
        <f t="shared" ref="P164" si="881">SUM(Q164:S164)</f>
        <v>2676.6423531400001</v>
      </c>
      <c r="Q164" s="43">
        <v>2365.6450934499999</v>
      </c>
      <c r="R164" s="43">
        <v>294.96757955999999</v>
      </c>
      <c r="S164" s="43">
        <v>16.029680129999999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20240.148127029999</v>
      </c>
      <c r="C165" s="43">
        <f t="shared" ref="C165" si="882">I165+O165</f>
        <v>11534.285205190001</v>
      </c>
      <c r="D165" s="43">
        <f t="shared" ref="D165" si="883">J165+P165</f>
        <v>8705.8629218400001</v>
      </c>
      <c r="E165" s="43">
        <f t="shared" ref="E165" si="884">K165+Q165</f>
        <v>8118.2400848400002</v>
      </c>
      <c r="F165" s="43">
        <f t="shared" ref="F165" si="885">L165+R165</f>
        <v>477.91272717999999</v>
      </c>
      <c r="G165" s="43">
        <f t="shared" ref="G165" si="886">M165+S165</f>
        <v>109.71010982</v>
      </c>
      <c r="H165" s="43">
        <f t="shared" ref="H165" si="887">SUM(I165:J165)</f>
        <v>16190.445543680002</v>
      </c>
      <c r="I165" s="43">
        <v>10299.592646160001</v>
      </c>
      <c r="J165" s="43">
        <f t="shared" ref="J165" si="888">SUM(K165:M165)</f>
        <v>5890.8528975200006</v>
      </c>
      <c r="K165" s="43">
        <v>5622.9310277100003</v>
      </c>
      <c r="L165" s="43">
        <v>174.82164849999998</v>
      </c>
      <c r="M165" s="43">
        <v>93.100221309999995</v>
      </c>
      <c r="N165" s="43">
        <f t="shared" ref="N165" si="889">SUM(O165:P165)</f>
        <v>4049.7025833500002</v>
      </c>
      <c r="O165" s="43">
        <v>1234.69255903</v>
      </c>
      <c r="P165" s="43">
        <f t="shared" ref="P165" si="890">SUM(Q165:S165)</f>
        <v>2815.01002432</v>
      </c>
      <c r="Q165" s="43">
        <v>2495.3090571299999</v>
      </c>
      <c r="R165" s="43">
        <v>303.09107868000001</v>
      </c>
      <c r="S165" s="43">
        <v>16.609888510000001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23258.330684520002</v>
      </c>
      <c r="C166" s="43">
        <f t="shared" ref="C166" si="891">I166+O166</f>
        <v>14219.562762270001</v>
      </c>
      <c r="D166" s="43">
        <f t="shared" ref="D166" si="892">J166+P166</f>
        <v>9038.767922250001</v>
      </c>
      <c r="E166" s="43">
        <f t="shared" ref="E166" si="893">K166+Q166</f>
        <v>8295.5476054400006</v>
      </c>
      <c r="F166" s="43">
        <f t="shared" ref="F166" si="894">L166+R166</f>
        <v>643.0432055199999</v>
      </c>
      <c r="G166" s="43">
        <f t="shared" ref="G166" si="895">M166+S166</f>
        <v>100.17711129</v>
      </c>
      <c r="H166" s="43">
        <f t="shared" ref="H166" si="896">SUM(I166:J166)</f>
        <v>18919.456943450001</v>
      </c>
      <c r="I166" s="43">
        <v>12931.4326423</v>
      </c>
      <c r="J166" s="43">
        <f t="shared" ref="J166" si="897">SUM(K166:M166)</f>
        <v>5988.0243011500006</v>
      </c>
      <c r="K166" s="43">
        <v>5765.1410060200005</v>
      </c>
      <c r="L166" s="43">
        <v>140.25123123999998</v>
      </c>
      <c r="M166" s="43">
        <v>82.632063889999998</v>
      </c>
      <c r="N166" s="43">
        <f t="shared" ref="N166" si="898">SUM(O166:P166)</f>
        <v>4338.8737410699996</v>
      </c>
      <c r="O166" s="43">
        <v>1288.1301199700001</v>
      </c>
      <c r="P166" s="43">
        <f t="shared" ref="P166" si="899">SUM(Q166:S166)</f>
        <v>3050.7436210999999</v>
      </c>
      <c r="Q166" s="43">
        <v>2530.40659942</v>
      </c>
      <c r="R166" s="43">
        <v>502.79197427999998</v>
      </c>
      <c r="S166" s="43">
        <v>17.545047400000001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21058.119592269999</v>
      </c>
      <c r="C167" s="43">
        <f t="shared" ref="C167" si="900">I167+O167</f>
        <v>11632.722574769999</v>
      </c>
      <c r="D167" s="43">
        <f t="shared" ref="D167" si="901">J167+P167</f>
        <v>9425.3970174999995</v>
      </c>
      <c r="E167" s="43">
        <f t="shared" ref="E167" si="902">K167+Q167</f>
        <v>8687.3303208300003</v>
      </c>
      <c r="F167" s="43">
        <f t="shared" ref="F167" si="903">L167+R167</f>
        <v>637.95887269000002</v>
      </c>
      <c r="G167" s="43">
        <f t="shared" ref="G167" si="904">M167+S167</f>
        <v>100.10782397999999</v>
      </c>
      <c r="H167" s="43">
        <f t="shared" ref="H167" si="905">SUM(I167:J167)</f>
        <v>16764.353913799998</v>
      </c>
      <c r="I167" s="43">
        <v>10362.26545551</v>
      </c>
      <c r="J167" s="43">
        <f t="shared" ref="J167" si="906">SUM(K167:M167)</f>
        <v>6402.0884582899998</v>
      </c>
      <c r="K167" s="43">
        <v>6183.9375265899998</v>
      </c>
      <c r="L167" s="43">
        <v>135.12117842000001</v>
      </c>
      <c r="M167" s="43">
        <v>83.029753279999994</v>
      </c>
      <c r="N167" s="43">
        <f t="shared" ref="N167" si="907">SUM(O167:P167)</f>
        <v>4293.7656784700002</v>
      </c>
      <c r="O167" s="43">
        <v>1270.4571192599999</v>
      </c>
      <c r="P167" s="43">
        <f t="shared" ref="P167" si="908">SUM(Q167:S167)</f>
        <v>3023.3085592100001</v>
      </c>
      <c r="Q167" s="43">
        <v>2503.3927942400001</v>
      </c>
      <c r="R167" s="43">
        <v>502.83769426999999</v>
      </c>
      <c r="S167" s="43">
        <v>17.078070700000001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23787.282028490001</v>
      </c>
      <c r="C168" s="43">
        <f t="shared" ref="C168" si="909">I168+O168</f>
        <v>14531.839000760001</v>
      </c>
      <c r="D168" s="43">
        <f t="shared" ref="D168" si="910">J168+P168</f>
        <v>9255.4430277299998</v>
      </c>
      <c r="E168" s="43">
        <f t="shared" ref="E168" si="911">K168+Q168</f>
        <v>8594.39026457</v>
      </c>
      <c r="F168" s="43">
        <f t="shared" ref="F168" si="912">L168+R168</f>
        <v>598.08786444999998</v>
      </c>
      <c r="G168" s="43">
        <f t="shared" ref="G168" si="913">M168+S168</f>
        <v>62.96489871</v>
      </c>
      <c r="H168" s="43">
        <f t="shared" ref="H168" si="914">SUM(I168:J168)</f>
        <v>18856.922695060002</v>
      </c>
      <c r="I168" s="43">
        <v>12679.602896100001</v>
      </c>
      <c r="J168" s="43">
        <f t="shared" ref="J168" si="915">SUM(K168:M168)</f>
        <v>6177.3197989600003</v>
      </c>
      <c r="K168" s="43">
        <v>6098.8003171999999</v>
      </c>
      <c r="L168" s="43">
        <v>32.720902950000003</v>
      </c>
      <c r="M168" s="43">
        <v>45.798578810000002</v>
      </c>
      <c r="N168" s="43">
        <f t="shared" ref="N168" si="916">SUM(O168:P168)</f>
        <v>4930.3593334300003</v>
      </c>
      <c r="O168" s="43">
        <v>1852.2361046599999</v>
      </c>
      <c r="P168" s="43">
        <f t="shared" ref="P168" si="917">SUM(Q168:S168)</f>
        <v>3078.12322877</v>
      </c>
      <c r="Q168" s="43">
        <v>2495.5899473700001</v>
      </c>
      <c r="R168" s="43">
        <v>565.3669615</v>
      </c>
      <c r="S168" s="43">
        <v>17.166319900000001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26362.160767029996</v>
      </c>
      <c r="C169" s="43">
        <f t="shared" ref="C169" si="918">I169+O169</f>
        <v>15654.948927970001</v>
      </c>
      <c r="D169" s="43">
        <f t="shared" ref="D169" si="919">J169+P169</f>
        <v>10707.211839060001</v>
      </c>
      <c r="E169" s="43">
        <f t="shared" ref="E169" si="920">K169+Q169</f>
        <v>9892.8676408700012</v>
      </c>
      <c r="F169" s="43">
        <f t="shared" ref="F169" si="921">L169+R169</f>
        <v>751.16368592999993</v>
      </c>
      <c r="G169" s="43">
        <f t="shared" ref="G169" si="922">M169+S169</f>
        <v>63.18051226</v>
      </c>
      <c r="H169" s="43">
        <f t="shared" ref="H169" si="923">SUM(I169:J169)</f>
        <v>21196.755369540002</v>
      </c>
      <c r="I169" s="43">
        <v>13659.912246960001</v>
      </c>
      <c r="J169" s="43">
        <f t="shared" ref="J169" si="924">SUM(K169:M169)</f>
        <v>7536.8431225800005</v>
      </c>
      <c r="K169" s="43">
        <v>7402.9770332600001</v>
      </c>
      <c r="L169" s="43">
        <v>88.296759409999993</v>
      </c>
      <c r="M169" s="43">
        <v>45.56932991</v>
      </c>
      <c r="N169" s="43">
        <f t="shared" ref="N169" si="925">SUM(O169:P169)</f>
        <v>5165.4053974899998</v>
      </c>
      <c r="O169" s="43">
        <v>1995.0366810099999</v>
      </c>
      <c r="P169" s="43">
        <f t="shared" ref="P169" si="926">SUM(Q169:S169)</f>
        <v>3170.3687164800003</v>
      </c>
      <c r="Q169" s="43">
        <v>2489.8906076100002</v>
      </c>
      <c r="R169" s="43">
        <v>662.86692651999999</v>
      </c>
      <c r="S169" s="43">
        <v>17.61118235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27900.836979219996</v>
      </c>
      <c r="C170" s="43">
        <f t="shared" ref="C170" si="927">I170+O170</f>
        <v>18117.264120920001</v>
      </c>
      <c r="D170" s="43">
        <f t="shared" ref="D170" si="928">J170+P170</f>
        <v>9783.5728583</v>
      </c>
      <c r="E170" s="43">
        <f t="shared" ref="E170" si="929">K170+Q170</f>
        <v>8869.4944737099995</v>
      </c>
      <c r="F170" s="43">
        <f t="shared" ref="F170" si="930">L170+R170</f>
        <v>850.50276575999987</v>
      </c>
      <c r="G170" s="43">
        <f t="shared" ref="G170" si="931">M170+S170</f>
        <v>63.575618829999996</v>
      </c>
      <c r="H170" s="43">
        <f t="shared" ref="H170" si="932">SUM(I170:J170)</f>
        <v>22063.626432630001</v>
      </c>
      <c r="I170" s="43">
        <v>15375.78145545</v>
      </c>
      <c r="J170" s="43">
        <f t="shared" ref="J170" si="933">SUM(K170:M170)</f>
        <v>6687.8449771799997</v>
      </c>
      <c r="K170" s="43">
        <v>6482.1745465899994</v>
      </c>
      <c r="L170" s="43">
        <v>159.76011584999998</v>
      </c>
      <c r="M170" s="43">
        <v>45.910314739999997</v>
      </c>
      <c r="N170" s="43">
        <f t="shared" ref="N170" si="934">SUM(O170:P170)</f>
        <v>5837.2105465900004</v>
      </c>
      <c r="O170" s="43">
        <v>2741.48266547</v>
      </c>
      <c r="P170" s="43">
        <f t="shared" ref="P170" si="935">SUM(Q170:S170)</f>
        <v>3095.7278811200003</v>
      </c>
      <c r="Q170" s="43">
        <v>2387.3199271200001</v>
      </c>
      <c r="R170" s="43">
        <v>690.74264990999995</v>
      </c>
      <c r="S170" s="43">
        <v>17.665304089999999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28542.554204159998</v>
      </c>
      <c r="C171" s="43">
        <f t="shared" ref="C171" si="936">I171+O171</f>
        <v>18422.511752490002</v>
      </c>
      <c r="D171" s="43">
        <f t="shared" ref="D171" si="937">J171+P171</f>
        <v>10120.04245167</v>
      </c>
      <c r="E171" s="43">
        <f t="shared" ref="E171" si="938">K171+Q171</f>
        <v>9144.0221689299997</v>
      </c>
      <c r="F171" s="43">
        <f t="shared" ref="F171" si="939">L171+R171</f>
        <v>922.76833047999992</v>
      </c>
      <c r="G171" s="43">
        <f t="shared" ref="G171" si="940">M171+S171</f>
        <v>53.251952260000003</v>
      </c>
      <c r="H171" s="43">
        <f t="shared" ref="H171" si="941">SUM(I171:J171)</f>
        <v>22575.44748558</v>
      </c>
      <c r="I171" s="43">
        <v>15059.947036040001</v>
      </c>
      <c r="J171" s="43">
        <f t="shared" ref="J171" si="942">SUM(K171:M171)</f>
        <v>7515.5004495399999</v>
      </c>
      <c r="K171" s="43">
        <v>7294.8832657399998</v>
      </c>
      <c r="L171" s="43">
        <v>185.57919378</v>
      </c>
      <c r="M171" s="43">
        <v>35.037990020000002</v>
      </c>
      <c r="N171" s="43">
        <f t="shared" ref="N171" si="943">SUM(O171:P171)</f>
        <v>5967.1067185800002</v>
      </c>
      <c r="O171" s="43">
        <v>3362.5647164500001</v>
      </c>
      <c r="P171" s="43">
        <f t="shared" ref="P171" si="944">SUM(Q171:S171)</f>
        <v>2604.5420021299997</v>
      </c>
      <c r="Q171" s="43">
        <v>1849.1389031899998</v>
      </c>
      <c r="R171" s="43">
        <v>737.18913669999995</v>
      </c>
      <c r="S171" s="43">
        <v>18.213962240000001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29190.367695019999</v>
      </c>
      <c r="C172" s="43">
        <f t="shared" ref="C172" si="945">I172+O172</f>
        <v>19411.446858700001</v>
      </c>
      <c r="D172" s="43">
        <f t="shared" ref="D172" si="946">J172+P172</f>
        <v>9778.9208363199996</v>
      </c>
      <c r="E172" s="43">
        <f t="shared" ref="E172" si="947">K172+Q172</f>
        <v>8491.0210095900002</v>
      </c>
      <c r="F172" s="43">
        <f t="shared" ref="F172" si="948">L172+R172</f>
        <v>1245.5483477299999</v>
      </c>
      <c r="G172" s="43">
        <f t="shared" ref="G172" si="949">M172+S172</f>
        <v>42.351478999999998</v>
      </c>
      <c r="H172" s="43">
        <f t="shared" ref="H172" si="950">SUM(I172:J172)</f>
        <v>23069.91421463</v>
      </c>
      <c r="I172" s="43">
        <v>16016.37008862</v>
      </c>
      <c r="J172" s="43">
        <f t="shared" ref="J172" si="951">SUM(K172:M172)</f>
        <v>7053.5441260099997</v>
      </c>
      <c r="K172" s="43">
        <v>6829.1910916099996</v>
      </c>
      <c r="L172" s="43">
        <v>200.02330645999999</v>
      </c>
      <c r="M172" s="43">
        <v>24.329727940000001</v>
      </c>
      <c r="N172" s="43">
        <f t="shared" ref="N172" si="952">SUM(O172:P172)</f>
        <v>6120.4534803900005</v>
      </c>
      <c r="O172" s="43">
        <v>3395.0767700800002</v>
      </c>
      <c r="P172" s="43">
        <f t="shared" ref="P172" si="953">SUM(Q172:S172)</f>
        <v>2725.3767103100004</v>
      </c>
      <c r="Q172" s="43">
        <v>1661.8299179800001</v>
      </c>
      <c r="R172" s="43">
        <v>1045.52504127</v>
      </c>
      <c r="S172" s="43">
        <v>18.02175106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27818.145541179998</v>
      </c>
      <c r="C173" s="43">
        <f t="shared" ref="C173" si="954">I173+O173</f>
        <v>17975.324592699999</v>
      </c>
      <c r="D173" s="43">
        <f t="shared" ref="D173" si="955">J173+P173</f>
        <v>9842.8209484799991</v>
      </c>
      <c r="E173" s="43">
        <f t="shared" ref="E173" si="956">K173+Q173</f>
        <v>8390.9933860199999</v>
      </c>
      <c r="F173" s="43">
        <f t="shared" ref="F173" si="957">L173+R173</f>
        <v>1418.8472288099999</v>
      </c>
      <c r="G173" s="43">
        <f t="shared" ref="G173" si="958">M173+S173</f>
        <v>32.980333649999999</v>
      </c>
      <c r="H173" s="43">
        <f t="shared" ref="H173" si="959">SUM(I173:J173)</f>
        <v>21378.485257749999</v>
      </c>
      <c r="I173" s="43">
        <v>14344.5827188</v>
      </c>
      <c r="J173" s="43">
        <f t="shared" ref="J173" si="960">SUM(K173:M173)</f>
        <v>7033.9025389499993</v>
      </c>
      <c r="K173" s="43">
        <v>6722.6673519999995</v>
      </c>
      <c r="L173" s="43">
        <v>296.71864018000002</v>
      </c>
      <c r="M173" s="43">
        <v>14.51654677</v>
      </c>
      <c r="N173" s="43">
        <f t="shared" ref="N173" si="961">SUM(O173:P173)</f>
        <v>6439.6602834300002</v>
      </c>
      <c r="O173" s="43">
        <v>3630.7418739</v>
      </c>
      <c r="P173" s="43">
        <f t="shared" ref="P173" si="962">SUM(Q173:S173)</f>
        <v>2808.9184095300002</v>
      </c>
      <c r="Q173" s="43">
        <v>1668.3260340200002</v>
      </c>
      <c r="R173" s="43">
        <v>1122.12858863</v>
      </c>
      <c r="S173" s="43">
        <v>18.463786880000001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27735.43373932</v>
      </c>
      <c r="C174" s="43">
        <f t="shared" ref="C174" si="963">I174+O174</f>
        <v>17722.817509619999</v>
      </c>
      <c r="D174" s="43">
        <f t="shared" ref="D174" si="964">J174+P174</f>
        <v>10012.616229699999</v>
      </c>
      <c r="E174" s="43">
        <f t="shared" ref="E174" si="965">K174+Q174</f>
        <v>8671.6563824699988</v>
      </c>
      <c r="F174" s="43">
        <f t="shared" ref="F174" si="966">L174+R174</f>
        <v>1327.2361477099998</v>
      </c>
      <c r="G174" s="43">
        <f t="shared" ref="G174" si="967">M174+S174</f>
        <v>13.72369952</v>
      </c>
      <c r="H174" s="43">
        <f t="shared" ref="H174" si="968">SUM(I174:J174)</f>
        <v>20564.704539840001</v>
      </c>
      <c r="I174" s="43">
        <v>13269.22891894</v>
      </c>
      <c r="J174" s="43">
        <f t="shared" ref="J174" si="969">SUM(K174:M174)</f>
        <v>7295.4756208999997</v>
      </c>
      <c r="K174" s="43">
        <v>7084.6497369099998</v>
      </c>
      <c r="L174" s="43">
        <v>197.10218447</v>
      </c>
      <c r="M174" s="43">
        <v>13.72369952</v>
      </c>
      <c r="N174" s="43">
        <f t="shared" ref="N174" si="970">SUM(O174:P174)</f>
        <v>7170.7291994799998</v>
      </c>
      <c r="O174" s="43">
        <v>4453.5885906799995</v>
      </c>
      <c r="P174" s="43">
        <f t="shared" ref="P174" si="971">SUM(Q174:S174)</f>
        <v>2717.1406087999999</v>
      </c>
      <c r="Q174" s="43">
        <v>1587.0066455599999</v>
      </c>
      <c r="R174" s="43">
        <v>1130.13396324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26071.842335370005</v>
      </c>
      <c r="C175" s="43">
        <f t="shared" ref="C175" si="972">I175+O175</f>
        <v>15684.738601680001</v>
      </c>
      <c r="D175" s="43">
        <f t="shared" ref="D175" si="973">J175+P175</f>
        <v>10387.103733690001</v>
      </c>
      <c r="E175" s="43">
        <f t="shared" ref="E175" si="974">K175+Q175</f>
        <v>8874.9200397900004</v>
      </c>
      <c r="F175" s="43">
        <f t="shared" ref="F175" si="975">L175+R175</f>
        <v>1508.55188909</v>
      </c>
      <c r="G175" s="43">
        <f t="shared" ref="G175" si="976">M175+S175</f>
        <v>3.6318048100000002</v>
      </c>
      <c r="H175" s="43">
        <f t="shared" ref="H175" si="977">SUM(I175:J175)</f>
        <v>19752.385096720001</v>
      </c>
      <c r="I175" s="43">
        <v>12158.330411640001</v>
      </c>
      <c r="J175" s="43">
        <f t="shared" ref="J175" si="978">SUM(K175:M175)</f>
        <v>7594.0546850800001</v>
      </c>
      <c r="K175" s="43">
        <v>7218.82402</v>
      </c>
      <c r="L175" s="43">
        <v>371.59886026999999</v>
      </c>
      <c r="M175" s="43">
        <v>3.6318048100000002</v>
      </c>
      <c r="N175" s="43">
        <f t="shared" ref="N175" si="979">SUM(O175:P175)</f>
        <v>6319.4572386500004</v>
      </c>
      <c r="O175" s="43">
        <v>3526.4081900400001</v>
      </c>
      <c r="P175" s="43">
        <f t="shared" ref="P175" si="980">SUM(Q175:S175)</f>
        <v>2793.0490486099998</v>
      </c>
      <c r="Q175" s="43">
        <v>1656.0960197899999</v>
      </c>
      <c r="R175" s="43">
        <v>1136.9530288200001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26238.130822020001</v>
      </c>
      <c r="C176" s="43">
        <f t="shared" ref="C176" si="981">I176+O176</f>
        <v>16816.55543633</v>
      </c>
      <c r="D176" s="43">
        <f t="shared" ref="D176" si="982">J176+P176</f>
        <v>9421.575385690001</v>
      </c>
      <c r="E176" s="43">
        <f t="shared" ref="E176" si="983">K176+Q176</f>
        <v>7814.7992049700006</v>
      </c>
      <c r="F176" s="43">
        <f t="shared" ref="F176" si="984">L176+R176</f>
        <v>1601.67200417</v>
      </c>
      <c r="G176" s="43">
        <f t="shared" ref="G176" si="985">M176+S176</f>
        <v>5.10417655</v>
      </c>
      <c r="H176" s="43">
        <f t="shared" ref="H176" si="986">SUM(I176:J176)</f>
        <v>21325.687645919999</v>
      </c>
      <c r="I176" s="43">
        <v>14441.49063371</v>
      </c>
      <c r="J176" s="43">
        <f t="shared" ref="J176" si="987">SUM(K176:M176)</f>
        <v>6884.197012210001</v>
      </c>
      <c r="K176" s="43">
        <v>6460.0452485900005</v>
      </c>
      <c r="L176" s="43">
        <v>419.04758707000002</v>
      </c>
      <c r="M176" s="43">
        <v>5.10417655</v>
      </c>
      <c r="N176" s="43">
        <f t="shared" ref="N176" si="988">SUM(O176:P176)</f>
        <v>4912.4431760999996</v>
      </c>
      <c r="O176" s="43">
        <v>2375.0648026199997</v>
      </c>
      <c r="P176" s="43">
        <f t="shared" ref="P176" si="989">SUM(Q176:S176)</f>
        <v>2537.3783734799999</v>
      </c>
      <c r="Q176" s="43">
        <v>1354.7539563799999</v>
      </c>
      <c r="R176" s="43">
        <v>1182.6244171000001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25800.701460130003</v>
      </c>
      <c r="C177" s="43">
        <f t="shared" ref="C177" si="990">I177+O177</f>
        <v>16395.27994393</v>
      </c>
      <c r="D177" s="43">
        <f t="shared" ref="D177" si="991">J177+P177</f>
        <v>9405.4215162</v>
      </c>
      <c r="E177" s="43">
        <f t="shared" ref="E177" si="992">K177+Q177</f>
        <v>7896.84304084</v>
      </c>
      <c r="F177" s="43">
        <f t="shared" ref="F177" si="993">L177+R177</f>
        <v>1503.5596384600001</v>
      </c>
      <c r="G177" s="43">
        <f t="shared" ref="G177" si="994">M177+S177</f>
        <v>5.0188369000000002</v>
      </c>
      <c r="H177" s="43">
        <f t="shared" ref="H177" si="995">SUM(I177:J177)</f>
        <v>20635.714237020002</v>
      </c>
      <c r="I177" s="43">
        <v>13876.700351860001</v>
      </c>
      <c r="J177" s="43">
        <f t="shared" ref="J177" si="996">SUM(K177:M177)</f>
        <v>6759.0138851599995</v>
      </c>
      <c r="K177" s="43">
        <v>6440.5313772599993</v>
      </c>
      <c r="L177" s="43">
        <v>313.46367099999998</v>
      </c>
      <c r="M177" s="43">
        <v>5.0188369000000002</v>
      </c>
      <c r="N177" s="43">
        <f t="shared" ref="N177" si="997">SUM(O177:P177)</f>
        <v>5164.9872231100007</v>
      </c>
      <c r="O177" s="43">
        <v>2518.5795920700002</v>
      </c>
      <c r="P177" s="43">
        <f t="shared" ref="P177" si="998">SUM(Q177:S177)</f>
        <v>2646.4076310400005</v>
      </c>
      <c r="Q177" s="43">
        <v>1456.3116635800002</v>
      </c>
      <c r="R177" s="43">
        <v>1190.0959674600001</v>
      </c>
      <c r="S177" s="43">
        <v>0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28645.478699440002</v>
      </c>
      <c r="C178" s="43">
        <f t="shared" ref="C178" si="999">I178+O178</f>
        <v>19830.721772209999</v>
      </c>
      <c r="D178" s="43">
        <f t="shared" ref="D178" si="1000">J178+P178</f>
        <v>8814.7569272299988</v>
      </c>
      <c r="E178" s="43">
        <f t="shared" ref="E178" si="1001">K178+Q178</f>
        <v>6861.2092849199998</v>
      </c>
      <c r="F178" s="43">
        <f t="shared" ref="F178" si="1002">L178+R178</f>
        <v>1674.2796297999998</v>
      </c>
      <c r="G178" s="43">
        <f t="shared" ref="G178" si="1003">M178+S178</f>
        <v>279.26801251000001</v>
      </c>
      <c r="H178" s="43">
        <f t="shared" ref="H178" si="1004">SUM(I178:J178)</f>
        <v>22388.156732359999</v>
      </c>
      <c r="I178" s="43">
        <v>16149.6887501</v>
      </c>
      <c r="J178" s="43">
        <f t="shared" ref="J178" si="1005">SUM(K178:M178)</f>
        <v>6238.4679822599992</v>
      </c>
      <c r="K178" s="43">
        <v>5488.5987304099999</v>
      </c>
      <c r="L178" s="43">
        <v>470.60123934000001</v>
      </c>
      <c r="M178" s="43">
        <v>279.26801251000001</v>
      </c>
      <c r="N178" s="43">
        <f t="shared" ref="N178" si="1006">SUM(O178:P178)</f>
        <v>6257.3219670799999</v>
      </c>
      <c r="O178" s="43">
        <v>3681.0330221100003</v>
      </c>
      <c r="P178" s="43">
        <f t="shared" ref="P178" si="1007">SUM(Q178:S178)</f>
        <v>2576.2889449699996</v>
      </c>
      <c r="Q178" s="43">
        <v>1372.6105545099999</v>
      </c>
      <c r="R178" s="43">
        <v>1203.6783904599999</v>
      </c>
      <c r="S178" s="43">
        <v>0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25034.989816910002</v>
      </c>
      <c r="C179" s="43">
        <f t="shared" ref="C179" si="1008">I179+O179</f>
        <v>16147.515980349999</v>
      </c>
      <c r="D179" s="43">
        <f t="shared" ref="D179" si="1009">J179+P179</f>
        <v>8887.4738365599987</v>
      </c>
      <c r="E179" s="43">
        <f t="shared" ref="E179" si="1010">K179+Q179</f>
        <v>6864.4291335500002</v>
      </c>
      <c r="F179" s="43">
        <f t="shared" ref="F179" si="1011">L179+R179</f>
        <v>1693.39476975</v>
      </c>
      <c r="G179" s="43">
        <f t="shared" ref="G179" si="1012">M179+S179</f>
        <v>329.64993325999995</v>
      </c>
      <c r="H179" s="43">
        <f t="shared" ref="H179" si="1013">SUM(I179:J179)</f>
        <v>19020.584669689997</v>
      </c>
      <c r="I179" s="43">
        <v>12712.281496489999</v>
      </c>
      <c r="J179" s="43">
        <f t="shared" ref="J179" si="1014">SUM(K179:M179)</f>
        <v>6308.3031731999999</v>
      </c>
      <c r="K179" s="43">
        <v>5472.7879560600004</v>
      </c>
      <c r="L179" s="43">
        <v>505.86528388000005</v>
      </c>
      <c r="M179" s="43">
        <v>329.64993325999995</v>
      </c>
      <c r="N179" s="43">
        <f t="shared" ref="N179" si="1015">SUM(O179:P179)</f>
        <v>6014.405147219999</v>
      </c>
      <c r="O179" s="43">
        <v>3435.2344838599997</v>
      </c>
      <c r="P179" s="43">
        <f t="shared" ref="P179" si="1016">SUM(Q179:S179)</f>
        <v>2579.1706633599997</v>
      </c>
      <c r="Q179" s="43">
        <v>1391.64117749</v>
      </c>
      <c r="R179" s="43">
        <v>1187.5294858699999</v>
      </c>
      <c r="S179" s="43">
        <v>0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26929.633649379997</v>
      </c>
      <c r="C180" s="43">
        <f t="shared" ref="C180" si="1017">I180+O180</f>
        <v>18774.900989649999</v>
      </c>
      <c r="D180" s="43">
        <f t="shared" ref="D180" si="1018">J180+P180</f>
        <v>8154.7326597299998</v>
      </c>
      <c r="E180" s="43">
        <f t="shared" ref="E180" si="1019">K180+Q180</f>
        <v>6150.0689272800009</v>
      </c>
      <c r="F180" s="43">
        <f t="shared" ref="F180" si="1020">L180+R180</f>
        <v>1665.7163676</v>
      </c>
      <c r="G180" s="43">
        <f t="shared" ref="G180" si="1021">M180+S180</f>
        <v>338.94736484999999</v>
      </c>
      <c r="H180" s="43">
        <f t="shared" ref="H180" si="1022">SUM(I180:J180)</f>
        <v>21437.98916284</v>
      </c>
      <c r="I180" s="43">
        <v>15751.67564949</v>
      </c>
      <c r="J180" s="43">
        <f t="shared" ref="J180" si="1023">SUM(K180:M180)</f>
        <v>5686.31351335</v>
      </c>
      <c r="K180" s="43">
        <v>4839.0175640100006</v>
      </c>
      <c r="L180" s="43">
        <v>508.34858449000001</v>
      </c>
      <c r="M180" s="43">
        <v>338.94736484999999</v>
      </c>
      <c r="N180" s="43">
        <f t="shared" ref="N180" si="1024">SUM(O180:P180)</f>
        <v>5491.6444865399999</v>
      </c>
      <c r="O180" s="43">
        <v>3023.2253401600001</v>
      </c>
      <c r="P180" s="43">
        <f t="shared" ref="P180" si="1025">SUM(Q180:S180)</f>
        <v>2468.4191463799998</v>
      </c>
      <c r="Q180" s="43">
        <v>1311.0513632699999</v>
      </c>
      <c r="R180" s="43">
        <v>1157.3677831099999</v>
      </c>
      <c r="S180" s="43">
        <v>0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26975.118333300001</v>
      </c>
      <c r="C181" s="43">
        <f t="shared" ref="C181" si="1026">I181+O181</f>
        <v>19224.82948669</v>
      </c>
      <c r="D181" s="43">
        <f t="shared" ref="D181" si="1027">J181+P181</f>
        <v>7750.2888466100003</v>
      </c>
      <c r="E181" s="43">
        <f t="shared" ref="E181" si="1028">K181+Q181</f>
        <v>5740.3334344300001</v>
      </c>
      <c r="F181" s="43">
        <f t="shared" ref="F181" si="1029">L181+R181</f>
        <v>1707.6808549699999</v>
      </c>
      <c r="G181" s="43">
        <f t="shared" ref="G181" si="1030">M181+S181</f>
        <v>302.27455721000001</v>
      </c>
      <c r="H181" s="43">
        <f t="shared" ref="H181" si="1031">SUM(I181:J181)</f>
        <v>20872.19362115</v>
      </c>
      <c r="I181" s="43">
        <v>15781.950115060001</v>
      </c>
      <c r="J181" s="43">
        <f t="shared" ref="J181" si="1032">SUM(K181:M181)</f>
        <v>5090.2435060900007</v>
      </c>
      <c r="K181" s="43">
        <v>4307.40316033</v>
      </c>
      <c r="L181" s="43">
        <v>480.56578855000004</v>
      </c>
      <c r="M181" s="43">
        <v>302.27455721000001</v>
      </c>
      <c r="N181" s="43">
        <f t="shared" ref="N181" si="1033">SUM(O181:P181)</f>
        <v>6102.9247121499993</v>
      </c>
      <c r="O181" s="43">
        <v>3442.8793716299997</v>
      </c>
      <c r="P181" s="43">
        <f t="shared" ref="P181" si="1034">SUM(Q181:S181)</f>
        <v>2660.0453405199996</v>
      </c>
      <c r="Q181" s="43">
        <v>1432.9302740999999</v>
      </c>
      <c r="R181" s="43">
        <v>1227.1150664199999</v>
      </c>
      <c r="S181" s="43">
        <v>0</v>
      </c>
      <c r="T181" s="43"/>
      <c r="U181" s="43"/>
      <c r="V181" s="43"/>
      <c r="W181" s="43"/>
      <c r="X181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</row>
    <row r="2" spans="1:25" ht="5.25" customHeight="1"/>
    <row r="3" spans="1:25" ht="27" customHeight="1">
      <c r="A3" s="219" t="s">
        <v>83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5" ht="12.75" customHeight="1">
      <c r="A4" s="205" t="s">
        <v>131</v>
      </c>
      <c r="B4" s="217"/>
      <c r="C4" s="217"/>
      <c r="D4" s="217"/>
      <c r="E4" s="217"/>
      <c r="F4" s="217"/>
    </row>
    <row r="5" spans="1:25" ht="12.75" customHeight="1">
      <c r="A5" s="38" t="s">
        <v>229</v>
      </c>
      <c r="B5" s="38"/>
      <c r="C5" s="38"/>
      <c r="D5" s="36"/>
      <c r="E5" s="36"/>
      <c r="F5" s="36"/>
    </row>
    <row r="6" spans="1:25" s="20" customFormat="1" ht="12.75" customHeight="1">
      <c r="A6" s="189" t="s">
        <v>0</v>
      </c>
      <c r="B6" s="178" t="s">
        <v>16</v>
      </c>
      <c r="C6" s="192" t="s">
        <v>7</v>
      </c>
      <c r="D6" s="192"/>
      <c r="E6" s="192"/>
      <c r="F6" s="192"/>
      <c r="G6" s="192"/>
      <c r="H6" s="194" t="s">
        <v>2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1:25" s="20" customFormat="1" ht="12.75" customHeight="1">
      <c r="A7" s="190"/>
      <c r="B7" s="178"/>
      <c r="C7" s="192"/>
      <c r="D7" s="192"/>
      <c r="E7" s="192"/>
      <c r="F7" s="192"/>
      <c r="G7" s="192"/>
      <c r="H7" s="220" t="s">
        <v>13</v>
      </c>
      <c r="I7" s="194" t="s">
        <v>17</v>
      </c>
      <c r="J7" s="195"/>
      <c r="K7" s="195"/>
      <c r="L7" s="195"/>
      <c r="M7" s="196"/>
      <c r="N7" s="220" t="s">
        <v>13</v>
      </c>
      <c r="O7" s="194" t="s">
        <v>9</v>
      </c>
      <c r="P7" s="195"/>
      <c r="Q7" s="195"/>
      <c r="R7" s="195"/>
      <c r="S7" s="196"/>
    </row>
    <row r="8" spans="1:25" s="20" customFormat="1" ht="88.5" customHeight="1">
      <c r="A8" s="191"/>
      <c r="B8" s="17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3"/>
      <c r="B9" s="112"/>
      <c r="C9" s="112"/>
      <c r="D9" s="112"/>
      <c r="E9" s="114"/>
      <c r="F9" s="114"/>
      <c r="G9" s="114"/>
      <c r="H9" s="119"/>
      <c r="I9" s="114"/>
      <c r="J9" s="114"/>
      <c r="K9" s="114"/>
      <c r="L9" s="114"/>
      <c r="M9" s="114"/>
      <c r="N9" s="119"/>
      <c r="O9" s="114"/>
      <c r="P9" s="114"/>
      <c r="Q9" s="114"/>
      <c r="R9" s="114"/>
      <c r="S9" s="114"/>
    </row>
    <row r="10" spans="1:25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7108.0003498200003</v>
      </c>
      <c r="C11" s="43">
        <f>I11+O11</f>
        <v>1404.25446674</v>
      </c>
      <c r="D11" s="43">
        <f>J11+P11</f>
        <v>5703.7458830800006</v>
      </c>
      <c r="E11" s="43">
        <f>K11+Q11</f>
        <v>2907.8396398899999</v>
      </c>
      <c r="F11" s="43">
        <f>L11+R11</f>
        <v>2119.1721516500002</v>
      </c>
      <c r="G11" s="43">
        <f>M11+S11</f>
        <v>676.73409154000001</v>
      </c>
      <c r="H11" s="43">
        <f>SUM(I11:J11)</f>
        <v>4494.6195263300006</v>
      </c>
      <c r="I11" s="43">
        <v>1150.1365761300001</v>
      </c>
      <c r="J11" s="43">
        <f>SUM(K11:M11)</f>
        <v>3344.4829502000002</v>
      </c>
      <c r="K11" s="43">
        <v>1577.2667689699999</v>
      </c>
      <c r="L11" s="43">
        <v>1329.4501185900001</v>
      </c>
      <c r="M11" s="43">
        <v>437.76606263999997</v>
      </c>
      <c r="N11" s="43">
        <f>SUM(O11:P11)</f>
        <v>2613.3808234899998</v>
      </c>
      <c r="O11" s="43">
        <v>254.11789060999999</v>
      </c>
      <c r="P11" s="43">
        <f>SUM(Q11:S11)</f>
        <v>2359.2629328799999</v>
      </c>
      <c r="Q11" s="43">
        <v>1330.57287092</v>
      </c>
      <c r="R11" s="43">
        <v>789.72203305999994</v>
      </c>
      <c r="S11" s="43">
        <v>238.96802890000001</v>
      </c>
    </row>
    <row r="12" spans="1:25" ht="12.75" hidden="1" customHeight="1" outlineLevel="1">
      <c r="A12" s="8">
        <v>40575</v>
      </c>
      <c r="B12" s="43">
        <v>7250.758027490001</v>
      </c>
      <c r="C12" s="43">
        <f t="shared" ref="C12:C67" si="0">I12+O12</f>
        <v>1460.84317483</v>
      </c>
      <c r="D12" s="43">
        <f t="shared" ref="D12:D67" si="1">J12+P12</f>
        <v>5789.9148526600002</v>
      </c>
      <c r="E12" s="43">
        <f t="shared" ref="E12:E67" si="2">K12+Q12</f>
        <v>2898.9880547499997</v>
      </c>
      <c r="F12" s="43">
        <f t="shared" ref="F12:F67" si="3">L12+R12</f>
        <v>2188.7491144099999</v>
      </c>
      <c r="G12" s="43">
        <f t="shared" ref="G12:G67" si="4">M12+S12</f>
        <v>702.17768350000006</v>
      </c>
      <c r="H12" s="43">
        <f t="shared" ref="H12:H67" si="5">SUM(I12:J12)</f>
        <v>4610.4634988899998</v>
      </c>
      <c r="I12" s="43">
        <v>1208.58447776</v>
      </c>
      <c r="J12" s="43">
        <f t="shared" ref="J12:J67" si="6">SUM(K12:M12)</f>
        <v>3401.8790211299997</v>
      </c>
      <c r="K12" s="43">
        <v>1570.5731908099999</v>
      </c>
      <c r="L12" s="43">
        <v>1374.2955860899999</v>
      </c>
      <c r="M12" s="43">
        <v>457.01024423000001</v>
      </c>
      <c r="N12" s="43">
        <f t="shared" ref="N12:N67" si="7">SUM(O12:P12)</f>
        <v>2640.2945286000004</v>
      </c>
      <c r="O12" s="43">
        <v>252.25869707000001</v>
      </c>
      <c r="P12" s="43">
        <f t="shared" ref="P12:P67" si="8">SUM(Q12:S12)</f>
        <v>2388.0358315300005</v>
      </c>
      <c r="Q12" s="43">
        <v>1328.41486394</v>
      </c>
      <c r="R12" s="43">
        <v>814.45352832000003</v>
      </c>
      <c r="S12" s="43">
        <v>245.16743926999999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7388.9988575899997</v>
      </c>
      <c r="C13" s="43">
        <f t="shared" si="0"/>
        <v>1509.54123037</v>
      </c>
      <c r="D13" s="43">
        <f t="shared" si="1"/>
        <v>5879.4576272200002</v>
      </c>
      <c r="E13" s="43">
        <f t="shared" si="2"/>
        <v>2875.0188320799998</v>
      </c>
      <c r="F13" s="43">
        <f t="shared" si="3"/>
        <v>2272.9891363699999</v>
      </c>
      <c r="G13" s="43">
        <f t="shared" si="4"/>
        <v>731.44965877000004</v>
      </c>
      <c r="H13" s="43">
        <f t="shared" si="5"/>
        <v>4716.2470385800007</v>
      </c>
      <c r="I13" s="43">
        <v>1242.1665542200001</v>
      </c>
      <c r="J13" s="43">
        <f t="shared" si="6"/>
        <v>3474.0804843600004</v>
      </c>
      <c r="K13" s="43">
        <v>1551.8382581000001</v>
      </c>
      <c r="L13" s="43">
        <v>1447.31195306</v>
      </c>
      <c r="M13" s="43">
        <v>474.93027319999999</v>
      </c>
      <c r="N13" s="43">
        <f t="shared" si="7"/>
        <v>2672.75181901</v>
      </c>
      <c r="O13" s="43">
        <v>267.37467615000003</v>
      </c>
      <c r="P13" s="43">
        <f t="shared" si="8"/>
        <v>2405.3771428599998</v>
      </c>
      <c r="Q13" s="43">
        <v>1323.18057398</v>
      </c>
      <c r="R13" s="43">
        <v>825.67718331000003</v>
      </c>
      <c r="S13" s="43">
        <v>256.51938557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7443.2340783100008</v>
      </c>
      <c r="C14" s="43">
        <f t="shared" si="0"/>
        <v>1521.7502865500001</v>
      </c>
      <c r="D14" s="43">
        <f t="shared" si="1"/>
        <v>5921.4837917599998</v>
      </c>
      <c r="E14" s="43">
        <f t="shared" si="2"/>
        <v>2814.7789497200001</v>
      </c>
      <c r="F14" s="43">
        <f t="shared" si="3"/>
        <v>2350.1553854599997</v>
      </c>
      <c r="G14" s="43">
        <f t="shared" si="4"/>
        <v>756.54945657999997</v>
      </c>
      <c r="H14" s="43">
        <f t="shared" si="5"/>
        <v>4732.88472396</v>
      </c>
      <c r="I14" s="43">
        <v>1248.37746313</v>
      </c>
      <c r="J14" s="43">
        <f t="shared" si="6"/>
        <v>3484.5072608299997</v>
      </c>
      <c r="K14" s="43">
        <v>1490.2940895199999</v>
      </c>
      <c r="L14" s="43">
        <v>1505.5455778099999</v>
      </c>
      <c r="M14" s="43">
        <v>488.66759350000001</v>
      </c>
      <c r="N14" s="43">
        <f t="shared" si="7"/>
        <v>2710.3493543499999</v>
      </c>
      <c r="O14" s="43">
        <v>273.37282341999997</v>
      </c>
      <c r="P14" s="43">
        <f t="shared" si="8"/>
        <v>2436.9765309300001</v>
      </c>
      <c r="Q14" s="43">
        <v>1324.4848602</v>
      </c>
      <c r="R14" s="43">
        <v>844.60980764999999</v>
      </c>
      <c r="S14" s="43">
        <v>267.88186308000002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7476.4279453599993</v>
      </c>
      <c r="C15" s="43">
        <f t="shared" si="0"/>
        <v>1520.7363352</v>
      </c>
      <c r="D15" s="43">
        <f t="shared" si="1"/>
        <v>5955.69161016</v>
      </c>
      <c r="E15" s="43">
        <f t="shared" si="2"/>
        <v>2760.1670909599998</v>
      </c>
      <c r="F15" s="43">
        <f t="shared" si="3"/>
        <v>2410.1918959</v>
      </c>
      <c r="G15" s="43">
        <f t="shared" si="4"/>
        <v>785.33262330000002</v>
      </c>
      <c r="H15" s="43">
        <f t="shared" si="5"/>
        <v>4759.2242488500005</v>
      </c>
      <c r="I15" s="43">
        <v>1243.9756227400001</v>
      </c>
      <c r="J15" s="43">
        <f t="shared" si="6"/>
        <v>3515.2486261100003</v>
      </c>
      <c r="K15" s="43">
        <v>1457.5016193599999</v>
      </c>
      <c r="L15" s="43">
        <v>1547.59843664</v>
      </c>
      <c r="M15" s="43">
        <v>510.14857010999998</v>
      </c>
      <c r="N15" s="43">
        <f t="shared" si="7"/>
        <v>2717.2036965099996</v>
      </c>
      <c r="O15" s="43">
        <v>276.76071245999998</v>
      </c>
      <c r="P15" s="43">
        <f t="shared" si="8"/>
        <v>2440.4429840499997</v>
      </c>
      <c r="Q15" s="43">
        <v>1302.6654716</v>
      </c>
      <c r="R15" s="43">
        <v>862.59345926000003</v>
      </c>
      <c r="S15" s="43">
        <v>275.18405318999999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7704.3810060300002</v>
      </c>
      <c r="C16" s="43">
        <f t="shared" si="0"/>
        <v>1723.86084755</v>
      </c>
      <c r="D16" s="43">
        <f t="shared" si="1"/>
        <v>5980.5201584799997</v>
      </c>
      <c r="E16" s="43">
        <f t="shared" si="2"/>
        <v>2692.4654573799999</v>
      </c>
      <c r="F16" s="43">
        <f t="shared" si="3"/>
        <v>2479.5326800500002</v>
      </c>
      <c r="G16" s="43">
        <f t="shared" si="4"/>
        <v>808.52202104999992</v>
      </c>
      <c r="H16" s="43">
        <f t="shared" si="5"/>
        <v>4896.1612754099997</v>
      </c>
      <c r="I16" s="43">
        <v>1410.43569665</v>
      </c>
      <c r="J16" s="43">
        <f t="shared" si="6"/>
        <v>3485.7255787599997</v>
      </c>
      <c r="K16" s="43">
        <v>1386.2115853</v>
      </c>
      <c r="L16" s="43">
        <v>1577.64487282</v>
      </c>
      <c r="M16" s="43">
        <v>521.86912064000001</v>
      </c>
      <c r="N16" s="43">
        <f t="shared" si="7"/>
        <v>2808.2197306200001</v>
      </c>
      <c r="O16" s="43">
        <v>313.42515090000001</v>
      </c>
      <c r="P16" s="43">
        <f t="shared" si="8"/>
        <v>2494.79457972</v>
      </c>
      <c r="Q16" s="43">
        <v>1306.2538720800001</v>
      </c>
      <c r="R16" s="43">
        <v>901.88780723000002</v>
      </c>
      <c r="S16" s="43">
        <v>286.65290040999997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7736.9825943699998</v>
      </c>
      <c r="C17" s="43">
        <f t="shared" si="0"/>
        <v>1706.99407122</v>
      </c>
      <c r="D17" s="43">
        <f t="shared" si="1"/>
        <v>6029.9885231499993</v>
      </c>
      <c r="E17" s="43">
        <f t="shared" si="2"/>
        <v>2670.9609131899997</v>
      </c>
      <c r="F17" s="43">
        <f t="shared" si="3"/>
        <v>2526.4162595100001</v>
      </c>
      <c r="G17" s="43">
        <f t="shared" si="4"/>
        <v>832.61135044999992</v>
      </c>
      <c r="H17" s="43">
        <f t="shared" si="5"/>
        <v>4904.7715227999997</v>
      </c>
      <c r="I17" s="43">
        <v>1424.3702922</v>
      </c>
      <c r="J17" s="43">
        <f t="shared" si="6"/>
        <v>3480.4012306</v>
      </c>
      <c r="K17" s="43">
        <v>1355.47954697</v>
      </c>
      <c r="L17" s="43">
        <v>1595.80733463</v>
      </c>
      <c r="M17" s="43">
        <v>529.11434899999995</v>
      </c>
      <c r="N17" s="43">
        <f t="shared" si="7"/>
        <v>2832.2110715699996</v>
      </c>
      <c r="O17" s="43">
        <v>282.62377901999997</v>
      </c>
      <c r="P17" s="43">
        <f t="shared" si="8"/>
        <v>2549.5872925499998</v>
      </c>
      <c r="Q17" s="43">
        <v>1315.4813662199999</v>
      </c>
      <c r="R17" s="43">
        <v>930.60892488000002</v>
      </c>
      <c r="S17" s="43">
        <v>303.49700145000003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7760.2103887399999</v>
      </c>
      <c r="C18" s="43">
        <f t="shared" si="0"/>
        <v>1722.96074202</v>
      </c>
      <c r="D18" s="43">
        <f t="shared" si="1"/>
        <v>6037.2496467199999</v>
      </c>
      <c r="E18" s="43">
        <f t="shared" si="2"/>
        <v>2666.8403720599999</v>
      </c>
      <c r="F18" s="43">
        <f t="shared" si="3"/>
        <v>2558.8954768500003</v>
      </c>
      <c r="G18" s="43">
        <f t="shared" si="4"/>
        <v>811.51379781000003</v>
      </c>
      <c r="H18" s="43">
        <f t="shared" si="5"/>
        <v>4873.5200740999999</v>
      </c>
      <c r="I18" s="43">
        <v>1406.2175885199999</v>
      </c>
      <c r="J18" s="43">
        <f t="shared" si="6"/>
        <v>3467.3024855799999</v>
      </c>
      <c r="K18" s="43">
        <v>1346.6683786399999</v>
      </c>
      <c r="L18" s="43">
        <v>1610.5190764900001</v>
      </c>
      <c r="M18" s="43">
        <v>510.11503045000001</v>
      </c>
      <c r="N18" s="43">
        <f t="shared" si="7"/>
        <v>2886.69031464</v>
      </c>
      <c r="O18" s="43">
        <v>316.74315350000001</v>
      </c>
      <c r="P18" s="43">
        <f t="shared" si="8"/>
        <v>2569.9471611399999</v>
      </c>
      <c r="Q18" s="43">
        <v>1320.17199342</v>
      </c>
      <c r="R18" s="43">
        <v>948.37640036000005</v>
      </c>
      <c r="S18" s="43">
        <v>301.39876736000002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7697.8115497399995</v>
      </c>
      <c r="C19" s="43">
        <f t="shared" si="0"/>
        <v>1677.5698803599998</v>
      </c>
      <c r="D19" s="43">
        <f t="shared" si="1"/>
        <v>6020.2416693800005</v>
      </c>
      <c r="E19" s="43">
        <f t="shared" si="2"/>
        <v>2664.0404119499999</v>
      </c>
      <c r="F19" s="43">
        <f t="shared" si="3"/>
        <v>2534.87697768</v>
      </c>
      <c r="G19" s="43">
        <f t="shared" si="4"/>
        <v>821.32427975000007</v>
      </c>
      <c r="H19" s="43">
        <f t="shared" si="5"/>
        <v>4768.9290360699997</v>
      </c>
      <c r="I19" s="43">
        <v>1352.81201642</v>
      </c>
      <c r="J19" s="43">
        <f t="shared" si="6"/>
        <v>3416.1170196500002</v>
      </c>
      <c r="K19" s="43">
        <v>1315.8252909299999</v>
      </c>
      <c r="L19" s="43">
        <v>1585.6163666</v>
      </c>
      <c r="M19" s="43">
        <v>514.67536212000005</v>
      </c>
      <c r="N19" s="43">
        <f t="shared" si="7"/>
        <v>2928.8825136699998</v>
      </c>
      <c r="O19" s="43">
        <v>324.75786393999999</v>
      </c>
      <c r="P19" s="43">
        <f t="shared" si="8"/>
        <v>2604.1246497299999</v>
      </c>
      <c r="Q19" s="43">
        <v>1348.21512102</v>
      </c>
      <c r="R19" s="43">
        <v>949.26061107999999</v>
      </c>
      <c r="S19" s="43">
        <v>306.64891763000003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7684.436816039999</v>
      </c>
      <c r="C20" s="43">
        <f t="shared" si="0"/>
        <v>1643.2001612700001</v>
      </c>
      <c r="D20" s="43">
        <f t="shared" si="1"/>
        <v>6041.2366547699994</v>
      </c>
      <c r="E20" s="43">
        <f t="shared" si="2"/>
        <v>2658.5726756700001</v>
      </c>
      <c r="F20" s="43">
        <f t="shared" si="3"/>
        <v>2541.13677766</v>
      </c>
      <c r="G20" s="43">
        <f t="shared" si="4"/>
        <v>841.52720144</v>
      </c>
      <c r="H20" s="43">
        <f t="shared" si="5"/>
        <v>4687.6153677499997</v>
      </c>
      <c r="I20" s="43">
        <v>1320.23712686</v>
      </c>
      <c r="J20" s="43">
        <f t="shared" si="6"/>
        <v>3367.3782408899997</v>
      </c>
      <c r="K20" s="43">
        <v>1274.9730721400001</v>
      </c>
      <c r="L20" s="43">
        <v>1568.9112279399999</v>
      </c>
      <c r="M20" s="43">
        <v>523.49394081000003</v>
      </c>
      <c r="N20" s="43">
        <f t="shared" si="7"/>
        <v>2996.8214482899998</v>
      </c>
      <c r="O20" s="43">
        <v>322.96303440999998</v>
      </c>
      <c r="P20" s="43">
        <f t="shared" si="8"/>
        <v>2673.8584138799997</v>
      </c>
      <c r="Q20" s="43">
        <v>1383.59960353</v>
      </c>
      <c r="R20" s="43">
        <v>972.22554972</v>
      </c>
      <c r="S20" s="43">
        <v>318.03326062999997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7666.5140081700001</v>
      </c>
      <c r="C21" s="43">
        <f t="shared" si="0"/>
        <v>1579.46181873</v>
      </c>
      <c r="D21" s="43">
        <f t="shared" si="1"/>
        <v>6087.0521894399999</v>
      </c>
      <c r="E21" s="43">
        <f t="shared" si="2"/>
        <v>2735.2803837299998</v>
      </c>
      <c r="F21" s="43">
        <f t="shared" si="3"/>
        <v>2524.4528921800002</v>
      </c>
      <c r="G21" s="43">
        <f t="shared" si="4"/>
        <v>827.31891353000003</v>
      </c>
      <c r="H21" s="43">
        <f t="shared" si="5"/>
        <v>4645.4696050499997</v>
      </c>
      <c r="I21" s="43">
        <v>1256.38400716</v>
      </c>
      <c r="J21" s="43">
        <f t="shared" si="6"/>
        <v>3389.0855978899999</v>
      </c>
      <c r="K21" s="43">
        <v>1326.01222788</v>
      </c>
      <c r="L21" s="43">
        <v>1554.8349267999999</v>
      </c>
      <c r="M21" s="43">
        <v>508.23844321000001</v>
      </c>
      <c r="N21" s="43">
        <f t="shared" si="7"/>
        <v>3021.04440312</v>
      </c>
      <c r="O21" s="43">
        <v>323.07781156999999</v>
      </c>
      <c r="P21" s="43">
        <f t="shared" si="8"/>
        <v>2697.96659155</v>
      </c>
      <c r="Q21" s="43">
        <v>1409.2681558500001</v>
      </c>
      <c r="R21" s="43">
        <v>969.61796537999999</v>
      </c>
      <c r="S21" s="43">
        <v>319.08047032000002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7884.7194602399995</v>
      </c>
      <c r="C22" s="43">
        <f t="shared" si="0"/>
        <v>1508.53309509</v>
      </c>
      <c r="D22" s="43">
        <f t="shared" si="1"/>
        <v>6376.1863651499998</v>
      </c>
      <c r="E22" s="43">
        <f t="shared" si="2"/>
        <v>3032.4458225399999</v>
      </c>
      <c r="F22" s="43">
        <f t="shared" si="3"/>
        <v>2517.5733153199999</v>
      </c>
      <c r="G22" s="43">
        <f t="shared" si="4"/>
        <v>826.16722729000003</v>
      </c>
      <c r="H22" s="43">
        <f t="shared" si="5"/>
        <v>4772.1082029999998</v>
      </c>
      <c r="I22" s="43">
        <v>1209.41028648</v>
      </c>
      <c r="J22" s="43">
        <f t="shared" si="6"/>
        <v>3562.69791652</v>
      </c>
      <c r="K22" s="43">
        <v>1514.47708126</v>
      </c>
      <c r="L22" s="43">
        <v>1544.86299263</v>
      </c>
      <c r="M22" s="43">
        <v>503.35784262999999</v>
      </c>
      <c r="N22" s="43">
        <f t="shared" si="7"/>
        <v>3112.6112572399998</v>
      </c>
      <c r="O22" s="43">
        <v>299.12280860999999</v>
      </c>
      <c r="P22" s="43">
        <f t="shared" si="8"/>
        <v>2813.4884486299998</v>
      </c>
      <c r="Q22" s="43">
        <v>1517.9687412799999</v>
      </c>
      <c r="R22" s="43">
        <v>972.71032269</v>
      </c>
      <c r="S22" s="43">
        <v>322.80938465999998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8077.858273679999</v>
      </c>
      <c r="C23" s="43">
        <f t="shared" si="0"/>
        <v>1529.9986537099999</v>
      </c>
      <c r="D23" s="43">
        <f t="shared" si="1"/>
        <v>6547.8596199699996</v>
      </c>
      <c r="E23" s="43">
        <f t="shared" si="2"/>
        <v>3179.6944303399996</v>
      </c>
      <c r="F23" s="43">
        <f t="shared" si="3"/>
        <v>2534.47205506</v>
      </c>
      <c r="G23" s="43">
        <f t="shared" si="4"/>
        <v>833.69313456999998</v>
      </c>
      <c r="H23" s="43">
        <f t="shared" si="5"/>
        <v>4924.5458017000001</v>
      </c>
      <c r="I23" s="43">
        <v>1254.92257445</v>
      </c>
      <c r="J23" s="43">
        <f t="shared" si="6"/>
        <v>3669.6232272499997</v>
      </c>
      <c r="K23" s="43">
        <v>1631.6388708699999</v>
      </c>
      <c r="L23" s="43">
        <v>1539.1084171499999</v>
      </c>
      <c r="M23" s="43">
        <v>498.87593922999997</v>
      </c>
      <c r="N23" s="43">
        <f t="shared" si="7"/>
        <v>3153.3124719799998</v>
      </c>
      <c r="O23" s="43">
        <v>275.07607925999997</v>
      </c>
      <c r="P23" s="43">
        <f t="shared" si="8"/>
        <v>2878.2363927199999</v>
      </c>
      <c r="Q23" s="43">
        <v>1548.0555594699999</v>
      </c>
      <c r="R23" s="43">
        <v>995.36363790999997</v>
      </c>
      <c r="S23" s="43">
        <v>334.81719534000001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8305.3776252200005</v>
      </c>
      <c r="C24" s="43">
        <f t="shared" si="0"/>
        <v>1554.31542139</v>
      </c>
      <c r="D24" s="43">
        <f t="shared" si="1"/>
        <v>6751.0622038299998</v>
      </c>
      <c r="E24" s="43">
        <f t="shared" si="2"/>
        <v>3329.1262215299998</v>
      </c>
      <c r="F24" s="43">
        <f t="shared" si="3"/>
        <v>2576.0455906899997</v>
      </c>
      <c r="G24" s="43">
        <f t="shared" si="4"/>
        <v>845.89039161000005</v>
      </c>
      <c r="H24" s="43">
        <f t="shared" si="5"/>
        <v>5067.5532754799997</v>
      </c>
      <c r="I24" s="43">
        <v>1274.0110238699999</v>
      </c>
      <c r="J24" s="43">
        <f t="shared" si="6"/>
        <v>3793.5422516099998</v>
      </c>
      <c r="K24" s="43">
        <v>1727.9958454299999</v>
      </c>
      <c r="L24" s="43">
        <v>1557.6048920999999</v>
      </c>
      <c r="M24" s="43">
        <v>507.94151407999999</v>
      </c>
      <c r="N24" s="43">
        <f t="shared" si="7"/>
        <v>3237.8243497399999</v>
      </c>
      <c r="O24" s="43">
        <v>280.30439752000001</v>
      </c>
      <c r="P24" s="43">
        <f t="shared" si="8"/>
        <v>2957.5199522200001</v>
      </c>
      <c r="Q24" s="43">
        <v>1601.1303760999999</v>
      </c>
      <c r="R24" s="43">
        <v>1018.44069859</v>
      </c>
      <c r="S24" s="43">
        <v>337.94887753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8404.8091816300002</v>
      </c>
      <c r="C25" s="43">
        <f t="shared" si="0"/>
        <v>1598.0788068900001</v>
      </c>
      <c r="D25" s="43">
        <f t="shared" si="1"/>
        <v>6806.7303747400001</v>
      </c>
      <c r="E25" s="43">
        <f t="shared" si="2"/>
        <v>3334.5852842499999</v>
      </c>
      <c r="F25" s="43">
        <f t="shared" si="3"/>
        <v>2626.82844436</v>
      </c>
      <c r="G25" s="43">
        <f t="shared" si="4"/>
        <v>845.31664612999998</v>
      </c>
      <c r="H25" s="43">
        <f t="shared" si="5"/>
        <v>5149.6757093800006</v>
      </c>
      <c r="I25" s="43">
        <v>1304.2195529400001</v>
      </c>
      <c r="J25" s="43">
        <f t="shared" si="6"/>
        <v>3845.4561564400001</v>
      </c>
      <c r="K25" s="43">
        <v>1752.3653248099999</v>
      </c>
      <c r="L25" s="43">
        <v>1586.1521205399999</v>
      </c>
      <c r="M25" s="43">
        <v>506.93871109000003</v>
      </c>
      <c r="N25" s="43">
        <f t="shared" si="7"/>
        <v>3255.1334722500001</v>
      </c>
      <c r="O25" s="43">
        <v>293.85925394999998</v>
      </c>
      <c r="P25" s="43">
        <f t="shared" si="8"/>
        <v>2961.2742183</v>
      </c>
      <c r="Q25" s="43">
        <v>1582.2199594399999</v>
      </c>
      <c r="R25" s="43">
        <v>1040.6763238200001</v>
      </c>
      <c r="S25" s="43">
        <v>338.37793504000001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8718.68260792</v>
      </c>
      <c r="C26" s="43">
        <f t="shared" si="0"/>
        <v>1661.7150182800001</v>
      </c>
      <c r="D26" s="43">
        <f t="shared" si="1"/>
        <v>7056.9675896400004</v>
      </c>
      <c r="E26" s="43">
        <f t="shared" si="2"/>
        <v>3462.8772580699997</v>
      </c>
      <c r="F26" s="43">
        <f t="shared" si="3"/>
        <v>2745.6248825100001</v>
      </c>
      <c r="G26" s="43">
        <f t="shared" si="4"/>
        <v>848.46544906000008</v>
      </c>
      <c r="H26" s="43">
        <f t="shared" si="5"/>
        <v>5402.6278785499999</v>
      </c>
      <c r="I26" s="43">
        <v>1372.0090595500001</v>
      </c>
      <c r="J26" s="43">
        <f t="shared" si="6"/>
        <v>4030.6188189999998</v>
      </c>
      <c r="K26" s="43">
        <v>1852.1348945899999</v>
      </c>
      <c r="L26" s="43">
        <v>1669.84836533</v>
      </c>
      <c r="M26" s="43">
        <v>508.63555908000001</v>
      </c>
      <c r="N26" s="43">
        <f t="shared" si="7"/>
        <v>3316.0547293700001</v>
      </c>
      <c r="O26" s="43">
        <v>289.70595873000002</v>
      </c>
      <c r="P26" s="43">
        <f t="shared" si="8"/>
        <v>3026.3487706400001</v>
      </c>
      <c r="Q26" s="43">
        <v>1610.74236348</v>
      </c>
      <c r="R26" s="43">
        <v>1075.7765171799999</v>
      </c>
      <c r="S26" s="43">
        <v>339.82988998000002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8729.7257102000003</v>
      </c>
      <c r="C27" s="43">
        <f t="shared" si="0"/>
        <v>1643.8884778899999</v>
      </c>
      <c r="D27" s="43">
        <f t="shared" si="1"/>
        <v>7085.8372323099993</v>
      </c>
      <c r="E27" s="43">
        <f t="shared" si="2"/>
        <v>3482.6747674199996</v>
      </c>
      <c r="F27" s="43">
        <f t="shared" si="3"/>
        <v>2756.8710465100003</v>
      </c>
      <c r="G27" s="43">
        <f t="shared" si="4"/>
        <v>846.2914183800001</v>
      </c>
      <c r="H27" s="43">
        <f t="shared" si="5"/>
        <v>5446.4119748100002</v>
      </c>
      <c r="I27" s="43">
        <v>1371.3720752199999</v>
      </c>
      <c r="J27" s="43">
        <f t="shared" si="6"/>
        <v>4075.03989959</v>
      </c>
      <c r="K27" s="43">
        <v>1903.40429875</v>
      </c>
      <c r="L27" s="43">
        <v>1662.0072757</v>
      </c>
      <c r="M27" s="43">
        <v>509.62832514000002</v>
      </c>
      <c r="N27" s="43">
        <f t="shared" si="7"/>
        <v>3283.3137353899997</v>
      </c>
      <c r="O27" s="43">
        <v>272.51640266999999</v>
      </c>
      <c r="P27" s="43">
        <f t="shared" si="8"/>
        <v>3010.7973327199998</v>
      </c>
      <c r="Q27" s="43">
        <v>1579.2704686699999</v>
      </c>
      <c r="R27" s="43">
        <v>1094.86377081</v>
      </c>
      <c r="S27" s="43">
        <v>336.66309324000002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8879.37955324</v>
      </c>
      <c r="C28" s="43">
        <f t="shared" si="0"/>
        <v>1720.43808416</v>
      </c>
      <c r="D28" s="43">
        <f t="shared" si="1"/>
        <v>7158.9414690800004</v>
      </c>
      <c r="E28" s="43">
        <f t="shared" si="2"/>
        <v>3543.1659435399997</v>
      </c>
      <c r="F28" s="43">
        <f t="shared" si="3"/>
        <v>2767.9209085800003</v>
      </c>
      <c r="G28" s="43">
        <f t="shared" si="4"/>
        <v>847.85461695999993</v>
      </c>
      <c r="H28" s="43">
        <f t="shared" si="5"/>
        <v>5518.0175934500003</v>
      </c>
      <c r="I28" s="43">
        <v>1441.93283576</v>
      </c>
      <c r="J28" s="43">
        <f t="shared" si="6"/>
        <v>4076.0847576900001</v>
      </c>
      <c r="K28" s="43">
        <v>1918.5086943599999</v>
      </c>
      <c r="L28" s="43">
        <v>1649.68551303</v>
      </c>
      <c r="M28" s="43">
        <v>507.89055029999997</v>
      </c>
      <c r="N28" s="43">
        <f t="shared" si="7"/>
        <v>3361.3619597899997</v>
      </c>
      <c r="O28" s="43">
        <v>278.50524840000003</v>
      </c>
      <c r="P28" s="43">
        <f t="shared" si="8"/>
        <v>3082.8567113899999</v>
      </c>
      <c r="Q28" s="43">
        <v>1624.65724918</v>
      </c>
      <c r="R28" s="43">
        <v>1118.23539555</v>
      </c>
      <c r="S28" s="43">
        <v>339.96406666000001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8952.0693871600015</v>
      </c>
      <c r="C29" s="43">
        <f t="shared" si="0"/>
        <v>1714.3808274400001</v>
      </c>
      <c r="D29" s="43">
        <f t="shared" si="1"/>
        <v>7237.6885597199998</v>
      </c>
      <c r="E29" s="43">
        <f t="shared" si="2"/>
        <v>3533.7981791800003</v>
      </c>
      <c r="F29" s="43">
        <f t="shared" si="3"/>
        <v>2814.6860367899999</v>
      </c>
      <c r="G29" s="43">
        <f t="shared" si="4"/>
        <v>889.20434375000002</v>
      </c>
      <c r="H29" s="43">
        <f t="shared" si="5"/>
        <v>5511.4061697300003</v>
      </c>
      <c r="I29" s="43">
        <v>1420.00244823</v>
      </c>
      <c r="J29" s="43">
        <f t="shared" si="6"/>
        <v>4091.4037214999998</v>
      </c>
      <c r="K29" s="43">
        <v>1944.81268445</v>
      </c>
      <c r="L29" s="43">
        <v>1636.14376416</v>
      </c>
      <c r="M29" s="43">
        <v>510.44727289000002</v>
      </c>
      <c r="N29" s="43">
        <f t="shared" si="7"/>
        <v>3440.6632174300003</v>
      </c>
      <c r="O29" s="43">
        <v>294.37837920999999</v>
      </c>
      <c r="P29" s="43">
        <f t="shared" si="8"/>
        <v>3146.2848382200004</v>
      </c>
      <c r="Q29" s="43">
        <v>1588.98549473</v>
      </c>
      <c r="R29" s="43">
        <v>1178.5422726300001</v>
      </c>
      <c r="S29" s="43">
        <v>378.75707086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9080.9592912900007</v>
      </c>
      <c r="C30" s="43">
        <f t="shared" si="0"/>
        <v>1697.02773852</v>
      </c>
      <c r="D30" s="43">
        <f t="shared" si="1"/>
        <v>7383.9315527700001</v>
      </c>
      <c r="E30" s="43">
        <f t="shared" si="2"/>
        <v>3595.65241754</v>
      </c>
      <c r="F30" s="43">
        <f t="shared" si="3"/>
        <v>2852.3390283700001</v>
      </c>
      <c r="G30" s="43">
        <f t="shared" si="4"/>
        <v>935.94010686000001</v>
      </c>
      <c r="H30" s="43">
        <f t="shared" si="5"/>
        <v>5544.9617230599997</v>
      </c>
      <c r="I30" s="43">
        <v>1410.6167618899999</v>
      </c>
      <c r="J30" s="43">
        <f t="shared" si="6"/>
        <v>4134.3449611699998</v>
      </c>
      <c r="K30" s="43">
        <v>2005.1992928899999</v>
      </c>
      <c r="L30" s="43">
        <v>1617.39208033</v>
      </c>
      <c r="M30" s="43">
        <v>511.75358795</v>
      </c>
      <c r="N30" s="43">
        <f t="shared" si="7"/>
        <v>3535.9975682300001</v>
      </c>
      <c r="O30" s="43">
        <v>286.41097662999999</v>
      </c>
      <c r="P30" s="43">
        <f t="shared" si="8"/>
        <v>3249.5865916000002</v>
      </c>
      <c r="Q30" s="43">
        <v>1590.4531246500001</v>
      </c>
      <c r="R30" s="43">
        <v>1234.9469480400001</v>
      </c>
      <c r="S30" s="43">
        <v>424.18651891000002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9230.0714650499995</v>
      </c>
      <c r="C31" s="43">
        <f t="shared" si="0"/>
        <v>1692.24062209</v>
      </c>
      <c r="D31" s="43">
        <f t="shared" si="1"/>
        <v>7537.8308429600002</v>
      </c>
      <c r="E31" s="43">
        <f t="shared" si="2"/>
        <v>3570.1683991800001</v>
      </c>
      <c r="F31" s="43">
        <f t="shared" si="3"/>
        <v>2948.9940011500003</v>
      </c>
      <c r="G31" s="43">
        <f t="shared" si="4"/>
        <v>1018.6684426300001</v>
      </c>
      <c r="H31" s="43">
        <f t="shared" si="5"/>
        <v>5521.7367619799998</v>
      </c>
      <c r="I31" s="43">
        <v>1397.66146839</v>
      </c>
      <c r="J31" s="43">
        <f t="shared" si="6"/>
        <v>4124.07529359</v>
      </c>
      <c r="K31" s="43">
        <v>2015.7977555499999</v>
      </c>
      <c r="L31" s="43">
        <v>1596.08662362</v>
      </c>
      <c r="M31" s="43">
        <v>512.19091442000001</v>
      </c>
      <c r="N31" s="43">
        <f t="shared" si="7"/>
        <v>3708.3347030700002</v>
      </c>
      <c r="O31" s="43">
        <v>294.57915370000001</v>
      </c>
      <c r="P31" s="43">
        <f t="shared" si="8"/>
        <v>3413.7555493700002</v>
      </c>
      <c r="Q31" s="43">
        <v>1554.3706436299999</v>
      </c>
      <c r="R31" s="43">
        <v>1352.9073775300001</v>
      </c>
      <c r="S31" s="43">
        <v>506.47752821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9357.9261233600009</v>
      </c>
      <c r="C32" s="43">
        <f t="shared" si="0"/>
        <v>1688.5345323200002</v>
      </c>
      <c r="D32" s="43">
        <f t="shared" si="1"/>
        <v>7669.3915910400001</v>
      </c>
      <c r="E32" s="43">
        <f t="shared" si="2"/>
        <v>3627.1806905100002</v>
      </c>
      <c r="F32" s="43">
        <f t="shared" si="3"/>
        <v>2958.1994484799998</v>
      </c>
      <c r="G32" s="43">
        <f t="shared" si="4"/>
        <v>1084.0114520500001</v>
      </c>
      <c r="H32" s="43">
        <f t="shared" si="5"/>
        <v>5483.9621685000002</v>
      </c>
      <c r="I32" s="43">
        <v>1376.0213508300001</v>
      </c>
      <c r="J32" s="43">
        <f t="shared" si="6"/>
        <v>4107.9408176699999</v>
      </c>
      <c r="K32" s="43">
        <v>2033.7362632700001</v>
      </c>
      <c r="L32" s="43">
        <v>1555.4596689699999</v>
      </c>
      <c r="M32" s="43">
        <v>518.74488542999995</v>
      </c>
      <c r="N32" s="43">
        <f t="shared" si="7"/>
        <v>3873.9639548600003</v>
      </c>
      <c r="O32" s="43">
        <v>312.51318149000002</v>
      </c>
      <c r="P32" s="43">
        <f t="shared" si="8"/>
        <v>3561.4507733700002</v>
      </c>
      <c r="Q32" s="43">
        <v>1593.4444272400001</v>
      </c>
      <c r="R32" s="43">
        <v>1402.7397795100001</v>
      </c>
      <c r="S32" s="43">
        <v>565.26656662000005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9504.0363433300008</v>
      </c>
      <c r="C33" s="43">
        <f t="shared" si="0"/>
        <v>1630.5017736099999</v>
      </c>
      <c r="D33" s="43">
        <f t="shared" si="1"/>
        <v>7873.53456972</v>
      </c>
      <c r="E33" s="43">
        <f t="shared" si="2"/>
        <v>3736.93014782</v>
      </c>
      <c r="F33" s="43">
        <f t="shared" si="3"/>
        <v>3010.7638754700001</v>
      </c>
      <c r="G33" s="43">
        <f t="shared" si="4"/>
        <v>1125.8405464299999</v>
      </c>
      <c r="H33" s="43">
        <f t="shared" si="5"/>
        <v>5526.5804589600002</v>
      </c>
      <c r="I33" s="43">
        <v>1326.23865783</v>
      </c>
      <c r="J33" s="43">
        <f t="shared" si="6"/>
        <v>4200.34180113</v>
      </c>
      <c r="K33" s="43">
        <v>2132.35036644</v>
      </c>
      <c r="L33" s="43">
        <v>1547.0203870299999</v>
      </c>
      <c r="M33" s="43">
        <v>520.97104765999995</v>
      </c>
      <c r="N33" s="43">
        <f t="shared" si="7"/>
        <v>3977.4558843700001</v>
      </c>
      <c r="O33" s="43">
        <v>304.26311578000002</v>
      </c>
      <c r="P33" s="43">
        <f t="shared" si="8"/>
        <v>3673.19276859</v>
      </c>
      <c r="Q33" s="43">
        <v>1604.57978138</v>
      </c>
      <c r="R33" s="43">
        <v>1463.74348844</v>
      </c>
      <c r="S33" s="43">
        <v>604.86949876999995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9735.4664055799985</v>
      </c>
      <c r="C34" s="43">
        <f t="shared" si="0"/>
        <v>1594.71477942</v>
      </c>
      <c r="D34" s="43">
        <f t="shared" si="1"/>
        <v>8140.7516261599994</v>
      </c>
      <c r="E34" s="43">
        <f t="shared" si="2"/>
        <v>3828.3568678700003</v>
      </c>
      <c r="F34" s="43">
        <f t="shared" si="3"/>
        <v>3142.8635983700001</v>
      </c>
      <c r="G34" s="43">
        <f t="shared" si="4"/>
        <v>1169.5311599199999</v>
      </c>
      <c r="H34" s="43">
        <f t="shared" si="5"/>
        <v>5724.0437551899995</v>
      </c>
      <c r="I34" s="43">
        <v>1303.0109727399999</v>
      </c>
      <c r="J34" s="43">
        <f t="shared" si="6"/>
        <v>4421.03278245</v>
      </c>
      <c r="K34" s="43">
        <v>2355.1444157400001</v>
      </c>
      <c r="L34" s="43">
        <v>1529.3994387800001</v>
      </c>
      <c r="M34" s="43">
        <v>536.48892793000005</v>
      </c>
      <c r="N34" s="43">
        <f t="shared" si="7"/>
        <v>4011.4226503899999</v>
      </c>
      <c r="O34" s="43">
        <v>291.70380668000001</v>
      </c>
      <c r="P34" s="43">
        <f t="shared" si="8"/>
        <v>3719.7188437099999</v>
      </c>
      <c r="Q34" s="43">
        <v>1473.21245213</v>
      </c>
      <c r="R34" s="43">
        <v>1613.46415959</v>
      </c>
      <c r="S34" s="43">
        <v>633.04223199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10034.885826189999</v>
      </c>
      <c r="C35" s="43">
        <f t="shared" si="0"/>
        <v>1649.4376016800002</v>
      </c>
      <c r="D35" s="43">
        <f t="shared" si="1"/>
        <v>8385.4482245100007</v>
      </c>
      <c r="E35" s="43">
        <f t="shared" si="2"/>
        <v>3977.2761530999996</v>
      </c>
      <c r="F35" s="43">
        <f t="shared" si="3"/>
        <v>3207.1173160999997</v>
      </c>
      <c r="G35" s="43">
        <f t="shared" si="4"/>
        <v>1201.05475531</v>
      </c>
      <c r="H35" s="43">
        <f t="shared" si="5"/>
        <v>5972.5253498699994</v>
      </c>
      <c r="I35" s="43">
        <v>1360.73144333</v>
      </c>
      <c r="J35" s="43">
        <f t="shared" si="6"/>
        <v>4611.7939065399996</v>
      </c>
      <c r="K35" s="43">
        <v>2480.5481030699998</v>
      </c>
      <c r="L35" s="43">
        <v>1577.0478227599999</v>
      </c>
      <c r="M35" s="43">
        <v>554.19798071000002</v>
      </c>
      <c r="N35" s="43">
        <f t="shared" si="7"/>
        <v>4062.3604763200001</v>
      </c>
      <c r="O35" s="43">
        <v>288.70615835000001</v>
      </c>
      <c r="P35" s="43">
        <f t="shared" si="8"/>
        <v>3773.6543179700002</v>
      </c>
      <c r="Q35" s="43">
        <v>1496.7280500300001</v>
      </c>
      <c r="R35" s="43">
        <v>1630.06949334</v>
      </c>
      <c r="S35" s="43">
        <v>646.85677459999999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10054.88852158</v>
      </c>
      <c r="C36" s="43">
        <f t="shared" si="0"/>
        <v>1594.9368874199999</v>
      </c>
      <c r="D36" s="43">
        <f t="shared" si="1"/>
        <v>8459.9516341599992</v>
      </c>
      <c r="E36" s="43">
        <f t="shared" si="2"/>
        <v>3943.68413431</v>
      </c>
      <c r="F36" s="43">
        <f t="shared" si="3"/>
        <v>4455.0778421300001</v>
      </c>
      <c r="G36" s="43">
        <f t="shared" si="4"/>
        <v>61.18965772</v>
      </c>
      <c r="H36" s="43">
        <f t="shared" si="5"/>
        <v>6079.4216943599995</v>
      </c>
      <c r="I36" s="43">
        <v>1340.7661150599999</v>
      </c>
      <c r="J36" s="43">
        <f t="shared" si="6"/>
        <v>4738.6555792999998</v>
      </c>
      <c r="K36" s="43">
        <v>2531.0648304199999</v>
      </c>
      <c r="L36" s="43">
        <v>2160.6944601700002</v>
      </c>
      <c r="M36" s="43">
        <v>46.89628871</v>
      </c>
      <c r="N36" s="43">
        <f t="shared" si="7"/>
        <v>3975.4668272199997</v>
      </c>
      <c r="O36" s="43">
        <v>254.17077236</v>
      </c>
      <c r="P36" s="43">
        <f t="shared" si="8"/>
        <v>3721.2960548599999</v>
      </c>
      <c r="Q36" s="43">
        <v>1412.6193038900001</v>
      </c>
      <c r="R36" s="43">
        <v>2294.38338196</v>
      </c>
      <c r="S36" s="43">
        <v>14.293369009999999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10229.85556149</v>
      </c>
      <c r="C37" s="43">
        <f t="shared" si="0"/>
        <v>1679.1616628899999</v>
      </c>
      <c r="D37" s="43">
        <f t="shared" si="1"/>
        <v>8550.6938986000005</v>
      </c>
      <c r="E37" s="43">
        <f t="shared" si="2"/>
        <v>3920.5787834299999</v>
      </c>
      <c r="F37" s="43">
        <f t="shared" si="3"/>
        <v>4568.61638735</v>
      </c>
      <c r="G37" s="43">
        <f t="shared" si="4"/>
        <v>61.498727819999999</v>
      </c>
      <c r="H37" s="43">
        <f t="shared" si="5"/>
        <v>6304.0639730600005</v>
      </c>
      <c r="I37" s="43">
        <v>1422.0518129</v>
      </c>
      <c r="J37" s="43">
        <f t="shared" si="6"/>
        <v>4882.0121601600003</v>
      </c>
      <c r="K37" s="43">
        <v>2568.9182201200001</v>
      </c>
      <c r="L37" s="43">
        <v>2261.2414283899998</v>
      </c>
      <c r="M37" s="43">
        <v>51.852511649999997</v>
      </c>
      <c r="N37" s="43">
        <f t="shared" si="7"/>
        <v>3925.79158843</v>
      </c>
      <c r="O37" s="43">
        <v>257.10984998999999</v>
      </c>
      <c r="P37" s="43">
        <f t="shared" si="8"/>
        <v>3668.6817384400001</v>
      </c>
      <c r="Q37" s="43">
        <v>1351.66056331</v>
      </c>
      <c r="R37" s="43">
        <v>2307.3749589600002</v>
      </c>
      <c r="S37" s="43">
        <v>9.6462161700000006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10348.007364660001</v>
      </c>
      <c r="C38" s="43">
        <f t="shared" si="0"/>
        <v>1738.78332402</v>
      </c>
      <c r="D38" s="43">
        <f t="shared" si="1"/>
        <v>8609.2240406399997</v>
      </c>
      <c r="E38" s="43">
        <f t="shared" si="2"/>
        <v>3811.4180788100002</v>
      </c>
      <c r="F38" s="43">
        <f t="shared" si="3"/>
        <v>4733.8965071399998</v>
      </c>
      <c r="G38" s="43">
        <f t="shared" si="4"/>
        <v>63.909454690000004</v>
      </c>
      <c r="H38" s="43">
        <f t="shared" si="5"/>
        <v>6480.6451463399999</v>
      </c>
      <c r="I38" s="43">
        <v>1472.84858065</v>
      </c>
      <c r="J38" s="43">
        <f t="shared" si="6"/>
        <v>5007.7965656899996</v>
      </c>
      <c r="K38" s="43">
        <v>2564.8399994199999</v>
      </c>
      <c r="L38" s="43">
        <v>2388.3575746900001</v>
      </c>
      <c r="M38" s="43">
        <v>54.598991580000003</v>
      </c>
      <c r="N38" s="43">
        <f t="shared" si="7"/>
        <v>3867.3622183200005</v>
      </c>
      <c r="O38" s="43">
        <v>265.93474336999998</v>
      </c>
      <c r="P38" s="43">
        <f t="shared" si="8"/>
        <v>3601.4274749500005</v>
      </c>
      <c r="Q38" s="43">
        <v>1246.5780793900001</v>
      </c>
      <c r="R38" s="43">
        <v>2345.5389324500002</v>
      </c>
      <c r="S38" s="43">
        <v>9.3104631100000006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10472.04869903</v>
      </c>
      <c r="C39" s="43">
        <f t="shared" si="0"/>
        <v>1768.59397242</v>
      </c>
      <c r="D39" s="43">
        <f t="shared" si="1"/>
        <v>8703.4547266099999</v>
      </c>
      <c r="E39" s="43">
        <f t="shared" si="2"/>
        <v>3813.32492</v>
      </c>
      <c r="F39" s="43">
        <f t="shared" si="3"/>
        <v>4822.3437736400001</v>
      </c>
      <c r="G39" s="43">
        <f t="shared" si="4"/>
        <v>67.786032970000008</v>
      </c>
      <c r="H39" s="43">
        <f t="shared" si="5"/>
        <v>6610.3432751099999</v>
      </c>
      <c r="I39" s="43">
        <v>1501.44859987</v>
      </c>
      <c r="J39" s="43">
        <f t="shared" si="6"/>
        <v>5108.8946752399997</v>
      </c>
      <c r="K39" s="43">
        <v>2596.6910765799998</v>
      </c>
      <c r="L39" s="43">
        <v>2454.91416024</v>
      </c>
      <c r="M39" s="43">
        <v>57.289438420000003</v>
      </c>
      <c r="N39" s="43">
        <f t="shared" si="7"/>
        <v>3861.7054239200002</v>
      </c>
      <c r="O39" s="43">
        <v>267.14537254999999</v>
      </c>
      <c r="P39" s="43">
        <f t="shared" si="8"/>
        <v>3594.5600513700001</v>
      </c>
      <c r="Q39" s="43">
        <v>1216.6338434199999</v>
      </c>
      <c r="R39" s="43">
        <v>2367.4296134000001</v>
      </c>
      <c r="S39" s="43">
        <v>10.496594549999999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10681.78231846</v>
      </c>
      <c r="C40" s="43">
        <f t="shared" si="0"/>
        <v>1871.98349205</v>
      </c>
      <c r="D40" s="43">
        <f t="shared" si="1"/>
        <v>8809.7988264100004</v>
      </c>
      <c r="E40" s="43">
        <f t="shared" si="2"/>
        <v>3822.2290587299999</v>
      </c>
      <c r="F40" s="43">
        <f t="shared" si="3"/>
        <v>4912.7170471700001</v>
      </c>
      <c r="G40" s="43">
        <f t="shared" si="4"/>
        <v>74.852720509999997</v>
      </c>
      <c r="H40" s="43">
        <f t="shared" si="5"/>
        <v>6844.2570937199998</v>
      </c>
      <c r="I40" s="43">
        <v>1612.12918999</v>
      </c>
      <c r="J40" s="43">
        <f t="shared" si="6"/>
        <v>5232.1279037300001</v>
      </c>
      <c r="K40" s="43">
        <v>2638.79451217</v>
      </c>
      <c r="L40" s="43">
        <v>2530.0629711500001</v>
      </c>
      <c r="M40" s="43">
        <v>63.27042041</v>
      </c>
      <c r="N40" s="43">
        <f t="shared" si="7"/>
        <v>3837.5252247399999</v>
      </c>
      <c r="O40" s="43">
        <v>259.85430206000001</v>
      </c>
      <c r="P40" s="43">
        <f t="shared" si="8"/>
        <v>3577.6709226799999</v>
      </c>
      <c r="Q40" s="43">
        <v>1183.4345465599999</v>
      </c>
      <c r="R40" s="43">
        <v>2382.65407602</v>
      </c>
      <c r="S40" s="43">
        <v>11.582300099999999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10798.956219350001</v>
      </c>
      <c r="C41" s="43">
        <f t="shared" si="0"/>
        <v>1857.72868135</v>
      </c>
      <c r="D41" s="43">
        <f t="shared" si="1"/>
        <v>8941.227538000001</v>
      </c>
      <c r="E41" s="43">
        <f t="shared" si="2"/>
        <v>3581.2275990600001</v>
      </c>
      <c r="F41" s="43">
        <f t="shared" si="3"/>
        <v>5291.4066964200001</v>
      </c>
      <c r="G41" s="43">
        <f t="shared" si="4"/>
        <v>68.593242520000004</v>
      </c>
      <c r="H41" s="43">
        <f t="shared" si="5"/>
        <v>6942.4698995000008</v>
      </c>
      <c r="I41" s="43">
        <v>1590.39312933</v>
      </c>
      <c r="J41" s="43">
        <f t="shared" si="6"/>
        <v>5352.0767701700006</v>
      </c>
      <c r="K41" s="43">
        <v>2636.2160302299999</v>
      </c>
      <c r="L41" s="43">
        <v>2656.3600750000001</v>
      </c>
      <c r="M41" s="43">
        <v>59.50066494</v>
      </c>
      <c r="N41" s="43">
        <f t="shared" si="7"/>
        <v>3856.4863198499997</v>
      </c>
      <c r="O41" s="43">
        <v>267.33555202000002</v>
      </c>
      <c r="P41" s="43">
        <f t="shared" si="8"/>
        <v>3589.1507678299999</v>
      </c>
      <c r="Q41" s="43">
        <v>945.01156882999999</v>
      </c>
      <c r="R41" s="43">
        <v>2635.0466214200001</v>
      </c>
      <c r="S41" s="43">
        <v>9.0925775800000004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10872.89181598</v>
      </c>
      <c r="C42" s="43">
        <f t="shared" si="0"/>
        <v>1807.9213314200001</v>
      </c>
      <c r="D42" s="43">
        <f t="shared" si="1"/>
        <v>9064.970484559999</v>
      </c>
      <c r="E42" s="43">
        <f t="shared" si="2"/>
        <v>3575.69443099</v>
      </c>
      <c r="F42" s="43">
        <f t="shared" si="3"/>
        <v>5396.7789155699993</v>
      </c>
      <c r="G42" s="43">
        <f t="shared" si="4"/>
        <v>92.497138000000007</v>
      </c>
      <c r="H42" s="43">
        <f t="shared" si="5"/>
        <v>7011.8968800900002</v>
      </c>
      <c r="I42" s="43">
        <v>1550.89835444</v>
      </c>
      <c r="J42" s="43">
        <f t="shared" si="6"/>
        <v>5460.9985256500004</v>
      </c>
      <c r="K42" s="43">
        <v>2647.2035350800002</v>
      </c>
      <c r="L42" s="43">
        <v>2736.8169680199999</v>
      </c>
      <c r="M42" s="43">
        <v>76.978022550000006</v>
      </c>
      <c r="N42" s="43">
        <f t="shared" si="7"/>
        <v>3860.9949358899994</v>
      </c>
      <c r="O42" s="43">
        <v>257.02297698000001</v>
      </c>
      <c r="P42" s="43">
        <f t="shared" si="8"/>
        <v>3603.9719589099996</v>
      </c>
      <c r="Q42" s="43">
        <v>928.49089590999995</v>
      </c>
      <c r="R42" s="43">
        <v>2659.9619475499999</v>
      </c>
      <c r="S42" s="43">
        <v>15.519115449999999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11044.51665367</v>
      </c>
      <c r="C43" s="43">
        <f t="shared" si="0"/>
        <v>1792.8592146000001</v>
      </c>
      <c r="D43" s="43">
        <f t="shared" si="1"/>
        <v>9251.6574390700007</v>
      </c>
      <c r="E43" s="43">
        <f t="shared" si="2"/>
        <v>3593.97644408</v>
      </c>
      <c r="F43" s="43">
        <f t="shared" si="3"/>
        <v>5523.1922142399999</v>
      </c>
      <c r="G43" s="43">
        <f t="shared" si="4"/>
        <v>134.48878074999999</v>
      </c>
      <c r="H43" s="43">
        <f t="shared" si="5"/>
        <v>7166.5632839800001</v>
      </c>
      <c r="I43" s="43">
        <v>1535.56099801</v>
      </c>
      <c r="J43" s="43">
        <f t="shared" si="6"/>
        <v>5631.0022859700002</v>
      </c>
      <c r="K43" s="43">
        <v>2664.2751084800002</v>
      </c>
      <c r="L43" s="43">
        <v>2847.6963461400001</v>
      </c>
      <c r="M43" s="43">
        <v>119.03083135</v>
      </c>
      <c r="N43" s="43">
        <f t="shared" si="7"/>
        <v>3877.9533696899994</v>
      </c>
      <c r="O43" s="43">
        <v>257.29821658999998</v>
      </c>
      <c r="P43" s="43">
        <f t="shared" si="8"/>
        <v>3620.6551530999996</v>
      </c>
      <c r="Q43" s="43">
        <v>929.70133559999999</v>
      </c>
      <c r="R43" s="43">
        <v>2675.4958680999998</v>
      </c>
      <c r="S43" s="43">
        <v>15.4579494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11159.84290451</v>
      </c>
      <c r="C44" s="43">
        <f t="shared" si="0"/>
        <v>1799.21297033</v>
      </c>
      <c r="D44" s="43">
        <f t="shared" si="1"/>
        <v>9360.6299341800004</v>
      </c>
      <c r="E44" s="43">
        <f t="shared" si="2"/>
        <v>3656.5677921099996</v>
      </c>
      <c r="F44" s="43">
        <f t="shared" si="3"/>
        <v>5536.8567970700005</v>
      </c>
      <c r="G44" s="43">
        <f t="shared" si="4"/>
        <v>167.20534499999999</v>
      </c>
      <c r="H44" s="43">
        <f t="shared" si="5"/>
        <v>7387.5885014199994</v>
      </c>
      <c r="I44" s="43">
        <v>1554.12399063</v>
      </c>
      <c r="J44" s="43">
        <f t="shared" si="6"/>
        <v>5833.4645107899996</v>
      </c>
      <c r="K44" s="43">
        <v>2746.7307779399998</v>
      </c>
      <c r="L44" s="43">
        <v>2934.94313444</v>
      </c>
      <c r="M44" s="43">
        <v>151.79059841</v>
      </c>
      <c r="N44" s="43">
        <f t="shared" si="7"/>
        <v>3772.2544030900003</v>
      </c>
      <c r="O44" s="43">
        <v>245.08897970000001</v>
      </c>
      <c r="P44" s="43">
        <f t="shared" si="8"/>
        <v>3527.1654233900003</v>
      </c>
      <c r="Q44" s="43">
        <v>909.83701416999997</v>
      </c>
      <c r="R44" s="43">
        <v>2601.9136626300001</v>
      </c>
      <c r="S44" s="43">
        <v>15.41474659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11381.386202239999</v>
      </c>
      <c r="C45" s="43">
        <f t="shared" si="0"/>
        <v>1827.9957234400001</v>
      </c>
      <c r="D45" s="43">
        <f t="shared" si="1"/>
        <v>9553.3904788</v>
      </c>
      <c r="E45" s="43">
        <f t="shared" si="2"/>
        <v>3695.1985300900001</v>
      </c>
      <c r="F45" s="43">
        <f t="shared" si="3"/>
        <v>5674.34156687</v>
      </c>
      <c r="G45" s="43">
        <f t="shared" si="4"/>
        <v>183.85038183999998</v>
      </c>
      <c r="H45" s="43">
        <f t="shared" si="5"/>
        <v>7597.9247442600008</v>
      </c>
      <c r="I45" s="43">
        <v>1586.9229842100001</v>
      </c>
      <c r="J45" s="43">
        <f t="shared" si="6"/>
        <v>6011.0017600500005</v>
      </c>
      <c r="K45" s="43">
        <v>2808.2599720100002</v>
      </c>
      <c r="L45" s="43">
        <v>3034.6289245600001</v>
      </c>
      <c r="M45" s="43">
        <v>168.11286347999999</v>
      </c>
      <c r="N45" s="43">
        <f t="shared" si="7"/>
        <v>3783.46145798</v>
      </c>
      <c r="O45" s="43">
        <v>241.07273923</v>
      </c>
      <c r="P45" s="43">
        <f t="shared" si="8"/>
        <v>3542.38871875</v>
      </c>
      <c r="Q45" s="43">
        <v>886.93855808000001</v>
      </c>
      <c r="R45" s="43">
        <v>2639.7126423099999</v>
      </c>
      <c r="S45" s="43">
        <v>15.737518359999999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11646.21150508</v>
      </c>
      <c r="C46" s="43">
        <f t="shared" si="0"/>
        <v>1795.8630524</v>
      </c>
      <c r="D46" s="43">
        <f t="shared" si="1"/>
        <v>9850.3484526800003</v>
      </c>
      <c r="E46" s="43">
        <f t="shared" si="2"/>
        <v>3678.5465666199998</v>
      </c>
      <c r="F46" s="43">
        <f t="shared" si="3"/>
        <v>5963.2622933799994</v>
      </c>
      <c r="G46" s="43">
        <f t="shared" si="4"/>
        <v>208.53959268</v>
      </c>
      <c r="H46" s="43">
        <f t="shared" si="5"/>
        <v>7772.7886186699998</v>
      </c>
      <c r="I46" s="43">
        <v>1566.80289679</v>
      </c>
      <c r="J46" s="43">
        <f t="shared" si="6"/>
        <v>6205.9857218799998</v>
      </c>
      <c r="K46" s="43">
        <v>2790.14325568</v>
      </c>
      <c r="L46" s="43">
        <v>3223.38179769</v>
      </c>
      <c r="M46" s="43">
        <v>192.46066851</v>
      </c>
      <c r="N46" s="43">
        <f t="shared" si="7"/>
        <v>3873.42288641</v>
      </c>
      <c r="O46" s="43">
        <v>229.06015561000001</v>
      </c>
      <c r="P46" s="43">
        <f t="shared" si="8"/>
        <v>3644.3627308</v>
      </c>
      <c r="Q46" s="43">
        <v>888.40331093999998</v>
      </c>
      <c r="R46" s="43">
        <v>2739.8804956899999</v>
      </c>
      <c r="S46" s="43">
        <v>16.078924170000001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11710.89992109</v>
      </c>
      <c r="C47" s="43">
        <f t="shared" si="0"/>
        <v>1683.7558769499999</v>
      </c>
      <c r="D47" s="43">
        <f t="shared" si="1"/>
        <v>10027.144044140001</v>
      </c>
      <c r="E47" s="43">
        <f t="shared" si="2"/>
        <v>3621.3248396899999</v>
      </c>
      <c r="F47" s="43">
        <f t="shared" si="3"/>
        <v>6187.9393575599997</v>
      </c>
      <c r="G47" s="43">
        <f t="shared" si="4"/>
        <v>217.87984689000001</v>
      </c>
      <c r="H47" s="43">
        <f t="shared" si="5"/>
        <v>7833.1350267300004</v>
      </c>
      <c r="I47" s="43">
        <v>1485.3520139699999</v>
      </c>
      <c r="J47" s="43">
        <f t="shared" si="6"/>
        <v>6347.7830127600009</v>
      </c>
      <c r="K47" s="43">
        <v>2743.3273241900001</v>
      </c>
      <c r="L47" s="43">
        <v>3403.5310708699999</v>
      </c>
      <c r="M47" s="43">
        <v>200.9246177</v>
      </c>
      <c r="N47" s="43">
        <f t="shared" si="7"/>
        <v>3877.7648943600002</v>
      </c>
      <c r="O47" s="43">
        <v>198.40386298000001</v>
      </c>
      <c r="P47" s="43">
        <f t="shared" si="8"/>
        <v>3679.36103138</v>
      </c>
      <c r="Q47" s="43">
        <v>877.99751549999996</v>
      </c>
      <c r="R47" s="43">
        <v>2784.4082866899998</v>
      </c>
      <c r="S47" s="43">
        <v>16.955229190000001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11861.892646050001</v>
      </c>
      <c r="C48" s="43">
        <f t="shared" si="0"/>
        <v>1498.0960247900002</v>
      </c>
      <c r="D48" s="43">
        <f t="shared" si="1"/>
        <v>10363.79662126</v>
      </c>
      <c r="E48" s="43">
        <f t="shared" si="2"/>
        <v>3583.4177904499998</v>
      </c>
      <c r="F48" s="43">
        <f t="shared" si="3"/>
        <v>6494.0187353900001</v>
      </c>
      <c r="G48" s="43">
        <f t="shared" si="4"/>
        <v>286.36009541999999</v>
      </c>
      <c r="H48" s="43">
        <f t="shared" si="5"/>
        <v>7290.8467130600002</v>
      </c>
      <c r="I48" s="43">
        <v>1251.7522717700001</v>
      </c>
      <c r="J48" s="43">
        <f t="shared" si="6"/>
        <v>6039.0944412899998</v>
      </c>
      <c r="K48" s="43">
        <v>2531.6283896999998</v>
      </c>
      <c r="L48" s="43">
        <v>3243.0485840599999</v>
      </c>
      <c r="M48" s="43">
        <v>264.41746753000001</v>
      </c>
      <c r="N48" s="43">
        <f t="shared" si="7"/>
        <v>4571.0459329900004</v>
      </c>
      <c r="O48" s="43">
        <v>246.34375302000001</v>
      </c>
      <c r="P48" s="43">
        <f t="shared" si="8"/>
        <v>4324.7021799700005</v>
      </c>
      <c r="Q48" s="43">
        <v>1051.7894007499999</v>
      </c>
      <c r="R48" s="43">
        <v>3250.9701513300001</v>
      </c>
      <c r="S48" s="43">
        <v>21.942627890000001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11742.074356110001</v>
      </c>
      <c r="C49" s="43">
        <f t="shared" si="0"/>
        <v>1643.24582177</v>
      </c>
      <c r="D49" s="43">
        <f t="shared" si="1"/>
        <v>10098.828534340002</v>
      </c>
      <c r="E49" s="43">
        <f t="shared" si="2"/>
        <v>3544.5439426899998</v>
      </c>
      <c r="F49" s="43">
        <f t="shared" si="3"/>
        <v>6278.5380950600002</v>
      </c>
      <c r="G49" s="43">
        <f t="shared" si="4"/>
        <v>275.74649659000005</v>
      </c>
      <c r="H49" s="43">
        <f t="shared" si="5"/>
        <v>7001.4181304600006</v>
      </c>
      <c r="I49" s="43">
        <v>1270.5275039400001</v>
      </c>
      <c r="J49" s="43">
        <f t="shared" si="6"/>
        <v>5730.8906265200003</v>
      </c>
      <c r="K49" s="43">
        <v>2458.5504852099998</v>
      </c>
      <c r="L49" s="43">
        <v>3014.7449891900001</v>
      </c>
      <c r="M49" s="43">
        <v>257.59515212000002</v>
      </c>
      <c r="N49" s="43">
        <f t="shared" si="7"/>
        <v>4740.656225650001</v>
      </c>
      <c r="O49" s="43">
        <v>372.71831782999999</v>
      </c>
      <c r="P49" s="43">
        <f t="shared" si="8"/>
        <v>4367.9379078200009</v>
      </c>
      <c r="Q49" s="43">
        <v>1085.99345748</v>
      </c>
      <c r="R49" s="43">
        <v>3263.7931058700001</v>
      </c>
      <c r="S49" s="43">
        <v>18.151344470000002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11792.23413008</v>
      </c>
      <c r="C50" s="43">
        <f t="shared" si="0"/>
        <v>1727.3446310700001</v>
      </c>
      <c r="D50" s="43">
        <f t="shared" si="1"/>
        <v>10064.889499010002</v>
      </c>
      <c r="E50" s="43">
        <f t="shared" si="2"/>
        <v>3679.3779194099998</v>
      </c>
      <c r="F50" s="43">
        <f t="shared" si="3"/>
        <v>6107.69579282</v>
      </c>
      <c r="G50" s="43">
        <f t="shared" si="4"/>
        <v>277.81578678</v>
      </c>
      <c r="H50" s="43">
        <f t="shared" si="5"/>
        <v>7106.626894250001</v>
      </c>
      <c r="I50" s="43">
        <v>1382.9938331000001</v>
      </c>
      <c r="J50" s="43">
        <f t="shared" si="6"/>
        <v>5723.6330611500007</v>
      </c>
      <c r="K50" s="43">
        <v>2570.20254273</v>
      </c>
      <c r="L50" s="43">
        <v>2894.3527457800001</v>
      </c>
      <c r="M50" s="43">
        <v>259.07777263999998</v>
      </c>
      <c r="N50" s="43">
        <f t="shared" si="7"/>
        <v>4685.6072358299998</v>
      </c>
      <c r="O50" s="43">
        <v>344.35079796999997</v>
      </c>
      <c r="P50" s="43">
        <f t="shared" si="8"/>
        <v>4341.25643786</v>
      </c>
      <c r="Q50" s="43">
        <v>1109.17537668</v>
      </c>
      <c r="R50" s="43">
        <v>3213.3430470399999</v>
      </c>
      <c r="S50" s="43">
        <v>18.738014140000001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11877.870811090001</v>
      </c>
      <c r="C51" s="43">
        <f t="shared" si="0"/>
        <v>1765.67042982</v>
      </c>
      <c r="D51" s="43">
        <f t="shared" si="1"/>
        <v>10112.200381269999</v>
      </c>
      <c r="E51" s="43">
        <f t="shared" si="2"/>
        <v>3826.3682690999999</v>
      </c>
      <c r="F51" s="43">
        <f t="shared" si="3"/>
        <v>5991.8019077299996</v>
      </c>
      <c r="G51" s="43">
        <f t="shared" si="4"/>
        <v>294.03020443999998</v>
      </c>
      <c r="H51" s="43">
        <f t="shared" si="5"/>
        <v>7215.4945846399996</v>
      </c>
      <c r="I51" s="43">
        <v>1429.02067388</v>
      </c>
      <c r="J51" s="43">
        <f t="shared" si="6"/>
        <v>5786.4739107599999</v>
      </c>
      <c r="K51" s="43">
        <v>2686.03936574</v>
      </c>
      <c r="L51" s="43">
        <v>2822.39302967</v>
      </c>
      <c r="M51" s="43">
        <v>278.04151535</v>
      </c>
      <c r="N51" s="43">
        <f t="shared" si="7"/>
        <v>4662.3762264500001</v>
      </c>
      <c r="O51" s="43">
        <v>336.64975593999998</v>
      </c>
      <c r="P51" s="43">
        <f t="shared" si="8"/>
        <v>4325.7264705099997</v>
      </c>
      <c r="Q51" s="43">
        <v>1140.3289033599999</v>
      </c>
      <c r="R51" s="43">
        <v>3169.40887806</v>
      </c>
      <c r="S51" s="43">
        <v>15.988689089999999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12143.272967199999</v>
      </c>
      <c r="C52" s="43">
        <f t="shared" si="0"/>
        <v>1951.04723825</v>
      </c>
      <c r="D52" s="43">
        <f t="shared" si="1"/>
        <v>10192.225728949999</v>
      </c>
      <c r="E52" s="43">
        <f t="shared" si="2"/>
        <v>4029.0908755599999</v>
      </c>
      <c r="F52" s="43">
        <f t="shared" si="3"/>
        <v>5888.9403946499997</v>
      </c>
      <c r="G52" s="43">
        <f t="shared" si="4"/>
        <v>274.19445873999996</v>
      </c>
      <c r="H52" s="43">
        <f t="shared" si="5"/>
        <v>7558.13821551</v>
      </c>
      <c r="I52" s="43">
        <v>1614.64818309</v>
      </c>
      <c r="J52" s="43">
        <f t="shared" si="6"/>
        <v>5943.4900324199998</v>
      </c>
      <c r="K52" s="43">
        <v>2890.4081818499999</v>
      </c>
      <c r="L52" s="43">
        <v>2793.5301043499999</v>
      </c>
      <c r="M52" s="43">
        <v>259.55174621999998</v>
      </c>
      <c r="N52" s="43">
        <f t="shared" si="7"/>
        <v>4585.1347516899996</v>
      </c>
      <c r="O52" s="43">
        <v>336.39905515999999</v>
      </c>
      <c r="P52" s="43">
        <f t="shared" si="8"/>
        <v>4248.7356965299996</v>
      </c>
      <c r="Q52" s="43">
        <v>1138.68269371</v>
      </c>
      <c r="R52" s="43">
        <v>3095.4102902999998</v>
      </c>
      <c r="S52" s="43">
        <v>14.64271252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12065.755834330001</v>
      </c>
      <c r="C53" s="43">
        <f t="shared" si="0"/>
        <v>1946.5965929500001</v>
      </c>
      <c r="D53" s="43">
        <f t="shared" si="1"/>
        <v>10119.159241379999</v>
      </c>
      <c r="E53" s="43">
        <f t="shared" si="2"/>
        <v>4046.5722556700002</v>
      </c>
      <c r="F53" s="43">
        <f t="shared" si="3"/>
        <v>5796.0575830199996</v>
      </c>
      <c r="G53" s="43">
        <f t="shared" si="4"/>
        <v>276.52940269000004</v>
      </c>
      <c r="H53" s="43">
        <f t="shared" si="5"/>
        <v>7500.7853065700001</v>
      </c>
      <c r="I53" s="43">
        <v>1578.6969252700001</v>
      </c>
      <c r="J53" s="43">
        <f t="shared" si="6"/>
        <v>5922.0883813</v>
      </c>
      <c r="K53" s="43">
        <v>2881.5420136600001</v>
      </c>
      <c r="L53" s="43">
        <v>2779.2113924499999</v>
      </c>
      <c r="M53" s="43">
        <v>261.33497519000002</v>
      </c>
      <c r="N53" s="43">
        <f t="shared" si="7"/>
        <v>4564.9705277599996</v>
      </c>
      <c r="O53" s="43">
        <v>367.89966767999999</v>
      </c>
      <c r="P53" s="43">
        <f t="shared" si="8"/>
        <v>4197.0708600799999</v>
      </c>
      <c r="Q53" s="43">
        <v>1165.0302420099999</v>
      </c>
      <c r="R53" s="43">
        <v>3016.8461905700001</v>
      </c>
      <c r="S53" s="43">
        <v>15.1944275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12130.19983598</v>
      </c>
      <c r="C54" s="43">
        <f t="shared" si="0"/>
        <v>2026.91464898</v>
      </c>
      <c r="D54" s="43">
        <f t="shared" si="1"/>
        <v>10103.285187000001</v>
      </c>
      <c r="E54" s="43">
        <f t="shared" si="2"/>
        <v>3990.8570589700003</v>
      </c>
      <c r="F54" s="43">
        <f t="shared" si="3"/>
        <v>5756.4865490899992</v>
      </c>
      <c r="G54" s="43">
        <f t="shared" si="4"/>
        <v>355.94157894</v>
      </c>
      <c r="H54" s="43">
        <f t="shared" si="5"/>
        <v>7213.3531401</v>
      </c>
      <c r="I54" s="43">
        <v>1607.15807849</v>
      </c>
      <c r="J54" s="43">
        <f t="shared" si="6"/>
        <v>5606.1950616100003</v>
      </c>
      <c r="K54" s="43">
        <v>2700.2781850000001</v>
      </c>
      <c r="L54" s="43">
        <v>2630.9872473199998</v>
      </c>
      <c r="M54" s="43">
        <v>274.92962928999998</v>
      </c>
      <c r="N54" s="43">
        <f t="shared" si="7"/>
        <v>4916.84669588</v>
      </c>
      <c r="O54" s="43">
        <v>419.75657049</v>
      </c>
      <c r="P54" s="43">
        <f t="shared" si="8"/>
        <v>4497.0901253900001</v>
      </c>
      <c r="Q54" s="43">
        <v>1290.5788739699999</v>
      </c>
      <c r="R54" s="43">
        <v>3125.4993017699999</v>
      </c>
      <c r="S54" s="43">
        <v>81.011949650000005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11672.435537359999</v>
      </c>
      <c r="C55" s="43">
        <f t="shared" si="0"/>
        <v>2002.2747841199998</v>
      </c>
      <c r="D55" s="43">
        <f t="shared" si="1"/>
        <v>9670.1607532400012</v>
      </c>
      <c r="E55" s="43">
        <f t="shared" si="2"/>
        <v>3969.3671582299999</v>
      </c>
      <c r="F55" s="43">
        <f t="shared" si="3"/>
        <v>5407.79634265</v>
      </c>
      <c r="G55" s="43">
        <f t="shared" si="4"/>
        <v>292.99725236</v>
      </c>
      <c r="H55" s="43">
        <f t="shared" si="5"/>
        <v>7113.3994416999994</v>
      </c>
      <c r="I55" s="43">
        <v>1598.1354463099999</v>
      </c>
      <c r="J55" s="43">
        <f t="shared" si="6"/>
        <v>5515.2639953899998</v>
      </c>
      <c r="K55" s="43">
        <v>2676.5513159699999</v>
      </c>
      <c r="L55" s="43">
        <v>2559.6834635700002</v>
      </c>
      <c r="M55" s="43">
        <v>279.02921585000001</v>
      </c>
      <c r="N55" s="43">
        <f t="shared" si="7"/>
        <v>4559.0360956600007</v>
      </c>
      <c r="O55" s="43">
        <v>404.13933780999997</v>
      </c>
      <c r="P55" s="43">
        <f t="shared" si="8"/>
        <v>4154.8967578500005</v>
      </c>
      <c r="Q55" s="43">
        <v>1292.81584226</v>
      </c>
      <c r="R55" s="43">
        <v>2848.1128790799999</v>
      </c>
      <c r="S55" s="43">
        <v>13.968036509999999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11520.92466669</v>
      </c>
      <c r="C56" s="43">
        <f t="shared" si="0"/>
        <v>1940.49071968</v>
      </c>
      <c r="D56" s="43">
        <f t="shared" si="1"/>
        <v>9580.4339470099985</v>
      </c>
      <c r="E56" s="43">
        <f t="shared" si="2"/>
        <v>4074.7628452099998</v>
      </c>
      <c r="F56" s="43">
        <f t="shared" si="3"/>
        <v>5226.6853327700001</v>
      </c>
      <c r="G56" s="43">
        <f t="shared" si="4"/>
        <v>278.98576903000003</v>
      </c>
      <c r="H56" s="43">
        <f t="shared" si="5"/>
        <v>7044.483261729999</v>
      </c>
      <c r="I56" s="43">
        <v>1556.8150204399999</v>
      </c>
      <c r="J56" s="43">
        <f t="shared" si="6"/>
        <v>5487.6682412899991</v>
      </c>
      <c r="K56" s="43">
        <v>2706.9174659599998</v>
      </c>
      <c r="L56" s="43">
        <v>2510.3329369200001</v>
      </c>
      <c r="M56" s="43">
        <v>270.41783841</v>
      </c>
      <c r="N56" s="43">
        <f t="shared" si="7"/>
        <v>4476.44140496</v>
      </c>
      <c r="O56" s="43">
        <v>383.67569923999997</v>
      </c>
      <c r="P56" s="43">
        <f t="shared" si="8"/>
        <v>4092.7657057199999</v>
      </c>
      <c r="Q56" s="43">
        <v>1367.84537925</v>
      </c>
      <c r="R56" s="43">
        <v>2716.35239585</v>
      </c>
      <c r="S56" s="43">
        <v>8.5679306200000003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12202.99854873</v>
      </c>
      <c r="C57" s="43">
        <f t="shared" si="0"/>
        <v>2029.51960751</v>
      </c>
      <c r="D57" s="43">
        <f t="shared" si="1"/>
        <v>10173.478941219999</v>
      </c>
      <c r="E57" s="43">
        <f t="shared" si="2"/>
        <v>4446.2493176099997</v>
      </c>
      <c r="F57" s="43">
        <f t="shared" si="3"/>
        <v>5387.8782089599999</v>
      </c>
      <c r="G57" s="43">
        <f t="shared" si="4"/>
        <v>339.35141465000004</v>
      </c>
      <c r="H57" s="43">
        <f t="shared" si="5"/>
        <v>7077.1032221599999</v>
      </c>
      <c r="I57" s="43">
        <v>1585.7684508899999</v>
      </c>
      <c r="J57" s="43">
        <f t="shared" si="6"/>
        <v>5491.3347712699997</v>
      </c>
      <c r="K57" s="43">
        <v>2794.06431436</v>
      </c>
      <c r="L57" s="43">
        <v>2434.8344510500001</v>
      </c>
      <c r="M57" s="43">
        <v>262.43600586000002</v>
      </c>
      <c r="N57" s="43">
        <f t="shared" si="7"/>
        <v>5125.8953265699993</v>
      </c>
      <c r="O57" s="43">
        <v>443.75115662000002</v>
      </c>
      <c r="P57" s="43">
        <f t="shared" si="8"/>
        <v>4682.1441699499992</v>
      </c>
      <c r="Q57" s="43">
        <v>1652.1850032499999</v>
      </c>
      <c r="R57" s="43">
        <v>2953.0437579099998</v>
      </c>
      <c r="S57" s="43">
        <v>76.915408790000001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12013.861339809999</v>
      </c>
      <c r="C58" s="43">
        <f t="shared" si="0"/>
        <v>2050.45052932</v>
      </c>
      <c r="D58" s="43">
        <f t="shared" si="1"/>
        <v>9963.4108104900006</v>
      </c>
      <c r="E58" s="43">
        <f t="shared" si="2"/>
        <v>4532.9739754800003</v>
      </c>
      <c r="F58" s="43">
        <f t="shared" si="3"/>
        <v>5162.4482036499994</v>
      </c>
      <c r="G58" s="43">
        <f t="shared" si="4"/>
        <v>267.98863136</v>
      </c>
      <c r="H58" s="43">
        <f t="shared" si="5"/>
        <v>6738.4313639399998</v>
      </c>
      <c r="I58" s="43">
        <v>1554.9317412800001</v>
      </c>
      <c r="J58" s="43">
        <f t="shared" si="6"/>
        <v>5183.4996226599997</v>
      </c>
      <c r="K58" s="43">
        <v>2737.0313859299999</v>
      </c>
      <c r="L58" s="43">
        <v>2186.5918434599998</v>
      </c>
      <c r="M58" s="43">
        <v>259.87639326999999</v>
      </c>
      <c r="N58" s="43">
        <f t="shared" si="7"/>
        <v>5275.4299758699999</v>
      </c>
      <c r="O58" s="43">
        <v>495.51878804</v>
      </c>
      <c r="P58" s="43">
        <f t="shared" si="8"/>
        <v>4779.91118783</v>
      </c>
      <c r="Q58" s="43">
        <v>1795.9425895500001</v>
      </c>
      <c r="R58" s="43">
        <v>2975.85636019</v>
      </c>
      <c r="S58" s="43">
        <v>8.11223809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11902.572335429999</v>
      </c>
      <c r="C59" s="43">
        <f t="shared" si="0"/>
        <v>2186.9582680899998</v>
      </c>
      <c r="D59" s="43">
        <f t="shared" si="1"/>
        <v>9715.6140673400005</v>
      </c>
      <c r="E59" s="43">
        <f t="shared" si="2"/>
        <v>4541.93936545</v>
      </c>
      <c r="F59" s="43">
        <f t="shared" si="3"/>
        <v>4914.6865379999999</v>
      </c>
      <c r="G59" s="43">
        <f t="shared" si="4"/>
        <v>258.98816389000001</v>
      </c>
      <c r="H59" s="43">
        <f t="shared" si="5"/>
        <v>6667.1554342899999</v>
      </c>
      <c r="I59" s="43">
        <v>1637.9538139799999</v>
      </c>
      <c r="J59" s="43">
        <f t="shared" si="6"/>
        <v>5029.2016203100002</v>
      </c>
      <c r="K59" s="43">
        <v>2739.8745281299998</v>
      </c>
      <c r="L59" s="43">
        <v>2038.4221421100001</v>
      </c>
      <c r="M59" s="43">
        <v>250.90495007000001</v>
      </c>
      <c r="N59" s="43">
        <f t="shared" si="7"/>
        <v>5235.4169011399999</v>
      </c>
      <c r="O59" s="43">
        <v>549.00445410999998</v>
      </c>
      <c r="P59" s="43">
        <f t="shared" si="8"/>
        <v>4686.4124470300003</v>
      </c>
      <c r="Q59" s="43">
        <v>1802.0648373199999</v>
      </c>
      <c r="R59" s="43">
        <v>2876.2643958899998</v>
      </c>
      <c r="S59" s="43">
        <v>8.0832138199999992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14871.596607489999</v>
      </c>
      <c r="C60" s="43">
        <f t="shared" si="0"/>
        <v>2643.2554247200001</v>
      </c>
      <c r="D60" s="43">
        <f t="shared" si="1"/>
        <v>12228.34118277</v>
      </c>
      <c r="E60" s="43">
        <f t="shared" si="2"/>
        <v>5462.6193331200002</v>
      </c>
      <c r="F60" s="43">
        <f t="shared" si="3"/>
        <v>6382.2644101899996</v>
      </c>
      <c r="G60" s="43">
        <f t="shared" si="4"/>
        <v>383.45743945999999</v>
      </c>
      <c r="H60" s="43">
        <f t="shared" si="5"/>
        <v>6376.2976985599998</v>
      </c>
      <c r="I60" s="43">
        <v>1589.2084569000001</v>
      </c>
      <c r="J60" s="43">
        <f t="shared" si="6"/>
        <v>4787.08924166</v>
      </c>
      <c r="K60" s="43">
        <v>2623.8513414600002</v>
      </c>
      <c r="L60" s="43">
        <v>1793.2041349399999</v>
      </c>
      <c r="M60" s="43">
        <v>370.03376526</v>
      </c>
      <c r="N60" s="43">
        <f t="shared" si="7"/>
        <v>8495.2989089300008</v>
      </c>
      <c r="O60" s="43">
        <v>1054.04696782</v>
      </c>
      <c r="P60" s="43">
        <f t="shared" si="8"/>
        <v>7441.2519411100002</v>
      </c>
      <c r="Q60" s="43">
        <v>2838.76799166</v>
      </c>
      <c r="R60" s="43">
        <v>4589.0602752499999</v>
      </c>
      <c r="S60" s="43">
        <v>13.423674200000001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13010.60789804</v>
      </c>
      <c r="C61" s="43">
        <f t="shared" si="0"/>
        <v>2544.6518675399998</v>
      </c>
      <c r="D61" s="43">
        <f t="shared" si="1"/>
        <v>10465.9560305</v>
      </c>
      <c r="E61" s="43">
        <f t="shared" si="2"/>
        <v>4803.7024755500006</v>
      </c>
      <c r="F61" s="43">
        <f t="shared" si="3"/>
        <v>5204.84855479</v>
      </c>
      <c r="G61" s="43">
        <f t="shared" si="4"/>
        <v>457.40500015999999</v>
      </c>
      <c r="H61" s="43">
        <f t="shared" si="5"/>
        <v>6245.84262881</v>
      </c>
      <c r="I61" s="43">
        <v>1666.0018855799999</v>
      </c>
      <c r="J61" s="43">
        <f t="shared" si="6"/>
        <v>4579.84074323</v>
      </c>
      <c r="K61" s="43">
        <v>2566.4218611599999</v>
      </c>
      <c r="L61" s="43">
        <v>1652.08634867</v>
      </c>
      <c r="M61" s="43">
        <v>361.33253339999999</v>
      </c>
      <c r="N61" s="43">
        <f t="shared" si="7"/>
        <v>6764.7652692299998</v>
      </c>
      <c r="O61" s="43">
        <v>878.64998195999999</v>
      </c>
      <c r="P61" s="43">
        <f t="shared" si="8"/>
        <v>5886.1152872699995</v>
      </c>
      <c r="Q61" s="43">
        <v>2237.2806143900002</v>
      </c>
      <c r="R61" s="43">
        <v>3552.76220612</v>
      </c>
      <c r="S61" s="43">
        <v>96.072466759999998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12283.97858535</v>
      </c>
      <c r="C62" s="43">
        <f t="shared" si="0"/>
        <v>2512.3139491100001</v>
      </c>
      <c r="D62" s="43">
        <f t="shared" si="1"/>
        <v>9771.6646362400006</v>
      </c>
      <c r="E62" s="43">
        <f t="shared" si="2"/>
        <v>4530.1509500499997</v>
      </c>
      <c r="F62" s="43">
        <f t="shared" si="3"/>
        <v>4855.1540260700003</v>
      </c>
      <c r="G62" s="43">
        <f t="shared" si="4"/>
        <v>386.35966012</v>
      </c>
      <c r="H62" s="43">
        <f t="shared" si="5"/>
        <v>6338.0780778300004</v>
      </c>
      <c r="I62" s="43">
        <v>1720.4114578000001</v>
      </c>
      <c r="J62" s="43">
        <f t="shared" si="6"/>
        <v>4617.6666200300006</v>
      </c>
      <c r="K62" s="43">
        <v>2616.6545689999998</v>
      </c>
      <c r="L62" s="43">
        <v>1624.0716185900001</v>
      </c>
      <c r="M62" s="43">
        <v>376.94043244</v>
      </c>
      <c r="N62" s="43">
        <f t="shared" si="7"/>
        <v>5945.9005075200002</v>
      </c>
      <c r="O62" s="43">
        <v>791.90249130999996</v>
      </c>
      <c r="P62" s="43">
        <f t="shared" si="8"/>
        <v>5153.9980162100001</v>
      </c>
      <c r="Q62" s="43">
        <v>1913.4963810500001</v>
      </c>
      <c r="R62" s="43">
        <v>3231.0824074799998</v>
      </c>
      <c r="S62" s="43">
        <v>9.4192276800000005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12264.59653008</v>
      </c>
      <c r="C63" s="43">
        <f t="shared" si="0"/>
        <v>2784.2536271500003</v>
      </c>
      <c r="D63" s="43">
        <f t="shared" si="1"/>
        <v>9480.3429029299987</v>
      </c>
      <c r="E63" s="43">
        <f t="shared" si="2"/>
        <v>4344.0743682100001</v>
      </c>
      <c r="F63" s="43">
        <f t="shared" si="3"/>
        <v>4739.6573121900001</v>
      </c>
      <c r="G63" s="43">
        <f t="shared" si="4"/>
        <v>396.61122253000002</v>
      </c>
      <c r="H63" s="43">
        <f t="shared" si="5"/>
        <v>6439.8398832699995</v>
      </c>
      <c r="I63" s="43">
        <v>1852.46011939</v>
      </c>
      <c r="J63" s="43">
        <f t="shared" si="6"/>
        <v>4587.3797638799997</v>
      </c>
      <c r="K63" s="43">
        <v>2618.4322441899999</v>
      </c>
      <c r="L63" s="43">
        <v>1581.58136451</v>
      </c>
      <c r="M63" s="43">
        <v>387.36615518000002</v>
      </c>
      <c r="N63" s="43">
        <f t="shared" si="7"/>
        <v>5824.7566468099994</v>
      </c>
      <c r="O63" s="43">
        <v>931.79350776000001</v>
      </c>
      <c r="P63" s="43">
        <f t="shared" si="8"/>
        <v>4892.9631390499999</v>
      </c>
      <c r="Q63" s="43">
        <v>1725.64212402</v>
      </c>
      <c r="R63" s="43">
        <v>3158.0759476799999</v>
      </c>
      <c r="S63" s="43">
        <v>9.2450673499999994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12413.010771609999</v>
      </c>
      <c r="C64" s="43">
        <f t="shared" si="0"/>
        <v>2942.5931975000003</v>
      </c>
      <c r="D64" s="43">
        <f t="shared" si="1"/>
        <v>9470.4175741100007</v>
      </c>
      <c r="E64" s="43">
        <f t="shared" si="2"/>
        <v>4353.41488054</v>
      </c>
      <c r="F64" s="43">
        <f t="shared" si="3"/>
        <v>4715.62258853</v>
      </c>
      <c r="G64" s="43">
        <f t="shared" si="4"/>
        <v>401.38010503999999</v>
      </c>
      <c r="H64" s="43">
        <f t="shared" si="5"/>
        <v>6612.9198352100002</v>
      </c>
      <c r="I64" s="43">
        <v>1950.57701109</v>
      </c>
      <c r="J64" s="43">
        <f t="shared" si="6"/>
        <v>4662.3428241199999</v>
      </c>
      <c r="K64" s="43">
        <v>2698.23810684</v>
      </c>
      <c r="L64" s="43">
        <v>1571.92387639</v>
      </c>
      <c r="M64" s="43">
        <v>392.18084089000001</v>
      </c>
      <c r="N64" s="43">
        <f t="shared" si="7"/>
        <v>5800.0909364000008</v>
      </c>
      <c r="O64" s="43">
        <v>992.01618641000005</v>
      </c>
      <c r="P64" s="43">
        <f t="shared" si="8"/>
        <v>4808.0747499900008</v>
      </c>
      <c r="Q64" s="43">
        <v>1655.1767737</v>
      </c>
      <c r="R64" s="43">
        <v>3143.6987121400002</v>
      </c>
      <c r="S64" s="43">
        <v>9.1992641499999994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12260.435521310001</v>
      </c>
      <c r="C65" s="43">
        <f t="shared" si="0"/>
        <v>2732.2568199000002</v>
      </c>
      <c r="D65" s="43">
        <f t="shared" si="1"/>
        <v>9528.1787014100009</v>
      </c>
      <c r="E65" s="43">
        <f t="shared" si="2"/>
        <v>4460.6309681799994</v>
      </c>
      <c r="F65" s="43">
        <f t="shared" si="3"/>
        <v>4665.9572065499997</v>
      </c>
      <c r="G65" s="43">
        <f t="shared" si="4"/>
        <v>401.59052667999998</v>
      </c>
      <c r="H65" s="43">
        <f t="shared" si="5"/>
        <v>6483.9397009000004</v>
      </c>
      <c r="I65" s="43">
        <v>1826.98302233</v>
      </c>
      <c r="J65" s="43">
        <f t="shared" si="6"/>
        <v>4656.9566785699999</v>
      </c>
      <c r="K65" s="43">
        <v>2738.3629227699998</v>
      </c>
      <c r="L65" s="43">
        <v>1526.1423843800001</v>
      </c>
      <c r="M65" s="43">
        <v>392.45137141999999</v>
      </c>
      <c r="N65" s="43">
        <f t="shared" si="7"/>
        <v>5776.4958204100003</v>
      </c>
      <c r="O65" s="43">
        <v>905.27379757000006</v>
      </c>
      <c r="P65" s="43">
        <f t="shared" si="8"/>
        <v>4871.2220228400001</v>
      </c>
      <c r="Q65" s="43">
        <v>1722.26804541</v>
      </c>
      <c r="R65" s="43">
        <v>3139.8148221699998</v>
      </c>
      <c r="S65" s="43">
        <v>9.1391552600000008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12044.92985413</v>
      </c>
      <c r="C66" s="43">
        <f t="shared" si="0"/>
        <v>2537.87689155</v>
      </c>
      <c r="D66" s="43">
        <f t="shared" si="1"/>
        <v>9507.0529625800009</v>
      </c>
      <c r="E66" s="43">
        <f t="shared" si="2"/>
        <v>5470.56275749</v>
      </c>
      <c r="F66" s="43">
        <f t="shared" si="3"/>
        <v>3632.3446497599998</v>
      </c>
      <c r="G66" s="43">
        <f t="shared" si="4"/>
        <v>404.14555533000004</v>
      </c>
      <c r="H66" s="43">
        <f t="shared" si="5"/>
        <v>6455.2518186899997</v>
      </c>
      <c r="I66" s="43">
        <v>1772.26624294</v>
      </c>
      <c r="J66" s="43">
        <f t="shared" si="6"/>
        <v>4682.98557575</v>
      </c>
      <c r="K66" s="43">
        <v>2758.5643819799998</v>
      </c>
      <c r="L66" s="43">
        <v>1529.17813727</v>
      </c>
      <c r="M66" s="43">
        <v>395.24305650000002</v>
      </c>
      <c r="N66" s="43">
        <f t="shared" si="7"/>
        <v>5589.6780354399998</v>
      </c>
      <c r="O66" s="43">
        <v>765.61064861</v>
      </c>
      <c r="P66" s="43">
        <f t="shared" si="8"/>
        <v>4824.06738683</v>
      </c>
      <c r="Q66" s="43">
        <v>2711.9983755100002</v>
      </c>
      <c r="R66" s="43">
        <v>2103.1665124900001</v>
      </c>
      <c r="S66" s="43">
        <v>8.9024988300000008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11709.233936560002</v>
      </c>
      <c r="C67" s="43">
        <f t="shared" si="0"/>
        <v>2427.4003926099999</v>
      </c>
      <c r="D67" s="43">
        <f t="shared" si="1"/>
        <v>9281.8335439500006</v>
      </c>
      <c r="E67" s="43">
        <f t="shared" si="2"/>
        <v>5386.8781902999999</v>
      </c>
      <c r="F67" s="43">
        <f t="shared" si="3"/>
        <v>3489.8148048000003</v>
      </c>
      <c r="G67" s="43">
        <f t="shared" si="4"/>
        <v>405.14054885000002</v>
      </c>
      <c r="H67" s="43">
        <f t="shared" si="5"/>
        <v>6287.6518981900008</v>
      </c>
      <c r="I67" s="43">
        <v>1728.0136854299999</v>
      </c>
      <c r="J67" s="43">
        <f t="shared" si="6"/>
        <v>4559.6382127600009</v>
      </c>
      <c r="K67" s="43">
        <v>2709.2874173800001</v>
      </c>
      <c r="L67" s="43">
        <v>1451.0908881</v>
      </c>
      <c r="M67" s="43">
        <v>399.25990727999999</v>
      </c>
      <c r="N67" s="43">
        <f t="shared" si="7"/>
        <v>5421.5820383699993</v>
      </c>
      <c r="O67" s="43">
        <v>699.38670718000003</v>
      </c>
      <c r="P67" s="43">
        <f t="shared" si="8"/>
        <v>4722.1953311899997</v>
      </c>
      <c r="Q67" s="43">
        <v>2677.5907729199998</v>
      </c>
      <c r="R67" s="43">
        <v>2038.7239167</v>
      </c>
      <c r="S67" s="43">
        <v>5.8806415699999999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12282.527811799999</v>
      </c>
      <c r="C68" s="43">
        <f t="shared" ref="C68" si="9">I68+O68</f>
        <v>2588.0765938700001</v>
      </c>
      <c r="D68" s="43">
        <f t="shared" ref="D68" si="10">J68+P68</f>
        <v>9694.45121793</v>
      </c>
      <c r="E68" s="43">
        <f t="shared" ref="E68" si="11">K68+Q68</f>
        <v>5668.1038112099995</v>
      </c>
      <c r="F68" s="43">
        <f t="shared" ref="F68" si="12">L68+R68</f>
        <v>3561.3747825299997</v>
      </c>
      <c r="G68" s="43">
        <f t="shared" ref="G68" si="13">M68+S68</f>
        <v>464.97262419000003</v>
      </c>
      <c r="H68" s="43">
        <f t="shared" ref="H68" si="14">SUM(I68:J68)</f>
        <v>6486.7999290099997</v>
      </c>
      <c r="I68" s="43">
        <v>1833.5194153100001</v>
      </c>
      <c r="J68" s="43">
        <f t="shared" ref="J68" si="15">SUM(K68:M68)</f>
        <v>4653.2805136999996</v>
      </c>
      <c r="K68" s="43">
        <v>2789.7011337499998</v>
      </c>
      <c r="L68" s="43">
        <v>1404.9517108099999</v>
      </c>
      <c r="M68" s="43">
        <v>458.62766914000002</v>
      </c>
      <c r="N68" s="43">
        <f t="shared" ref="N68" si="16">SUM(O68:P68)</f>
        <v>5795.7278827899991</v>
      </c>
      <c r="O68" s="43">
        <v>754.55717856000001</v>
      </c>
      <c r="P68" s="43">
        <f t="shared" ref="P68" si="17">SUM(Q68:S68)</f>
        <v>5041.1707042299995</v>
      </c>
      <c r="Q68" s="43">
        <v>2878.4026774600002</v>
      </c>
      <c r="R68" s="43">
        <v>2156.4230717199998</v>
      </c>
      <c r="S68" s="43">
        <v>6.3449550500000003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12036.329701449999</v>
      </c>
      <c r="C69" s="43">
        <f t="shared" ref="C69" si="18">I69+O69</f>
        <v>2285.06956932</v>
      </c>
      <c r="D69" s="43">
        <f t="shared" ref="D69" si="19">J69+P69</f>
        <v>9751.260132129999</v>
      </c>
      <c r="E69" s="43">
        <f t="shared" ref="E69" si="20">K69+Q69</f>
        <v>5724.3144192899999</v>
      </c>
      <c r="F69" s="43">
        <f t="shared" ref="F69" si="21">L69+R69</f>
        <v>3513.7448911199999</v>
      </c>
      <c r="G69" s="43">
        <f t="shared" ref="G69" si="22">M69+S69</f>
        <v>513.20082172000002</v>
      </c>
      <c r="H69" s="43">
        <f t="shared" ref="H69" si="23">SUM(I69:J69)</f>
        <v>6438.7575670800006</v>
      </c>
      <c r="I69" s="43">
        <v>1710.72061646</v>
      </c>
      <c r="J69" s="43">
        <f t="shared" ref="J69" si="24">SUM(K69:M69)</f>
        <v>4728.0369506200004</v>
      </c>
      <c r="K69" s="43">
        <v>2887.58830549</v>
      </c>
      <c r="L69" s="43">
        <v>1333.8046286399999</v>
      </c>
      <c r="M69" s="43">
        <v>506.64401649000001</v>
      </c>
      <c r="N69" s="43">
        <f t="shared" ref="N69" si="25">SUM(O69:P69)</f>
        <v>5597.5721343699997</v>
      </c>
      <c r="O69" s="43">
        <v>574.34895285999994</v>
      </c>
      <c r="P69" s="43">
        <f t="shared" ref="P69" si="26">SUM(Q69:S69)</f>
        <v>5023.2231815099994</v>
      </c>
      <c r="Q69" s="43">
        <v>2836.7261137999999</v>
      </c>
      <c r="R69" s="43">
        <v>2179.94026248</v>
      </c>
      <c r="S69" s="43">
        <v>6.556805230000001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10957.06812575</v>
      </c>
      <c r="C70" s="43">
        <f t="shared" ref="C70" si="27">I70+O70</f>
        <v>2465.0345251499998</v>
      </c>
      <c r="D70" s="43">
        <f t="shared" ref="D70" si="28">J70+P70</f>
        <v>8492.0336005999998</v>
      </c>
      <c r="E70" s="43">
        <f t="shared" ref="E70" si="29">K70+Q70</f>
        <v>5222.9113958400003</v>
      </c>
      <c r="F70" s="43">
        <f t="shared" ref="F70" si="30">L70+R70</f>
        <v>2796.3240899800003</v>
      </c>
      <c r="G70" s="43">
        <f t="shared" ref="G70" si="31">M70+S70</f>
        <v>472.79811477999999</v>
      </c>
      <c r="H70" s="43">
        <f t="shared" ref="H70" si="32">SUM(I70:J70)</f>
        <v>6529.3641219900001</v>
      </c>
      <c r="I70" s="43">
        <v>2082.38532519</v>
      </c>
      <c r="J70" s="43">
        <f t="shared" ref="J70" si="33">SUM(K70:M70)</f>
        <v>4446.9787968000001</v>
      </c>
      <c r="K70" s="43">
        <v>2931.7955053400001</v>
      </c>
      <c r="L70" s="43">
        <v>1048.69536341</v>
      </c>
      <c r="M70" s="43">
        <v>466.48792804999999</v>
      </c>
      <c r="N70" s="43">
        <f t="shared" ref="N70" si="34">SUM(O70:P70)</f>
        <v>4427.7040037600009</v>
      </c>
      <c r="O70" s="43">
        <v>382.64919995999998</v>
      </c>
      <c r="P70" s="43">
        <f t="shared" ref="P70" si="35">SUM(Q70:S70)</f>
        <v>4045.0548038000006</v>
      </c>
      <c r="Q70" s="43">
        <v>2291.1158905000002</v>
      </c>
      <c r="R70" s="43">
        <v>1747.62872657</v>
      </c>
      <c r="S70" s="43">
        <v>6.3101867299999999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11228.249610530002</v>
      </c>
      <c r="C71" s="43">
        <f t="shared" ref="C71" si="36">I71+O71</f>
        <v>2287.56207997</v>
      </c>
      <c r="D71" s="43">
        <f t="shared" ref="D71" si="37">J71+P71</f>
        <v>8940.6875305600006</v>
      </c>
      <c r="E71" s="43">
        <f t="shared" ref="E71" si="38">K71+Q71</f>
        <v>5556.17912342</v>
      </c>
      <c r="F71" s="43">
        <f t="shared" ref="F71" si="39">L71+R71</f>
        <v>2883.31212994</v>
      </c>
      <c r="G71" s="43">
        <f t="shared" ref="G71" si="40">M71+S71</f>
        <v>501.19627720000011</v>
      </c>
      <c r="H71" s="43">
        <f t="shared" ref="H71" si="41">SUM(I71:J71)</f>
        <v>6545.4438413800008</v>
      </c>
      <c r="I71" s="43">
        <v>1852.3845882200001</v>
      </c>
      <c r="J71" s="43">
        <f t="shared" ref="J71" si="42">SUM(K71:M71)</f>
        <v>4693.0592531600005</v>
      </c>
      <c r="K71" s="43">
        <v>3102.54370789</v>
      </c>
      <c r="L71" s="43">
        <v>1095.7235124900001</v>
      </c>
      <c r="M71" s="43">
        <v>494.79203278000011</v>
      </c>
      <c r="N71" s="43">
        <f t="shared" ref="N71" si="43">SUM(O71:P71)</f>
        <v>4682.8057691499998</v>
      </c>
      <c r="O71" s="43">
        <v>435.17749175</v>
      </c>
      <c r="P71" s="43">
        <f t="shared" ref="P71" si="44">SUM(Q71:S71)</f>
        <v>4247.6282774000001</v>
      </c>
      <c r="Q71" s="43">
        <v>2453.63541553</v>
      </c>
      <c r="R71" s="43">
        <v>1787.5886174499999</v>
      </c>
      <c r="S71" s="43">
        <v>6.4042444200000004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11607.779682509999</v>
      </c>
      <c r="C72" s="43">
        <f t="shared" ref="C72" si="45">I72+O72</f>
        <v>2309.01921232</v>
      </c>
      <c r="D72" s="43">
        <f t="shared" ref="D72" si="46">J72+P72</f>
        <v>9298.76047019</v>
      </c>
      <c r="E72" s="43">
        <f t="shared" ref="E72" si="47">K72+Q72</f>
        <v>5808.6910700799999</v>
      </c>
      <c r="F72" s="43">
        <f t="shared" ref="F72" si="48">L72+R72</f>
        <v>2953.35034249</v>
      </c>
      <c r="G72" s="43">
        <f t="shared" ref="G72" si="49">M72+S72</f>
        <v>536.71905762000006</v>
      </c>
      <c r="H72" s="43">
        <f t="shared" ref="H72" si="50">SUM(I72:J72)</f>
        <v>6526.53584882</v>
      </c>
      <c r="I72" s="43">
        <v>1803.7701237599999</v>
      </c>
      <c r="J72" s="43">
        <f t="shared" ref="J72" si="51">SUM(K72:M72)</f>
        <v>4722.7657250600005</v>
      </c>
      <c r="K72" s="43">
        <v>3110.83488988</v>
      </c>
      <c r="L72" s="43">
        <v>1082.2061079699999</v>
      </c>
      <c r="M72" s="43">
        <v>529.72472721000008</v>
      </c>
      <c r="N72" s="43">
        <f t="shared" ref="N72" si="52">SUM(O72:P72)</f>
        <v>5081.2438336899995</v>
      </c>
      <c r="O72" s="43">
        <v>505.24908856000002</v>
      </c>
      <c r="P72" s="43">
        <f t="shared" ref="P72" si="53">SUM(Q72:S72)</f>
        <v>4575.9947451299995</v>
      </c>
      <c r="Q72" s="43">
        <v>2697.8561801999999</v>
      </c>
      <c r="R72" s="43">
        <v>1871.1442345200001</v>
      </c>
      <c r="S72" s="43">
        <v>6.9943304099999999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11502.007963759999</v>
      </c>
      <c r="C73" s="43">
        <f t="shared" ref="C73" si="54">I73+O73</f>
        <v>2293.3034030999997</v>
      </c>
      <c r="D73" s="43">
        <f t="shared" ref="D73" si="55">J73+P73</f>
        <v>9208.7045606600004</v>
      </c>
      <c r="E73" s="43">
        <f t="shared" ref="E73" si="56">K73+Q73</f>
        <v>5710.8526855600003</v>
      </c>
      <c r="F73" s="43">
        <f t="shared" ref="F73" si="57">L73+R73</f>
        <v>2957.8033728199998</v>
      </c>
      <c r="G73" s="43">
        <f t="shared" ref="G73" si="58">M73+S73</f>
        <v>540.04850227999987</v>
      </c>
      <c r="H73" s="43">
        <f t="shared" ref="H73" si="59">SUM(I73:J73)</f>
        <v>6534.4368745400006</v>
      </c>
      <c r="I73" s="43">
        <v>1826.40723884</v>
      </c>
      <c r="J73" s="43">
        <f t="shared" ref="J73" si="60">SUM(K73:M73)</f>
        <v>4708.0296357000007</v>
      </c>
      <c r="K73" s="43">
        <v>3080.2615900400001</v>
      </c>
      <c r="L73" s="43">
        <v>1094.3508999600001</v>
      </c>
      <c r="M73" s="43">
        <v>533.41714569999988</v>
      </c>
      <c r="N73" s="43">
        <f t="shared" ref="N73" si="61">SUM(O73:P73)</f>
        <v>4967.5710892200004</v>
      </c>
      <c r="O73" s="43">
        <v>466.89616425999998</v>
      </c>
      <c r="P73" s="43">
        <f t="shared" ref="P73" si="62">SUM(Q73:S73)</f>
        <v>4500.6749249600007</v>
      </c>
      <c r="Q73" s="43">
        <v>2630.5910955200002</v>
      </c>
      <c r="R73" s="43">
        <v>1863.4524728599999</v>
      </c>
      <c r="S73" s="43">
        <v>6.6313565800000003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11466.00381057</v>
      </c>
      <c r="C74" s="43">
        <f t="shared" ref="C74" si="63">I74+O74</f>
        <v>2388.0861271399999</v>
      </c>
      <c r="D74" s="43">
        <f t="shared" ref="D74" si="64">J74+P74</f>
        <v>9077.9176834299997</v>
      </c>
      <c r="E74" s="43">
        <f t="shared" ref="E74" si="65">K74+Q74</f>
        <v>5689.2071949800002</v>
      </c>
      <c r="F74" s="43">
        <f t="shared" ref="F74" si="66">L74+R74</f>
        <v>3029.09476339</v>
      </c>
      <c r="G74" s="43">
        <f t="shared" ref="G74" si="67">M74+S74</f>
        <v>359.61572505999999</v>
      </c>
      <c r="H74" s="43">
        <f t="shared" ref="H74" si="68">SUM(I74:J74)</f>
        <v>6665.5296436599992</v>
      </c>
      <c r="I74" s="43">
        <v>1940.9766992699999</v>
      </c>
      <c r="J74" s="43">
        <f t="shared" ref="J74" si="69">SUM(K74:M74)</f>
        <v>4724.5529443899995</v>
      </c>
      <c r="K74" s="43">
        <v>3135.2288326600001</v>
      </c>
      <c r="L74" s="43">
        <v>1235.8955868600001</v>
      </c>
      <c r="M74" s="43">
        <v>353.42852486999999</v>
      </c>
      <c r="N74" s="43">
        <f t="shared" ref="N74" si="70">SUM(O74:P74)</f>
        <v>4800.4741669100003</v>
      </c>
      <c r="O74" s="43">
        <v>447.10942786999999</v>
      </c>
      <c r="P74" s="43">
        <f t="shared" ref="P74" si="71">SUM(Q74:S74)</f>
        <v>4353.3647390400001</v>
      </c>
      <c r="Q74" s="43">
        <v>2553.9783623200001</v>
      </c>
      <c r="R74" s="43">
        <v>1793.1991765299999</v>
      </c>
      <c r="S74" s="43">
        <v>6.1872001900000004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11614.23761097</v>
      </c>
      <c r="C75" s="43">
        <f t="shared" ref="C75" si="72">I75+O75</f>
        <v>2484.3748881800002</v>
      </c>
      <c r="D75" s="43">
        <f t="shared" ref="D75" si="73">J75+P75</f>
        <v>9129.8627227899997</v>
      </c>
      <c r="E75" s="43">
        <f t="shared" ref="E75" si="74">K75+Q75</f>
        <v>5757.0261804599995</v>
      </c>
      <c r="F75" s="43">
        <f t="shared" ref="F75" si="75">L75+R75</f>
        <v>3060.1671687999997</v>
      </c>
      <c r="G75" s="43">
        <f t="shared" ref="G75" si="76">M75+S75</f>
        <v>312.66937353000003</v>
      </c>
      <c r="H75" s="43">
        <f t="shared" ref="H75" si="77">SUM(I75:J75)</f>
        <v>6714.0628980800002</v>
      </c>
      <c r="I75" s="43">
        <v>2001.6407374800001</v>
      </c>
      <c r="J75" s="43">
        <f t="shared" ref="J75" si="78">SUM(K75:M75)</f>
        <v>4712.4221606000001</v>
      </c>
      <c r="K75" s="43">
        <v>3138.4302476100002</v>
      </c>
      <c r="L75" s="43">
        <v>1276.97651204</v>
      </c>
      <c r="M75" s="43">
        <v>297.01540095000001</v>
      </c>
      <c r="N75" s="43">
        <f t="shared" ref="N75" si="79">SUM(O75:P75)</f>
        <v>4900.1747128899997</v>
      </c>
      <c r="O75" s="43">
        <v>482.73415069999999</v>
      </c>
      <c r="P75" s="43">
        <f t="shared" ref="P75" si="80">SUM(Q75:S75)</f>
        <v>4417.4405621899996</v>
      </c>
      <c r="Q75" s="43">
        <v>2618.5959328499998</v>
      </c>
      <c r="R75" s="43">
        <v>1783.1906567599999</v>
      </c>
      <c r="S75" s="43">
        <v>15.65397258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11803.36121669</v>
      </c>
      <c r="C76" s="43">
        <f t="shared" ref="C76" si="81">I76+O76</f>
        <v>2712.37878353</v>
      </c>
      <c r="D76" s="43">
        <f t="shared" ref="D76" si="82">J76+P76</f>
        <v>9090.9824331599993</v>
      </c>
      <c r="E76" s="43">
        <f t="shared" ref="E76" si="83">K76+Q76</f>
        <v>5680.1080823699995</v>
      </c>
      <c r="F76" s="43">
        <f t="shared" ref="F76" si="84">L76+R76</f>
        <v>3158.87105208</v>
      </c>
      <c r="G76" s="43">
        <f t="shared" ref="G76" si="85">M76+S76</f>
        <v>252.00329871000002</v>
      </c>
      <c r="H76" s="43">
        <f t="shared" ref="H76" si="86">SUM(I76:J76)</f>
        <v>6926.9635588900001</v>
      </c>
      <c r="I76" s="43">
        <v>2210.46694643</v>
      </c>
      <c r="J76" s="43">
        <f t="shared" ref="J76" si="87">SUM(K76:M76)</f>
        <v>4716.4966124600005</v>
      </c>
      <c r="K76" s="43">
        <v>3113.1139306099999</v>
      </c>
      <c r="L76" s="43">
        <v>1367.1386122599999</v>
      </c>
      <c r="M76" s="43">
        <v>236.24406959000001</v>
      </c>
      <c r="N76" s="43">
        <f t="shared" ref="N76" si="88">SUM(O76:P76)</f>
        <v>4876.3976578000002</v>
      </c>
      <c r="O76" s="43">
        <v>501.91183710000001</v>
      </c>
      <c r="P76" s="43">
        <f t="shared" ref="P76" si="89">SUM(Q76:S76)</f>
        <v>4374.4858206999997</v>
      </c>
      <c r="Q76" s="43">
        <v>2566.99415176</v>
      </c>
      <c r="R76" s="43">
        <v>1791.7324398200001</v>
      </c>
      <c r="S76" s="43">
        <v>15.759229120000001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11964.273458559999</v>
      </c>
      <c r="C77" s="43">
        <f t="shared" ref="C77" si="90">I77+O77</f>
        <v>2726.6125437799997</v>
      </c>
      <c r="D77" s="43">
        <f t="shared" ref="D77" si="91">J77+P77</f>
        <v>9237.6609147799991</v>
      </c>
      <c r="E77" s="43">
        <f t="shared" ref="E77" si="92">K77+Q77</f>
        <v>5767.7306949899994</v>
      </c>
      <c r="F77" s="43">
        <f t="shared" ref="F77" si="93">L77+R77</f>
        <v>3212.82323812</v>
      </c>
      <c r="G77" s="43">
        <f t="shared" ref="G77" si="94">M77+S77</f>
        <v>257.10698166999998</v>
      </c>
      <c r="H77" s="43">
        <f t="shared" ref="H77" si="95">SUM(I77:J77)</f>
        <v>6998.8085042999992</v>
      </c>
      <c r="I77" s="43">
        <v>2238.3704065799998</v>
      </c>
      <c r="J77" s="43">
        <f t="shared" ref="J77" si="96">SUM(K77:M77)</f>
        <v>4760.4380977199999</v>
      </c>
      <c r="K77" s="43">
        <v>3123.7028227000001</v>
      </c>
      <c r="L77" s="43">
        <v>1394.97998274</v>
      </c>
      <c r="M77" s="43">
        <v>241.75529227999999</v>
      </c>
      <c r="N77" s="43">
        <f t="shared" ref="N77" si="97">SUM(O77:P77)</f>
        <v>4965.4649542599991</v>
      </c>
      <c r="O77" s="43">
        <v>488.2421372</v>
      </c>
      <c r="P77" s="43">
        <f t="shared" ref="P77" si="98">SUM(Q77:S77)</f>
        <v>4477.2228170599992</v>
      </c>
      <c r="Q77" s="43">
        <v>2644.0278722899998</v>
      </c>
      <c r="R77" s="43">
        <v>1817.8432553800001</v>
      </c>
      <c r="S77" s="43">
        <v>15.351689390000001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12024.021408099998</v>
      </c>
      <c r="C78" s="43">
        <f t="shared" ref="C78" si="99">I78+O78</f>
        <v>2651.1229670799999</v>
      </c>
      <c r="D78" s="43">
        <f t="shared" ref="D78" si="100">J78+P78</f>
        <v>9372.8984410199992</v>
      </c>
      <c r="E78" s="43">
        <f t="shared" ref="E78" si="101">K78+Q78</f>
        <v>5820.3934443799999</v>
      </c>
      <c r="F78" s="43">
        <f t="shared" ref="F78" si="102">L78+R78</f>
        <v>3287.5076303800001</v>
      </c>
      <c r="G78" s="43">
        <f t="shared" ref="G78" si="103">M78+S78</f>
        <v>264.99736625999998</v>
      </c>
      <c r="H78" s="43">
        <f t="shared" ref="H78" si="104">SUM(I78:J78)</f>
        <v>6860.1575295699995</v>
      </c>
      <c r="I78" s="43">
        <v>2106.45699522</v>
      </c>
      <c r="J78" s="43">
        <f t="shared" ref="J78" si="105">SUM(K78:M78)</f>
        <v>4753.7005343499995</v>
      </c>
      <c r="K78" s="43">
        <v>3086.15081973</v>
      </c>
      <c r="L78" s="43">
        <v>1410.9925682600001</v>
      </c>
      <c r="M78" s="43">
        <v>256.55714635999999</v>
      </c>
      <c r="N78" s="43">
        <f t="shared" ref="N78" si="106">SUM(O78:P78)</f>
        <v>5163.86387853</v>
      </c>
      <c r="O78" s="43">
        <v>544.66597186000001</v>
      </c>
      <c r="P78" s="43">
        <f t="shared" ref="P78" si="107">SUM(Q78:S78)</f>
        <v>4619.1979066699996</v>
      </c>
      <c r="Q78" s="43">
        <v>2734.2426246499999</v>
      </c>
      <c r="R78" s="43">
        <v>1876.51506212</v>
      </c>
      <c r="S78" s="43">
        <v>8.4402198999999989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12259.176824489998</v>
      </c>
      <c r="C79" s="43">
        <f t="shared" ref="C79" si="108">I79+O79</f>
        <v>2756.3063985200001</v>
      </c>
      <c r="D79" s="43">
        <f t="shared" ref="D79" si="109">J79+P79</f>
        <v>9502.8704259699989</v>
      </c>
      <c r="E79" s="43">
        <f t="shared" ref="E79" si="110">K79+Q79</f>
        <v>5871.4476111599997</v>
      </c>
      <c r="F79" s="43">
        <f t="shared" ref="F79" si="111">L79+R79</f>
        <v>3361.84897916</v>
      </c>
      <c r="G79" s="43">
        <f t="shared" ref="G79" si="112">M79+S79</f>
        <v>269.57383565000004</v>
      </c>
      <c r="H79" s="43">
        <f t="shared" ref="H79" si="113">SUM(I79:J79)</f>
        <v>7005.5778938999993</v>
      </c>
      <c r="I79" s="43">
        <v>2238.8190562300001</v>
      </c>
      <c r="J79" s="43">
        <f t="shared" ref="J79" si="114">SUM(K79:M79)</f>
        <v>4766.7588376699996</v>
      </c>
      <c r="K79" s="43">
        <v>3079.3426051699998</v>
      </c>
      <c r="L79" s="43">
        <v>1426.4969499199999</v>
      </c>
      <c r="M79" s="43">
        <v>260.91928258000002</v>
      </c>
      <c r="N79" s="43">
        <f t="shared" ref="N79" si="115">SUM(O79:P79)</f>
        <v>5253.5989305899993</v>
      </c>
      <c r="O79" s="43">
        <v>517.48734229000002</v>
      </c>
      <c r="P79" s="43">
        <f t="shared" ref="P79" si="116">SUM(Q79:S79)</f>
        <v>4736.1115882999993</v>
      </c>
      <c r="Q79" s="43">
        <v>2792.1050059899999</v>
      </c>
      <c r="R79" s="43">
        <v>1935.3520292400001</v>
      </c>
      <c r="S79" s="43">
        <v>8.6545530700000004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12240.940425230001</v>
      </c>
      <c r="C80" s="43">
        <f t="shared" ref="C80" si="117">I80+O80</f>
        <v>2787.8914376800003</v>
      </c>
      <c r="D80" s="43">
        <f t="shared" ref="D80" si="118">J80+P80</f>
        <v>9453.0489875499989</v>
      </c>
      <c r="E80" s="43">
        <f t="shared" ref="E80" si="119">K80+Q80</f>
        <v>5820.1976741100007</v>
      </c>
      <c r="F80" s="43">
        <f t="shared" ref="F80" si="120">L80+R80</f>
        <v>3469.69612426</v>
      </c>
      <c r="G80" s="43">
        <f t="shared" ref="G80" si="121">M80+S80</f>
        <v>163.15518918000001</v>
      </c>
      <c r="H80" s="43">
        <f t="shared" ref="H80" si="122">SUM(I80:J80)</f>
        <v>7010.7484153000005</v>
      </c>
      <c r="I80" s="43">
        <v>2247.7360874000001</v>
      </c>
      <c r="J80" s="43">
        <f t="shared" ref="J80" si="123">SUM(K80:M80)</f>
        <v>4763.0123278999999</v>
      </c>
      <c r="K80" s="43">
        <v>3058.1871440800001</v>
      </c>
      <c r="L80" s="43">
        <v>1550.2506081500001</v>
      </c>
      <c r="M80" s="43">
        <v>154.57457567</v>
      </c>
      <c r="N80" s="43">
        <f t="shared" ref="N80" si="124">SUM(O80:P80)</f>
        <v>5230.1920099299996</v>
      </c>
      <c r="O80" s="43">
        <v>540.15535027999999</v>
      </c>
      <c r="P80" s="43">
        <f t="shared" ref="P80" si="125">SUM(Q80:S80)</f>
        <v>4690.0366596499998</v>
      </c>
      <c r="Q80" s="43">
        <v>2762.0105300300002</v>
      </c>
      <c r="R80" s="43">
        <v>1919.44551611</v>
      </c>
      <c r="S80" s="43">
        <v>8.5806135099999992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12322.603044240001</v>
      </c>
      <c r="C81" s="43">
        <f t="shared" ref="C81" si="126">I81+O81</f>
        <v>2913.33064805</v>
      </c>
      <c r="D81" s="43">
        <f t="shared" ref="D81" si="127">J81+P81</f>
        <v>9409.2723961899992</v>
      </c>
      <c r="E81" s="43">
        <f t="shared" ref="E81" si="128">K81+Q81</f>
        <v>5773.4074610499993</v>
      </c>
      <c r="F81" s="43">
        <f t="shared" ref="F81" si="129">L81+R81</f>
        <v>3490.6071406199999</v>
      </c>
      <c r="G81" s="43">
        <f t="shared" ref="G81" si="130">M81+S81</f>
        <v>145.25779451999998</v>
      </c>
      <c r="H81" s="43">
        <f t="shared" ref="H81" si="131">SUM(I81:J81)</f>
        <v>7086.7924920699998</v>
      </c>
      <c r="I81" s="43">
        <v>2356.8226115500001</v>
      </c>
      <c r="J81" s="43">
        <f t="shared" ref="J81" si="132">SUM(K81:M81)</f>
        <v>4729.9698805199996</v>
      </c>
      <c r="K81" s="43">
        <v>3009.7396524999999</v>
      </c>
      <c r="L81" s="43">
        <v>1583.79472401</v>
      </c>
      <c r="M81" s="43">
        <v>136.43550400999999</v>
      </c>
      <c r="N81" s="43">
        <f t="shared" ref="N81" si="133">SUM(O81:P81)</f>
        <v>5235.8105521699999</v>
      </c>
      <c r="O81" s="43">
        <v>556.5080365</v>
      </c>
      <c r="P81" s="43">
        <f t="shared" ref="P81" si="134">SUM(Q81:S81)</f>
        <v>4679.3025156699996</v>
      </c>
      <c r="Q81" s="43">
        <v>2763.6678085499998</v>
      </c>
      <c r="R81" s="43">
        <v>1906.8124166099999</v>
      </c>
      <c r="S81" s="43">
        <v>8.8222905100000002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12457.265496080001</v>
      </c>
      <c r="C82" s="43">
        <f t="shared" ref="C82" si="135">I82+O82</f>
        <v>2946.1615687100002</v>
      </c>
      <c r="D82" s="43">
        <f t="shared" ref="D82" si="136">J82+P82</f>
        <v>9511.1039273700007</v>
      </c>
      <c r="E82" s="43">
        <f t="shared" ref="E82" si="137">K82+Q82</f>
        <v>5779.4268902399999</v>
      </c>
      <c r="F82" s="43">
        <f t="shared" ref="F82" si="138">L82+R82</f>
        <v>3683.8985445099997</v>
      </c>
      <c r="G82" s="43">
        <f t="shared" ref="G82" si="139">M82+S82</f>
        <v>47.778492620000002</v>
      </c>
      <c r="H82" s="43">
        <f t="shared" ref="H82" si="140">SUM(I82:J82)</f>
        <v>7026.9544018100005</v>
      </c>
      <c r="I82" s="43">
        <v>2365.2361895700001</v>
      </c>
      <c r="J82" s="43">
        <f t="shared" ref="J82" si="141">SUM(K82:M82)</f>
        <v>4661.71821224</v>
      </c>
      <c r="K82" s="43">
        <v>2938.7625276799999</v>
      </c>
      <c r="L82" s="43">
        <v>1687.1912112099999</v>
      </c>
      <c r="M82" s="43">
        <v>35.764473350000003</v>
      </c>
      <c r="N82" s="43">
        <f t="shared" ref="N82" si="142">SUM(O82:P82)</f>
        <v>5430.3110942699996</v>
      </c>
      <c r="O82" s="43">
        <v>580.92537914000002</v>
      </c>
      <c r="P82" s="43">
        <f t="shared" ref="P82" si="143">SUM(Q82:S82)</f>
        <v>4849.3857151299999</v>
      </c>
      <c r="Q82" s="43">
        <v>2840.66436256</v>
      </c>
      <c r="R82" s="43">
        <v>1996.7073333000001</v>
      </c>
      <c r="S82" s="43">
        <v>12.01401927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12269.106880309999</v>
      </c>
      <c r="C83" s="43">
        <f t="shared" ref="C83" si="144">I83+O83</f>
        <v>2775.2738013199996</v>
      </c>
      <c r="D83" s="43">
        <f t="shared" ref="D83" si="145">J83+P83</f>
        <v>9493.8330789899992</v>
      </c>
      <c r="E83" s="43">
        <f t="shared" ref="E83" si="146">K83+Q83</f>
        <v>5761.8661944699998</v>
      </c>
      <c r="F83" s="43">
        <f t="shared" ref="F83" si="147">L83+R83</f>
        <v>3684.19203797</v>
      </c>
      <c r="G83" s="43">
        <f t="shared" ref="G83" si="148">M83+S83</f>
        <v>47.774846550000007</v>
      </c>
      <c r="H83" s="43">
        <f t="shared" ref="H83" si="149">SUM(I83:J83)</f>
        <v>6947.8325434799999</v>
      </c>
      <c r="I83" s="43">
        <v>2216.9123067199998</v>
      </c>
      <c r="J83" s="43">
        <f t="shared" ref="J83" si="150">SUM(K83:M83)</f>
        <v>4730.9202367600001</v>
      </c>
      <c r="K83" s="43">
        <v>2949.4820375200002</v>
      </c>
      <c r="L83" s="43">
        <v>1745.32677855</v>
      </c>
      <c r="M83" s="43">
        <v>36.111420690000003</v>
      </c>
      <c r="N83" s="43">
        <f t="shared" ref="N83" si="151">SUM(O83:P83)</f>
        <v>5321.2743368299998</v>
      </c>
      <c r="O83" s="43">
        <v>558.36149460000001</v>
      </c>
      <c r="P83" s="43">
        <f t="shared" ref="P83" si="152">SUM(Q83:S83)</f>
        <v>4762.91284223</v>
      </c>
      <c r="Q83" s="43">
        <v>2812.38415695</v>
      </c>
      <c r="R83" s="43">
        <v>1938.86525942</v>
      </c>
      <c r="S83" s="43">
        <v>11.66342586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12301.669239049999</v>
      </c>
      <c r="C84" s="43">
        <f t="shared" ref="C84" si="153">I84+O84</f>
        <v>2901.2705571900001</v>
      </c>
      <c r="D84" s="43">
        <f t="shared" ref="D84" si="154">J84+P84</f>
        <v>9400.3986818599988</v>
      </c>
      <c r="E84" s="43">
        <f t="shared" ref="E84" si="155">K84+Q84</f>
        <v>5620.0334387099992</v>
      </c>
      <c r="F84" s="43">
        <f t="shared" ref="F84" si="156">L84+R84</f>
        <v>3715.8687291199999</v>
      </c>
      <c r="G84" s="43">
        <f t="shared" ref="G84" si="157">M84+S84</f>
        <v>64.49651403</v>
      </c>
      <c r="H84" s="43">
        <f t="shared" ref="H84" si="158">SUM(I84:J84)</f>
        <v>7055.4924164900003</v>
      </c>
      <c r="I84" s="43">
        <v>2363.7367652100002</v>
      </c>
      <c r="J84" s="43">
        <f t="shared" ref="J84" si="159">SUM(K84:M84)</f>
        <v>4691.7556512800002</v>
      </c>
      <c r="K84" s="43">
        <v>2881.7461294999998</v>
      </c>
      <c r="L84" s="43">
        <v>1766.8761721599999</v>
      </c>
      <c r="M84" s="43">
        <v>43.133349619999997</v>
      </c>
      <c r="N84" s="43">
        <f t="shared" ref="N84" si="160">SUM(O84:P84)</f>
        <v>5246.1768225599999</v>
      </c>
      <c r="O84" s="43">
        <v>537.53379198000005</v>
      </c>
      <c r="P84" s="43">
        <f t="shared" ref="P84" si="161">SUM(Q84:S84)</f>
        <v>4708.6430305799995</v>
      </c>
      <c r="Q84" s="43">
        <v>2738.2873092099999</v>
      </c>
      <c r="R84" s="43">
        <v>1948.99255696</v>
      </c>
      <c r="S84" s="43">
        <v>21.36316441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12372.19928592</v>
      </c>
      <c r="C85" s="43">
        <f t="shared" ref="C85" si="162">I85+O85</f>
        <v>2859.2002150799999</v>
      </c>
      <c r="D85" s="43">
        <f t="shared" ref="D85" si="163">J85+P85</f>
        <v>9512.9990708400001</v>
      </c>
      <c r="E85" s="43">
        <f t="shared" ref="E85" si="164">K85+Q85</f>
        <v>5610.9958156299999</v>
      </c>
      <c r="F85" s="43">
        <f t="shared" ref="F85" si="165">L85+R85</f>
        <v>3837.9507147200002</v>
      </c>
      <c r="G85" s="43">
        <f t="shared" ref="G85" si="166">M85+S85</f>
        <v>64.052540489999998</v>
      </c>
      <c r="H85" s="43">
        <f t="shared" ref="H85" si="167">SUM(I85:J85)</f>
        <v>7202.99425049</v>
      </c>
      <c r="I85" s="43">
        <v>2289.6402922699999</v>
      </c>
      <c r="J85" s="43">
        <f t="shared" ref="J85" si="168">SUM(K85:M85)</f>
        <v>4913.3539582200001</v>
      </c>
      <c r="K85" s="43">
        <v>2981.9290611199999</v>
      </c>
      <c r="L85" s="43">
        <v>1888.1089489200001</v>
      </c>
      <c r="M85" s="43">
        <v>43.315948179999999</v>
      </c>
      <c r="N85" s="43">
        <f t="shared" ref="N85" si="169">SUM(O85:P85)</f>
        <v>5169.20503543</v>
      </c>
      <c r="O85" s="43">
        <v>569.55992280999999</v>
      </c>
      <c r="P85" s="43">
        <f t="shared" ref="P85" si="170">SUM(Q85:S85)</f>
        <v>4599.64511262</v>
      </c>
      <c r="Q85" s="43">
        <v>2629.06675451</v>
      </c>
      <c r="R85" s="43">
        <v>1949.8417658000001</v>
      </c>
      <c r="S85" s="43">
        <v>20.736592309999999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12609.50410916</v>
      </c>
      <c r="C86" s="43">
        <f t="shared" ref="C86" si="171">I86+O86</f>
        <v>3086.92186266</v>
      </c>
      <c r="D86" s="43">
        <f t="shared" ref="D86" si="172">J86+P86</f>
        <v>9522.5822464999983</v>
      </c>
      <c r="E86" s="43">
        <f t="shared" ref="E86" si="173">K86+Q86</f>
        <v>5657.29293074</v>
      </c>
      <c r="F86" s="43">
        <f t="shared" ref="F86" si="174">L86+R86</f>
        <v>3801.0018857999999</v>
      </c>
      <c r="G86" s="43">
        <f t="shared" ref="G86" si="175">M86+S86</f>
        <v>64.287429959999997</v>
      </c>
      <c r="H86" s="43">
        <f t="shared" ref="H86" si="176">SUM(I86:J86)</f>
        <v>7511.6794452800004</v>
      </c>
      <c r="I86" s="43">
        <v>2495.3913491600001</v>
      </c>
      <c r="J86" s="43">
        <f t="shared" ref="J86" si="177">SUM(K86:M86)</f>
        <v>5016.2880961199999</v>
      </c>
      <c r="K86" s="43">
        <v>3042.67449618</v>
      </c>
      <c r="L86" s="43">
        <v>1929.8654430199999</v>
      </c>
      <c r="M86" s="43">
        <v>43.74815692</v>
      </c>
      <c r="N86" s="43">
        <f t="shared" ref="N86" si="178">SUM(O86:P86)</f>
        <v>5097.8246638799992</v>
      </c>
      <c r="O86" s="43">
        <v>591.53051349999998</v>
      </c>
      <c r="P86" s="43">
        <f t="shared" ref="P86" si="179">SUM(Q86:S86)</f>
        <v>4506.2941503799993</v>
      </c>
      <c r="Q86" s="43">
        <v>2614.61843456</v>
      </c>
      <c r="R86" s="43">
        <v>1871.1364427799999</v>
      </c>
      <c r="S86" s="43">
        <v>20.539273040000001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12584.416959059999</v>
      </c>
      <c r="C87" s="43">
        <f t="shared" ref="C87" si="180">I87+O87</f>
        <v>3148.5150751399997</v>
      </c>
      <c r="D87" s="43">
        <f t="shared" ref="D87" si="181">J87+P87</f>
        <v>9435.9018839199998</v>
      </c>
      <c r="E87" s="43">
        <f t="shared" ref="E87" si="182">K87+Q87</f>
        <v>5576.8352702299999</v>
      </c>
      <c r="F87" s="43">
        <f t="shared" ref="F87" si="183">L87+R87</f>
        <v>3795.1586805500001</v>
      </c>
      <c r="G87" s="43">
        <f t="shared" ref="G87" si="184">M87+S87</f>
        <v>63.907933139999997</v>
      </c>
      <c r="H87" s="43">
        <f t="shared" ref="H87" si="185">SUM(I87:J87)</f>
        <v>7537.7648216099997</v>
      </c>
      <c r="I87" s="43">
        <v>2493.9711456599998</v>
      </c>
      <c r="J87" s="43">
        <f t="shared" ref="J87" si="186">SUM(K87:M87)</f>
        <v>5043.7936759499999</v>
      </c>
      <c r="K87" s="43">
        <v>3039.96901768</v>
      </c>
      <c r="L87" s="43">
        <v>1960.40885899</v>
      </c>
      <c r="M87" s="43">
        <v>43.415799280000002</v>
      </c>
      <c r="N87" s="43">
        <f t="shared" ref="N87" si="187">SUM(O87:P87)</f>
        <v>5046.6521374499998</v>
      </c>
      <c r="O87" s="43">
        <v>654.54392947999997</v>
      </c>
      <c r="P87" s="43">
        <f t="shared" ref="P87" si="188">SUM(Q87:S87)</f>
        <v>4392.10820797</v>
      </c>
      <c r="Q87" s="43">
        <v>2536.8662525499999</v>
      </c>
      <c r="R87" s="43">
        <v>1834.7498215600001</v>
      </c>
      <c r="S87" s="43">
        <v>20.492133859999999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12690.071391089999</v>
      </c>
      <c r="C88" s="43">
        <f t="shared" ref="C88" si="189">I88+O88</f>
        <v>3395.8427683099999</v>
      </c>
      <c r="D88" s="43">
        <f t="shared" ref="D88" si="190">J88+P88</f>
        <v>9294.2286227799996</v>
      </c>
      <c r="E88" s="43">
        <f t="shared" ref="E88" si="191">K88+Q88</f>
        <v>5429.3801210800002</v>
      </c>
      <c r="F88" s="43">
        <f t="shared" ref="F88" si="192">L88+R88</f>
        <v>3800.8894909199998</v>
      </c>
      <c r="G88" s="43">
        <f t="shared" ref="G88" si="193">M88+S88</f>
        <v>63.95901078</v>
      </c>
      <c r="H88" s="43">
        <f t="shared" ref="H88" si="194">SUM(I88:J88)</f>
        <v>7727.9371372000005</v>
      </c>
      <c r="I88" s="43">
        <v>2739.0712517699999</v>
      </c>
      <c r="J88" s="43">
        <f t="shared" ref="J88" si="195">SUM(K88:M88)</f>
        <v>4988.8658854300002</v>
      </c>
      <c r="K88" s="43">
        <v>2964.12120207</v>
      </c>
      <c r="L88" s="43">
        <v>1981.2017171</v>
      </c>
      <c r="M88" s="43">
        <v>43.54296626</v>
      </c>
      <c r="N88" s="43">
        <f t="shared" ref="N88" si="196">SUM(O88:P88)</f>
        <v>4962.1342538900008</v>
      </c>
      <c r="O88" s="43">
        <v>656.77151653999999</v>
      </c>
      <c r="P88" s="43">
        <f t="shared" ref="P88" si="197">SUM(Q88:S88)</f>
        <v>4305.3627373500003</v>
      </c>
      <c r="Q88" s="43">
        <v>2465.2589190100002</v>
      </c>
      <c r="R88" s="43">
        <v>1819.6877738200001</v>
      </c>
      <c r="S88" s="43">
        <v>20.41604452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12615.446262379999</v>
      </c>
      <c r="C89" s="43">
        <f t="shared" ref="C89" si="198">I89+O89</f>
        <v>3408.4225640899999</v>
      </c>
      <c r="D89" s="43">
        <f t="shared" ref="D89" si="199">J89+P89</f>
        <v>9207.0236982899987</v>
      </c>
      <c r="E89" s="43">
        <f t="shared" ref="E89" si="200">K89+Q89</f>
        <v>5311.2255851600003</v>
      </c>
      <c r="F89" s="43">
        <f t="shared" ref="F89" si="201">L89+R89</f>
        <v>3832.0870321399998</v>
      </c>
      <c r="G89" s="43">
        <f t="shared" ref="G89" si="202">M89+S89</f>
        <v>63.711080989999999</v>
      </c>
      <c r="H89" s="43">
        <f t="shared" ref="H89" si="203">SUM(I89:J89)</f>
        <v>7672.3094326699993</v>
      </c>
      <c r="I89" s="43">
        <v>2715.24754648</v>
      </c>
      <c r="J89" s="43">
        <f t="shared" ref="J89" si="204">SUM(K89:M89)</f>
        <v>4957.0618861899993</v>
      </c>
      <c r="K89" s="43">
        <v>2873.9556318300001</v>
      </c>
      <c r="L89" s="43">
        <v>2039.6425858600001</v>
      </c>
      <c r="M89" s="43">
        <v>43.463668499999997</v>
      </c>
      <c r="N89" s="43">
        <f t="shared" ref="N89" si="205">SUM(O89:P89)</f>
        <v>4943.1368297100007</v>
      </c>
      <c r="O89" s="43">
        <v>693.17501761000005</v>
      </c>
      <c r="P89" s="43">
        <f t="shared" ref="P89" si="206">SUM(Q89:S89)</f>
        <v>4249.9618121000003</v>
      </c>
      <c r="Q89" s="43">
        <v>2437.2699533300001</v>
      </c>
      <c r="R89" s="43">
        <v>1792.44444628</v>
      </c>
      <c r="S89" s="43">
        <v>20.247412489999999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12584.040202640001</v>
      </c>
      <c r="C90" s="43">
        <f t="shared" ref="C90" si="207">I90+O90</f>
        <v>3485.4520610600002</v>
      </c>
      <c r="D90" s="43">
        <f t="shared" ref="D90" si="208">J90+P90</f>
        <v>9098.5881415800013</v>
      </c>
      <c r="E90" s="43">
        <f t="shared" ref="E90" si="209">K90+Q90</f>
        <v>5211.7686035299994</v>
      </c>
      <c r="F90" s="43">
        <f t="shared" ref="F90" si="210">L90+R90</f>
        <v>3823.6203590999999</v>
      </c>
      <c r="G90" s="43">
        <f t="shared" ref="G90" si="211">M90+S90</f>
        <v>63.199178949999997</v>
      </c>
      <c r="H90" s="43">
        <f t="shared" ref="H90" si="212">SUM(I90:J90)</f>
        <v>7676.3942202400012</v>
      </c>
      <c r="I90" s="43">
        <v>2735.6161087300002</v>
      </c>
      <c r="J90" s="43">
        <f t="shared" ref="J90" si="213">SUM(K90:M90)</f>
        <v>4940.7781115100006</v>
      </c>
      <c r="K90" s="43">
        <v>2838.7419115299999</v>
      </c>
      <c r="L90" s="43">
        <v>2058.5263192699999</v>
      </c>
      <c r="M90" s="43">
        <v>43.509880709999997</v>
      </c>
      <c r="N90" s="43">
        <f t="shared" ref="N90" si="214">SUM(O90:P90)</f>
        <v>4907.6459824000012</v>
      </c>
      <c r="O90" s="43">
        <v>749.83595233000005</v>
      </c>
      <c r="P90" s="43">
        <f t="shared" ref="P90" si="215">SUM(Q90:S90)</f>
        <v>4157.8100300700007</v>
      </c>
      <c r="Q90" s="43">
        <v>2373.0266919999999</v>
      </c>
      <c r="R90" s="43">
        <v>1765.0940398299999</v>
      </c>
      <c r="S90" s="43">
        <v>19.689298239999999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12880.347623789999</v>
      </c>
      <c r="C91" s="43">
        <f t="shared" ref="C91" si="216">I91+O91</f>
        <v>3556.9032347000002</v>
      </c>
      <c r="D91" s="43">
        <f t="shared" ref="D91" si="217">J91+P91</f>
        <v>9323.4443890900002</v>
      </c>
      <c r="E91" s="43">
        <f t="shared" ref="E91" si="218">K91+Q91</f>
        <v>5372.2716560500003</v>
      </c>
      <c r="F91" s="43">
        <f t="shared" ref="F91" si="219">L91+R91</f>
        <v>3888.0870415199997</v>
      </c>
      <c r="G91" s="43">
        <f t="shared" ref="G91" si="220">M91+S91</f>
        <v>63.085691519999997</v>
      </c>
      <c r="H91" s="43">
        <f t="shared" ref="H91" si="221">SUM(I91:J91)</f>
        <v>7811.8197028399991</v>
      </c>
      <c r="I91" s="43">
        <v>2862.8601495600001</v>
      </c>
      <c r="J91" s="43">
        <f t="shared" ref="J91" si="222">SUM(K91:M91)</f>
        <v>4948.9595532799995</v>
      </c>
      <c r="K91" s="43">
        <v>2835.7650764300001</v>
      </c>
      <c r="L91" s="43">
        <v>2070.0723016100001</v>
      </c>
      <c r="M91" s="43">
        <v>43.122175239999997</v>
      </c>
      <c r="N91" s="43">
        <f t="shared" ref="N91" si="223">SUM(O91:P91)</f>
        <v>5068.5279209499995</v>
      </c>
      <c r="O91" s="43">
        <v>694.04308514000002</v>
      </c>
      <c r="P91" s="43">
        <f t="shared" ref="P91" si="224">SUM(Q91:S91)</f>
        <v>4374.4848358099998</v>
      </c>
      <c r="Q91" s="43">
        <v>2536.5065796200001</v>
      </c>
      <c r="R91" s="43">
        <v>1818.0147399099999</v>
      </c>
      <c r="S91" s="43">
        <v>19.96351628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12959.9942601</v>
      </c>
      <c r="C92" s="43">
        <f t="shared" ref="C92" si="225">I92+O92</f>
        <v>3661.6903343499998</v>
      </c>
      <c r="D92" s="43">
        <f t="shared" ref="D92" si="226">J92+P92</f>
        <v>9298.3039257500004</v>
      </c>
      <c r="E92" s="43">
        <f t="shared" ref="E92" si="227">K92+Q92</f>
        <v>5306.5319879799999</v>
      </c>
      <c r="F92" s="43">
        <f t="shared" ref="F92" si="228">L92+R92</f>
        <v>3928.0192516500001</v>
      </c>
      <c r="G92" s="43">
        <f t="shared" ref="G92" si="229">M92+S92</f>
        <v>63.75268612</v>
      </c>
      <c r="H92" s="43">
        <f t="shared" ref="H92" si="230">SUM(I92:J92)</f>
        <v>7844.0231516999993</v>
      </c>
      <c r="I92" s="43">
        <v>2902.4583901199999</v>
      </c>
      <c r="J92" s="43">
        <f t="shared" ref="J92" si="231">SUM(K92:M92)</f>
        <v>4941.5647615799999</v>
      </c>
      <c r="K92" s="43">
        <v>2825.1671541599999</v>
      </c>
      <c r="L92" s="43">
        <v>2072.9797904799998</v>
      </c>
      <c r="M92" s="43">
        <v>43.417816940000002</v>
      </c>
      <c r="N92" s="43">
        <f t="shared" ref="N92" si="232">SUM(O92:P92)</f>
        <v>5115.971108400001</v>
      </c>
      <c r="O92" s="43">
        <v>759.23194422999995</v>
      </c>
      <c r="P92" s="43">
        <f t="shared" ref="P92" si="233">SUM(Q92:S92)</f>
        <v>4356.7391641700005</v>
      </c>
      <c r="Q92" s="43">
        <v>2481.3648338200001</v>
      </c>
      <c r="R92" s="43">
        <v>1855.0394611700001</v>
      </c>
      <c r="S92" s="43">
        <v>20.334869179999998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13164.25169067</v>
      </c>
      <c r="C93" s="43">
        <f t="shared" ref="C93" si="234">I93+O93</f>
        <v>3837.9915137899998</v>
      </c>
      <c r="D93" s="43">
        <f t="shared" ref="D93" si="235">J93+P93</f>
        <v>9326.2601768800014</v>
      </c>
      <c r="E93" s="43">
        <f t="shared" ref="E93" si="236">K93+Q93</f>
        <v>5341.7784123900001</v>
      </c>
      <c r="F93" s="43">
        <f t="shared" ref="F93" si="237">L93+R93</f>
        <v>3920.9176584500001</v>
      </c>
      <c r="G93" s="43">
        <f t="shared" ref="G93" si="238">M93+S93</f>
        <v>63.564106039999999</v>
      </c>
      <c r="H93" s="43">
        <f t="shared" ref="H93" si="239">SUM(I93:J93)</f>
        <v>8022.7911930900009</v>
      </c>
      <c r="I93" s="43">
        <v>3034.48192316</v>
      </c>
      <c r="J93" s="43">
        <f t="shared" ref="J93" si="240">SUM(K93:M93)</f>
        <v>4988.3092699300005</v>
      </c>
      <c r="K93" s="43">
        <v>2881.3947586300001</v>
      </c>
      <c r="L93" s="43">
        <v>2063.8674356000001</v>
      </c>
      <c r="M93" s="43">
        <v>43.047075700000001</v>
      </c>
      <c r="N93" s="43">
        <f t="shared" ref="N93" si="241">SUM(O93:P93)</f>
        <v>5141.4604975800003</v>
      </c>
      <c r="O93" s="43">
        <v>803.50959063000005</v>
      </c>
      <c r="P93" s="43">
        <f t="shared" ref="P93" si="242">SUM(Q93:S93)</f>
        <v>4337.95090695</v>
      </c>
      <c r="Q93" s="43">
        <v>2460.38365376</v>
      </c>
      <c r="R93" s="43">
        <v>1857.05022285</v>
      </c>
      <c r="S93" s="43">
        <v>20.517030340000002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13716.822722099998</v>
      </c>
      <c r="C94" s="43">
        <f t="shared" ref="C94" si="243">I94+O94</f>
        <v>3936.1335609899998</v>
      </c>
      <c r="D94" s="43">
        <f t="shared" ref="D94" si="244">J94+P94</f>
        <v>9780.68916111</v>
      </c>
      <c r="E94" s="43">
        <f t="shared" ref="E94" si="245">K94+Q94</f>
        <v>6114.3139631699996</v>
      </c>
      <c r="F94" s="43">
        <f t="shared" ref="F94" si="246">L94+R94</f>
        <v>3595.4872673099999</v>
      </c>
      <c r="G94" s="43">
        <f t="shared" ref="G94" si="247">M94+S94</f>
        <v>70.88793063</v>
      </c>
      <c r="H94" s="43">
        <f t="shared" ref="H94" si="248">SUM(I94:J94)</f>
        <v>8357.6939944799997</v>
      </c>
      <c r="I94" s="43">
        <v>3175.2682721599999</v>
      </c>
      <c r="J94" s="43">
        <f t="shared" ref="J94" si="249">SUM(K94:M94)</f>
        <v>5182.4257223200002</v>
      </c>
      <c r="K94" s="43">
        <v>3385.7100474899999</v>
      </c>
      <c r="L94" s="43">
        <v>1750.52137707</v>
      </c>
      <c r="M94" s="43">
        <v>46.194297759999998</v>
      </c>
      <c r="N94" s="43">
        <f t="shared" ref="N94" si="250">SUM(O94:P94)</f>
        <v>5359.1287276200001</v>
      </c>
      <c r="O94" s="43">
        <v>760.86528883000005</v>
      </c>
      <c r="P94" s="43">
        <f t="shared" ref="P94" si="251">SUM(Q94:S94)</f>
        <v>4598.2634387899998</v>
      </c>
      <c r="Q94" s="43">
        <v>2728.6039156799998</v>
      </c>
      <c r="R94" s="43">
        <v>1844.9658902399999</v>
      </c>
      <c r="S94" s="43">
        <v>24.693632869999998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13658.920337080001</v>
      </c>
      <c r="C95" s="43">
        <f t="shared" ref="C95" si="252">I95+O95</f>
        <v>3914.14182437</v>
      </c>
      <c r="D95" s="43">
        <f t="shared" ref="D95" si="253">J95+P95</f>
        <v>9744.7785127099996</v>
      </c>
      <c r="E95" s="43">
        <f t="shared" ref="E95" si="254">K95+Q95</f>
        <v>6166.6033574200001</v>
      </c>
      <c r="F95" s="43">
        <f t="shared" ref="F95" si="255">L95+R95</f>
        <v>3503.1773968899997</v>
      </c>
      <c r="G95" s="43">
        <f t="shared" ref="G95" si="256">M95+S95</f>
        <v>74.997758399999995</v>
      </c>
      <c r="H95" s="43">
        <f t="shared" ref="H95" si="257">SUM(I95:J95)</f>
        <v>8278.9709207300002</v>
      </c>
      <c r="I95" s="43">
        <v>3106.5435001599999</v>
      </c>
      <c r="J95" s="43">
        <f t="shared" ref="J95" si="258">SUM(K95:M95)</f>
        <v>5172.4274205700003</v>
      </c>
      <c r="K95" s="43">
        <v>3490.44217217</v>
      </c>
      <c r="L95" s="43">
        <v>1633.24940414</v>
      </c>
      <c r="M95" s="43">
        <v>48.73584426</v>
      </c>
      <c r="N95" s="43">
        <f t="shared" ref="N95" si="259">SUM(O95:P95)</f>
        <v>5379.9494163500003</v>
      </c>
      <c r="O95" s="43">
        <v>807.59832420999999</v>
      </c>
      <c r="P95" s="43">
        <f t="shared" ref="P95" si="260">SUM(Q95:S95)</f>
        <v>4572.3510921400002</v>
      </c>
      <c r="Q95" s="43">
        <v>2676.16118525</v>
      </c>
      <c r="R95" s="43">
        <v>1869.9279927499999</v>
      </c>
      <c r="S95" s="43">
        <v>26.261914139999998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13659.724358429999</v>
      </c>
      <c r="C96" s="43">
        <f t="shared" ref="C96" si="261">I96+O96</f>
        <v>4029.21814498</v>
      </c>
      <c r="D96" s="43">
        <f t="shared" ref="D96" si="262">J96+P96</f>
        <v>9630.5062134500004</v>
      </c>
      <c r="E96" s="43">
        <f t="shared" ref="E96" si="263">K96+Q96</f>
        <v>6172.2652493700007</v>
      </c>
      <c r="F96" s="43">
        <f t="shared" ref="F96" si="264">L96+R96</f>
        <v>3378.49820249</v>
      </c>
      <c r="G96" s="43">
        <f t="shared" ref="G96" si="265">M96+S96</f>
        <v>79.742761590000001</v>
      </c>
      <c r="H96" s="43">
        <f t="shared" ref="H96" si="266">SUM(I96:J96)</f>
        <v>8450.614206100001</v>
      </c>
      <c r="I96" s="43">
        <v>3237.92078249</v>
      </c>
      <c r="J96" s="43">
        <f t="shared" ref="J96" si="267">SUM(K96:M96)</f>
        <v>5212.6934236100005</v>
      </c>
      <c r="K96" s="43">
        <v>3581.3681978200002</v>
      </c>
      <c r="L96" s="43">
        <v>1578.3112659599999</v>
      </c>
      <c r="M96" s="43">
        <v>53.013959829999997</v>
      </c>
      <c r="N96" s="43">
        <f t="shared" ref="N96" si="268">SUM(O96:P96)</f>
        <v>5209.1101523299994</v>
      </c>
      <c r="O96" s="43">
        <v>791.29736248999995</v>
      </c>
      <c r="P96" s="43">
        <f t="shared" ref="P96" si="269">SUM(Q96:S96)</f>
        <v>4417.8127898399998</v>
      </c>
      <c r="Q96" s="43">
        <v>2590.89705155</v>
      </c>
      <c r="R96" s="43">
        <v>1800.1869365299999</v>
      </c>
      <c r="S96" s="43">
        <v>26.72880176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13679.553441289998</v>
      </c>
      <c r="C97" s="43">
        <f t="shared" ref="C97" si="270">I97+O97</f>
        <v>4101.1748814000002</v>
      </c>
      <c r="D97" s="43">
        <f t="shared" ref="D97" si="271">J97+P97</f>
        <v>9578.3785598899995</v>
      </c>
      <c r="E97" s="43">
        <f t="shared" ref="E97" si="272">K97+Q97</f>
        <v>6244.0649937799999</v>
      </c>
      <c r="F97" s="43">
        <f t="shared" ref="F97" si="273">L97+R97</f>
        <v>3248.9712010000003</v>
      </c>
      <c r="G97" s="43">
        <f t="shared" ref="G97" si="274">M97+S97</f>
        <v>85.342365110000003</v>
      </c>
      <c r="H97" s="43">
        <f t="shared" ref="H97" si="275">SUM(I97:J97)</f>
        <v>8557.1268694200007</v>
      </c>
      <c r="I97" s="43">
        <v>3311.3654843999998</v>
      </c>
      <c r="J97" s="43">
        <f t="shared" ref="J97" si="276">SUM(K97:M97)</f>
        <v>5245.7613850200005</v>
      </c>
      <c r="K97" s="43">
        <v>3701.7387888899998</v>
      </c>
      <c r="L97" s="43">
        <v>1486.59014718</v>
      </c>
      <c r="M97" s="43">
        <v>57.432448950000001</v>
      </c>
      <c r="N97" s="43">
        <f t="shared" ref="N97" si="277">SUM(O97:P97)</f>
        <v>5122.4265718699999</v>
      </c>
      <c r="O97" s="43">
        <v>789.80939699999999</v>
      </c>
      <c r="P97" s="43">
        <f t="shared" ref="P97" si="278">SUM(Q97:S97)</f>
        <v>4332.6171748699999</v>
      </c>
      <c r="Q97" s="43">
        <v>2542.3262048900001</v>
      </c>
      <c r="R97" s="43">
        <v>1762.38105382</v>
      </c>
      <c r="S97" s="43">
        <v>27.909916160000002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13999.825548189998</v>
      </c>
      <c r="C98" s="43">
        <f t="shared" ref="C98" si="279">I98+O98</f>
        <v>4373.6275730300003</v>
      </c>
      <c r="D98" s="43">
        <f t="shared" ref="D98" si="280">J98+P98</f>
        <v>9626.1979751600011</v>
      </c>
      <c r="E98" s="43">
        <f t="shared" ref="E98" si="281">K98+Q98</f>
        <v>6430.6511943400001</v>
      </c>
      <c r="F98" s="43">
        <f t="shared" ref="F98" si="282">L98+R98</f>
        <v>3124.0037817399998</v>
      </c>
      <c r="G98" s="43">
        <f t="shared" ref="G98" si="283">M98+S98</f>
        <v>71.542999080000001</v>
      </c>
      <c r="H98" s="43">
        <f t="shared" ref="H98" si="284">SUM(I98:J98)</f>
        <v>8826.8426984800008</v>
      </c>
      <c r="I98" s="43">
        <v>3530.41757009</v>
      </c>
      <c r="J98" s="43">
        <f t="shared" ref="J98" si="285">SUM(K98:M98)</f>
        <v>5296.4251283900003</v>
      </c>
      <c r="K98" s="43">
        <v>3834.05527282</v>
      </c>
      <c r="L98" s="43">
        <v>1413.9713133400001</v>
      </c>
      <c r="M98" s="43">
        <v>48.398542229999997</v>
      </c>
      <c r="N98" s="43">
        <f t="shared" ref="N98" si="286">SUM(O98:P98)</f>
        <v>5172.9828497099998</v>
      </c>
      <c r="O98" s="43">
        <v>843.21000293999998</v>
      </c>
      <c r="P98" s="43">
        <f t="shared" ref="P98" si="287">SUM(Q98:S98)</f>
        <v>4329.7728467699999</v>
      </c>
      <c r="Q98" s="43">
        <v>2596.59592152</v>
      </c>
      <c r="R98" s="43">
        <v>1710.0324684</v>
      </c>
      <c r="S98" s="43">
        <v>23.144456850000001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13830.431799320002</v>
      </c>
      <c r="C99" s="43">
        <f t="shared" ref="C99" si="288">I99+O99</f>
        <v>4200.1607832999998</v>
      </c>
      <c r="D99" s="43">
        <f t="shared" ref="D99" si="289">J99+P99</f>
        <v>9630.2710160200004</v>
      </c>
      <c r="E99" s="43">
        <f t="shared" ref="E99" si="290">K99+Q99</f>
        <v>6567.29447506</v>
      </c>
      <c r="F99" s="43">
        <f t="shared" ref="F99" si="291">L99+R99</f>
        <v>2992.6049526900001</v>
      </c>
      <c r="G99" s="43">
        <f t="shared" ref="G99" si="292">M99+S99</f>
        <v>70.371588270000004</v>
      </c>
      <c r="H99" s="43">
        <f t="shared" ref="H99" si="293">SUM(I99:J99)</f>
        <v>8754.5248036900011</v>
      </c>
      <c r="I99" s="43">
        <v>3429.6783917900002</v>
      </c>
      <c r="J99" s="43">
        <f t="shared" ref="J99" si="294">SUM(K99:M99)</f>
        <v>5324.8464119</v>
      </c>
      <c r="K99" s="43">
        <v>3936.6408479400002</v>
      </c>
      <c r="L99" s="43">
        <v>1340.4942194</v>
      </c>
      <c r="M99" s="43">
        <v>47.711344560000001</v>
      </c>
      <c r="N99" s="43">
        <f t="shared" ref="N99" si="295">SUM(O99:P99)</f>
        <v>5075.9069956299991</v>
      </c>
      <c r="O99" s="43">
        <v>770.48239150999996</v>
      </c>
      <c r="P99" s="43">
        <f t="shared" ref="P99" si="296">SUM(Q99:S99)</f>
        <v>4305.4246041199995</v>
      </c>
      <c r="Q99" s="43">
        <v>2630.6536271199998</v>
      </c>
      <c r="R99" s="43">
        <v>1652.1107332900001</v>
      </c>
      <c r="S99" s="43">
        <v>22.66024371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14432.250175159999</v>
      </c>
      <c r="C100" s="43">
        <f t="shared" ref="C100" si="297">I100+O100</f>
        <v>4744.3504591000001</v>
      </c>
      <c r="D100" s="43">
        <f t="shared" ref="D100" si="298">J100+P100</f>
        <v>9687.8997160600011</v>
      </c>
      <c r="E100" s="43">
        <f t="shared" ref="E100" si="299">K100+Q100</f>
        <v>6699.9533270600004</v>
      </c>
      <c r="F100" s="43">
        <f t="shared" ref="F100" si="300">L100+R100</f>
        <v>2916.8261179800002</v>
      </c>
      <c r="G100" s="43">
        <f t="shared" ref="G100" si="301">M100+S100</f>
        <v>71.12027101999999</v>
      </c>
      <c r="H100" s="43">
        <f t="shared" ref="H100" si="302">SUM(I100:J100)</f>
        <v>9325.2665169899992</v>
      </c>
      <c r="I100" s="43">
        <v>3962.9570399300001</v>
      </c>
      <c r="J100" s="43">
        <f t="shared" ref="J100" si="303">SUM(K100:M100)</f>
        <v>5362.3094770600001</v>
      </c>
      <c r="K100" s="43">
        <v>4047.6078734299999</v>
      </c>
      <c r="L100" s="43">
        <v>1266.0645217399999</v>
      </c>
      <c r="M100" s="43">
        <v>48.637081889999997</v>
      </c>
      <c r="N100" s="43">
        <f t="shared" ref="N100" si="304">SUM(O100:P100)</f>
        <v>5106.9836581700001</v>
      </c>
      <c r="O100" s="43">
        <v>781.39341917000002</v>
      </c>
      <c r="P100" s="43">
        <f t="shared" ref="P100" si="305">SUM(Q100:S100)</f>
        <v>4325.5902390000001</v>
      </c>
      <c r="Q100" s="43">
        <v>2652.3454536300001</v>
      </c>
      <c r="R100" s="43">
        <v>1650.76159624</v>
      </c>
      <c r="S100" s="43">
        <v>22.48318913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14410.81355524</v>
      </c>
      <c r="C101" s="43">
        <f t="shared" ref="C101" si="306">I101+O101</f>
        <v>4601.5387762</v>
      </c>
      <c r="D101" s="43">
        <f t="shared" ref="D101" si="307">J101+P101</f>
        <v>9809.274779039999</v>
      </c>
      <c r="E101" s="43">
        <f t="shared" ref="E101" si="308">K101+Q101</f>
        <v>6839.6775169100001</v>
      </c>
      <c r="F101" s="43">
        <f t="shared" ref="F101" si="309">L101+R101</f>
        <v>2876.6105619599998</v>
      </c>
      <c r="G101" s="43">
        <f t="shared" ref="G101" si="310">M101+S101</f>
        <v>92.986700170000006</v>
      </c>
      <c r="H101" s="43">
        <f t="shared" ref="H101" si="311">SUM(I101:J101)</f>
        <v>9108.1715145400012</v>
      </c>
      <c r="I101" s="43">
        <v>3787.7089554300001</v>
      </c>
      <c r="J101" s="43">
        <f t="shared" ref="J101" si="312">SUM(K101:M101)</f>
        <v>5320.4625591100003</v>
      </c>
      <c r="K101" s="43">
        <v>4054.64142029</v>
      </c>
      <c r="L101" s="43">
        <v>1216.1146837199999</v>
      </c>
      <c r="M101" s="43">
        <v>49.706455099999999</v>
      </c>
      <c r="N101" s="43">
        <f t="shared" ref="N101" si="313">SUM(O101:P101)</f>
        <v>5302.6420406999996</v>
      </c>
      <c r="O101" s="43">
        <v>813.82982076999997</v>
      </c>
      <c r="P101" s="43">
        <f t="shared" ref="P101" si="314">SUM(Q101:S101)</f>
        <v>4488.8122199299996</v>
      </c>
      <c r="Q101" s="43">
        <v>2785.0360966200001</v>
      </c>
      <c r="R101" s="43">
        <v>1660.4958782399999</v>
      </c>
      <c r="S101" s="43">
        <v>43.280245069999999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14730.011544480001</v>
      </c>
      <c r="C102" s="43">
        <f t="shared" ref="C102" si="315">I102+O102</f>
        <v>4643.5825661899999</v>
      </c>
      <c r="D102" s="43">
        <f t="shared" ref="D102" si="316">J102+P102</f>
        <v>10086.428978290001</v>
      </c>
      <c r="E102" s="43">
        <f t="shared" ref="E102" si="317">K102+Q102</f>
        <v>7157.4843471000004</v>
      </c>
      <c r="F102" s="43">
        <f t="shared" ref="F102" si="318">L102+R102</f>
        <v>2831.1396800800003</v>
      </c>
      <c r="G102" s="43">
        <f t="shared" ref="G102" si="319">M102+S102</f>
        <v>97.80495110999999</v>
      </c>
      <c r="H102" s="43">
        <f t="shared" ref="H102" si="320">SUM(I102:J102)</f>
        <v>9070.8173937400006</v>
      </c>
      <c r="I102" s="43">
        <v>3764.8074274800001</v>
      </c>
      <c r="J102" s="43">
        <f t="shared" ref="J102" si="321">SUM(K102:M102)</f>
        <v>5306.0099662600005</v>
      </c>
      <c r="K102" s="43">
        <v>4128.3383666099999</v>
      </c>
      <c r="L102" s="43">
        <v>1127.25013371</v>
      </c>
      <c r="M102" s="43">
        <v>50.421465939999997</v>
      </c>
      <c r="N102" s="43">
        <f t="shared" ref="N102" si="322">SUM(O102:P102)</f>
        <v>5659.1941507399997</v>
      </c>
      <c r="O102" s="43">
        <v>878.77513870999996</v>
      </c>
      <c r="P102" s="43">
        <f t="shared" ref="P102" si="323">SUM(Q102:S102)</f>
        <v>4780.41901203</v>
      </c>
      <c r="Q102" s="43">
        <v>3029.1459804900001</v>
      </c>
      <c r="R102" s="43">
        <v>1703.8895463700001</v>
      </c>
      <c r="S102" s="43">
        <v>47.38348517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15107.187200299999</v>
      </c>
      <c r="C103" s="43">
        <f t="shared" ref="C103" si="324">I103+O103</f>
        <v>4960.0694960699993</v>
      </c>
      <c r="D103" s="43">
        <f t="shared" ref="D103" si="325">J103+P103</f>
        <v>10147.117704230001</v>
      </c>
      <c r="E103" s="43">
        <f t="shared" ref="E103" si="326">K103+Q103</f>
        <v>7210.8591273299999</v>
      </c>
      <c r="F103" s="43">
        <f t="shared" ref="F103" si="327">L103+R103</f>
        <v>2836.7089910599998</v>
      </c>
      <c r="G103" s="43">
        <f t="shared" ref="G103" si="328">M103+S103</f>
        <v>99.549585839999992</v>
      </c>
      <c r="H103" s="43">
        <f t="shared" ref="H103" si="329">SUM(I103:J103)</f>
        <v>9426.33197096</v>
      </c>
      <c r="I103" s="43">
        <v>4109.4537441499997</v>
      </c>
      <c r="J103" s="43">
        <f t="shared" ref="J103" si="330">SUM(K103:M103)</f>
        <v>5316.8782268099994</v>
      </c>
      <c r="K103" s="43">
        <v>4150.7182277499996</v>
      </c>
      <c r="L103" s="43">
        <v>1115.3996520799999</v>
      </c>
      <c r="M103" s="43">
        <v>50.760346980000001</v>
      </c>
      <c r="N103" s="43">
        <f t="shared" ref="N103" si="331">SUM(O103:P103)</f>
        <v>5680.8552293399998</v>
      </c>
      <c r="O103" s="43">
        <v>850.61575191999998</v>
      </c>
      <c r="P103" s="43">
        <f t="shared" ref="P103" si="332">SUM(Q103:S103)</f>
        <v>4830.2394774200002</v>
      </c>
      <c r="Q103" s="43">
        <v>3060.1408995800002</v>
      </c>
      <c r="R103" s="43">
        <v>1721.3093389799999</v>
      </c>
      <c r="S103" s="43">
        <v>48.789238859999998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15005.79550122</v>
      </c>
      <c r="C104" s="43">
        <f t="shared" ref="C104" si="333">I104+O104</f>
        <v>4821.7409928999996</v>
      </c>
      <c r="D104" s="43">
        <f t="shared" ref="D104" si="334">J104+P104</f>
        <v>10184.05450832</v>
      </c>
      <c r="E104" s="43">
        <f t="shared" ref="E104" si="335">K104+Q104</f>
        <v>7310.5021231499995</v>
      </c>
      <c r="F104" s="43">
        <f t="shared" ref="F104" si="336">L104+R104</f>
        <v>2773.45223472</v>
      </c>
      <c r="G104" s="43">
        <f t="shared" ref="G104" si="337">M104+S104</f>
        <v>100.10015045</v>
      </c>
      <c r="H104" s="43">
        <f t="shared" ref="H104" si="338">SUM(I104:J104)</f>
        <v>9358.8017541499994</v>
      </c>
      <c r="I104" s="43">
        <v>3951.7631244499999</v>
      </c>
      <c r="J104" s="43">
        <f t="shared" ref="J104" si="339">SUM(K104:M104)</f>
        <v>5407.0386296999995</v>
      </c>
      <c r="K104" s="43">
        <v>4252.8212951699998</v>
      </c>
      <c r="L104" s="43">
        <v>1102.7591865300001</v>
      </c>
      <c r="M104" s="43">
        <v>51.458148000000001</v>
      </c>
      <c r="N104" s="43">
        <f t="shared" ref="N104" si="340">SUM(O104:P104)</f>
        <v>5646.9937470699997</v>
      </c>
      <c r="O104" s="43">
        <v>869.97786844999996</v>
      </c>
      <c r="P104" s="43">
        <f t="shared" ref="P104" si="341">SUM(Q104:S104)</f>
        <v>4777.01587862</v>
      </c>
      <c r="Q104" s="43">
        <v>3057.6808279799998</v>
      </c>
      <c r="R104" s="43">
        <v>1670.6930481899999</v>
      </c>
      <c r="S104" s="43">
        <v>48.64200245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15133.852721540001</v>
      </c>
      <c r="C105" s="43">
        <f t="shared" ref="C105" si="342">I105+O105</f>
        <v>4913.0705502600003</v>
      </c>
      <c r="D105" s="43">
        <f t="shared" ref="D105" si="343">J105+P105</f>
        <v>10220.78217128</v>
      </c>
      <c r="E105" s="43">
        <f t="shared" ref="E105" si="344">K105+Q105</f>
        <v>7322.0200403600002</v>
      </c>
      <c r="F105" s="43">
        <f t="shared" ref="F105" si="345">L105+R105</f>
        <v>2792.8529136899997</v>
      </c>
      <c r="G105" s="43">
        <f t="shared" ref="G105" si="346">M105+S105</f>
        <v>105.90921723</v>
      </c>
      <c r="H105" s="43">
        <f t="shared" ref="H105" si="347">SUM(I105:J105)</f>
        <v>9461.7844698299996</v>
      </c>
      <c r="I105" s="43">
        <v>3995.3477785</v>
      </c>
      <c r="J105" s="43">
        <f t="shared" ref="J105" si="348">SUM(K105:M105)</f>
        <v>5466.43669133</v>
      </c>
      <c r="K105" s="43">
        <v>4304.1950394100004</v>
      </c>
      <c r="L105" s="43">
        <v>1105.7321522499999</v>
      </c>
      <c r="M105" s="43">
        <v>56.509499669999997</v>
      </c>
      <c r="N105" s="43">
        <f t="shared" ref="N105" si="349">SUM(O105:P105)</f>
        <v>5672.0682517099995</v>
      </c>
      <c r="O105" s="43">
        <v>917.72277176</v>
      </c>
      <c r="P105" s="43">
        <f t="shared" ref="P105" si="350">SUM(Q105:S105)</f>
        <v>4754.3454799499996</v>
      </c>
      <c r="Q105" s="43">
        <v>3017.8250009499998</v>
      </c>
      <c r="R105" s="43">
        <v>1687.12076144</v>
      </c>
      <c r="S105" s="43">
        <v>49.399717559999999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15389.8511789</v>
      </c>
      <c r="C106" s="43">
        <f t="shared" ref="C106" si="351">I106+O106</f>
        <v>5203.6011217899995</v>
      </c>
      <c r="D106" s="43">
        <f t="shared" ref="D106" si="352">J106+P106</f>
        <v>10186.250057109999</v>
      </c>
      <c r="E106" s="43">
        <f t="shared" ref="E106" si="353">K106+Q106</f>
        <v>7393.1740445300002</v>
      </c>
      <c r="F106" s="43">
        <f t="shared" ref="F106" si="354">L106+R106</f>
        <v>2688.01619957</v>
      </c>
      <c r="G106" s="43">
        <f t="shared" ref="G106" si="355">M106+S106</f>
        <v>105.05981301</v>
      </c>
      <c r="H106" s="43">
        <f t="shared" ref="H106" si="356">SUM(I106:J106)</f>
        <v>9878.0493040299989</v>
      </c>
      <c r="I106" s="43">
        <v>4300.8338386599999</v>
      </c>
      <c r="J106" s="43">
        <f t="shared" ref="J106" si="357">SUM(K106:M106)</f>
        <v>5577.2154653699999</v>
      </c>
      <c r="K106" s="43">
        <v>4434.9450849100003</v>
      </c>
      <c r="L106" s="43">
        <v>1085.5968679699999</v>
      </c>
      <c r="M106" s="43">
        <v>56.67351249</v>
      </c>
      <c r="N106" s="43">
        <f t="shared" ref="N106" si="358">SUM(O106:P106)</f>
        <v>5511.8018748699997</v>
      </c>
      <c r="O106" s="43">
        <v>902.76728313000001</v>
      </c>
      <c r="P106" s="43">
        <f t="shared" ref="P106" si="359">SUM(Q106:S106)</f>
        <v>4609.03459174</v>
      </c>
      <c r="Q106" s="43">
        <v>2958.2289596199998</v>
      </c>
      <c r="R106" s="43">
        <v>1602.4193316000001</v>
      </c>
      <c r="S106" s="43">
        <v>48.386300519999999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15461.220309499999</v>
      </c>
      <c r="C107" s="43">
        <f t="shared" ref="C107" si="360">I107+O107</f>
        <v>5178.2449934200004</v>
      </c>
      <c r="D107" s="43">
        <f t="shared" ref="D107" si="361">J107+P107</f>
        <v>10282.975316079999</v>
      </c>
      <c r="E107" s="43">
        <f t="shared" ref="E107" si="362">K107+Q107</f>
        <v>7395.6778288499991</v>
      </c>
      <c r="F107" s="43">
        <f t="shared" ref="F107" si="363">L107+R107</f>
        <v>2781.1767063299999</v>
      </c>
      <c r="G107" s="43">
        <f t="shared" ref="G107" si="364">M107+S107</f>
        <v>106.1207809</v>
      </c>
      <c r="H107" s="43">
        <f t="shared" ref="H107" si="365">SUM(I107:J107)</f>
        <v>9897.7252608300005</v>
      </c>
      <c r="I107" s="43">
        <v>4229.3702866100002</v>
      </c>
      <c r="J107" s="43">
        <f t="shared" ref="J107" si="366">SUM(K107:M107)</f>
        <v>5668.3549742199993</v>
      </c>
      <c r="K107" s="43">
        <v>4415.5647312399997</v>
      </c>
      <c r="L107" s="43">
        <v>1195.53070252</v>
      </c>
      <c r="M107" s="43">
        <v>57.259540459999997</v>
      </c>
      <c r="N107" s="43">
        <f t="shared" ref="N107" si="367">SUM(O107:P107)</f>
        <v>5563.49504867</v>
      </c>
      <c r="O107" s="43">
        <v>948.87470681000002</v>
      </c>
      <c r="P107" s="43">
        <f t="shared" ref="P107" si="368">SUM(Q107:S107)</f>
        <v>4614.6203418599998</v>
      </c>
      <c r="Q107" s="43">
        <v>2980.1130976099998</v>
      </c>
      <c r="R107" s="43">
        <v>1585.6460038099999</v>
      </c>
      <c r="S107" s="43">
        <v>48.861240440000003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15420.076562860002</v>
      </c>
      <c r="C108" s="43">
        <f t="shared" ref="C108" si="369">I108+O108</f>
        <v>5224.8869279099999</v>
      </c>
      <c r="D108" s="43">
        <f t="shared" ref="D108" si="370">J108+P108</f>
        <v>10195.189634950002</v>
      </c>
      <c r="E108" s="43">
        <f t="shared" ref="E108" si="371">K108+Q108</f>
        <v>7450.1415547200004</v>
      </c>
      <c r="F108" s="43">
        <f t="shared" ref="F108" si="372">L108+R108</f>
        <v>2638.13235201</v>
      </c>
      <c r="G108" s="43">
        <f t="shared" ref="G108" si="373">M108+S108</f>
        <v>106.91572822000001</v>
      </c>
      <c r="H108" s="43">
        <f t="shared" ref="H108" si="374">SUM(I108:J108)</f>
        <v>9948.3863477400009</v>
      </c>
      <c r="I108" s="43">
        <v>4232.4249873099998</v>
      </c>
      <c r="J108" s="43">
        <f t="shared" ref="J108" si="375">SUM(K108:M108)</f>
        <v>5715.9613604300012</v>
      </c>
      <c r="K108" s="43">
        <v>4522.6872142800003</v>
      </c>
      <c r="L108" s="43">
        <v>1135.55292005</v>
      </c>
      <c r="M108" s="43">
        <v>57.721226100000003</v>
      </c>
      <c r="N108" s="43">
        <f t="shared" ref="N108" si="376">SUM(O108:P108)</f>
        <v>5471.6902151200002</v>
      </c>
      <c r="O108" s="43">
        <v>992.46194060000005</v>
      </c>
      <c r="P108" s="43">
        <f t="shared" ref="P108" si="377">SUM(Q108:S108)</f>
        <v>4479.22827452</v>
      </c>
      <c r="Q108" s="43">
        <v>2927.4543404400001</v>
      </c>
      <c r="R108" s="43">
        <v>1502.57943196</v>
      </c>
      <c r="S108" s="43">
        <v>49.194502120000003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15610.737261329999</v>
      </c>
      <c r="C109" s="43">
        <f t="shared" ref="C109" si="378">I109+O109</f>
        <v>5336.4640764699998</v>
      </c>
      <c r="D109" s="43">
        <f t="shared" ref="D109" si="379">J109+P109</f>
        <v>10274.273184860001</v>
      </c>
      <c r="E109" s="43">
        <f t="shared" ref="E109" si="380">K109+Q109</f>
        <v>7547.9721212700006</v>
      </c>
      <c r="F109" s="43">
        <f t="shared" ref="F109" si="381">L109+R109</f>
        <v>2616.2977245399998</v>
      </c>
      <c r="G109" s="43">
        <f t="shared" ref="G109" si="382">M109+S109</f>
        <v>110.00333904999999</v>
      </c>
      <c r="H109" s="43">
        <f t="shared" ref="H109" si="383">SUM(I109:J109)</f>
        <v>10004.289634780002</v>
      </c>
      <c r="I109" s="43">
        <v>4289.9781365899998</v>
      </c>
      <c r="J109" s="43">
        <f t="shared" ref="J109" si="384">SUM(K109:M109)</f>
        <v>5714.3114981900007</v>
      </c>
      <c r="K109" s="43">
        <v>4527.0360134700004</v>
      </c>
      <c r="L109" s="43">
        <v>1128.2747601799999</v>
      </c>
      <c r="M109" s="43">
        <v>59.00072454</v>
      </c>
      <c r="N109" s="43">
        <f t="shared" ref="N109" si="385">SUM(O109:P109)</f>
        <v>5606.4476265499998</v>
      </c>
      <c r="O109" s="43">
        <v>1046.4859398799999</v>
      </c>
      <c r="P109" s="43">
        <f t="shared" ref="P109" si="386">SUM(Q109:S109)</f>
        <v>4559.9616866699998</v>
      </c>
      <c r="Q109" s="43">
        <v>3020.9361078000002</v>
      </c>
      <c r="R109" s="43">
        <v>1488.0229643600001</v>
      </c>
      <c r="S109" s="43">
        <v>51.002614510000001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15761.622554880001</v>
      </c>
      <c r="C110" s="43">
        <f t="shared" ref="C110" si="387">I110+O110</f>
        <v>5520.7208282800002</v>
      </c>
      <c r="D110" s="43">
        <f t="shared" ref="D110" si="388">J110+P110</f>
        <v>10240.901726600001</v>
      </c>
      <c r="E110" s="43">
        <f t="shared" ref="E110" si="389">K110+Q110</f>
        <v>7597.1430794200005</v>
      </c>
      <c r="F110" s="43">
        <f t="shared" ref="F110" si="390">L110+R110</f>
        <v>2535.1087751499999</v>
      </c>
      <c r="G110" s="43">
        <f t="shared" ref="G110" si="391">M110+S110</f>
        <v>108.64987203</v>
      </c>
      <c r="H110" s="43">
        <f t="shared" ref="H110" si="392">SUM(I110:J110)</f>
        <v>10244.86171899</v>
      </c>
      <c r="I110" s="43">
        <v>4482.4996956200002</v>
      </c>
      <c r="J110" s="43">
        <f t="shared" ref="J110" si="393">SUM(K110:M110)</f>
        <v>5762.3620233700003</v>
      </c>
      <c r="K110" s="43">
        <v>4574.7188850100001</v>
      </c>
      <c r="L110" s="43">
        <v>1129.0539216300001</v>
      </c>
      <c r="M110" s="43">
        <v>58.589216729999997</v>
      </c>
      <c r="N110" s="43">
        <f t="shared" ref="N110" si="394">SUM(O110:P110)</f>
        <v>5516.7608358899997</v>
      </c>
      <c r="O110" s="43">
        <v>1038.22113266</v>
      </c>
      <c r="P110" s="43">
        <f t="shared" ref="P110" si="395">SUM(Q110:S110)</f>
        <v>4478.5397032299998</v>
      </c>
      <c r="Q110" s="43">
        <v>3022.4241944099999</v>
      </c>
      <c r="R110" s="43">
        <v>1406.0548535200001</v>
      </c>
      <c r="S110" s="43">
        <v>50.060655300000001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15682.85616644</v>
      </c>
      <c r="C111" s="43">
        <f t="shared" ref="C111" si="396">I111+O111</f>
        <v>5359.8385809499996</v>
      </c>
      <c r="D111" s="43">
        <f t="shared" ref="D111" si="397">J111+P111</f>
        <v>10323.017585490001</v>
      </c>
      <c r="E111" s="43">
        <f t="shared" ref="E111" si="398">K111+Q111</f>
        <v>7684.5157302799998</v>
      </c>
      <c r="F111" s="43">
        <f t="shared" ref="F111" si="399">L111+R111</f>
        <v>2560.5679945399997</v>
      </c>
      <c r="G111" s="43">
        <f t="shared" ref="G111" si="400">M111+S111</f>
        <v>77.933860670000001</v>
      </c>
      <c r="H111" s="43">
        <f t="shared" ref="H111" si="401">SUM(I111:J111)</f>
        <v>10089.96921682</v>
      </c>
      <c r="I111" s="43">
        <v>4289.3507092899999</v>
      </c>
      <c r="J111" s="43">
        <f t="shared" ref="J111" si="402">SUM(K111:M111)</f>
        <v>5800.61850753</v>
      </c>
      <c r="K111" s="43">
        <v>4634.5795616900004</v>
      </c>
      <c r="L111" s="43">
        <v>1129.68188682</v>
      </c>
      <c r="M111" s="43">
        <v>36.357059020000001</v>
      </c>
      <c r="N111" s="43">
        <f t="shared" ref="N111" si="403">SUM(O111:P111)</f>
        <v>5592.8869496200005</v>
      </c>
      <c r="O111" s="43">
        <v>1070.4878716600001</v>
      </c>
      <c r="P111" s="43">
        <f t="shared" ref="P111" si="404">SUM(Q111:S111)</f>
        <v>4522.3990779599999</v>
      </c>
      <c r="Q111" s="43">
        <v>3049.9361685899999</v>
      </c>
      <c r="R111" s="43">
        <v>1430.8861077199999</v>
      </c>
      <c r="S111" s="43">
        <v>41.57680165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16151.29607353</v>
      </c>
      <c r="C112" s="43">
        <f t="shared" ref="C112" si="405">I112+O112</f>
        <v>5905.9942683099998</v>
      </c>
      <c r="D112" s="43">
        <f t="shared" ref="D112" si="406">J112+P112</f>
        <v>10245.301805220002</v>
      </c>
      <c r="E112" s="43">
        <f t="shared" ref="E112" si="407">K112+Q112</f>
        <v>7839.6341494900007</v>
      </c>
      <c r="F112" s="43">
        <f t="shared" ref="F112" si="408">L112+R112</f>
        <v>2332.0663658399999</v>
      </c>
      <c r="G112" s="43">
        <f t="shared" ref="G112" si="409">M112+S112</f>
        <v>73.601289890000004</v>
      </c>
      <c r="H112" s="43">
        <f t="shared" ref="H112" si="410">SUM(I112:J112)</f>
        <v>10617.801956350002</v>
      </c>
      <c r="I112" s="43">
        <v>4819.7065645900002</v>
      </c>
      <c r="J112" s="43">
        <f t="shared" ref="J112" si="411">SUM(K112:M112)</f>
        <v>5798.0953917600009</v>
      </c>
      <c r="K112" s="43">
        <v>4795.9469436500003</v>
      </c>
      <c r="L112" s="43">
        <v>966.12231538000003</v>
      </c>
      <c r="M112" s="43">
        <v>36.02613273</v>
      </c>
      <c r="N112" s="43">
        <f t="shared" ref="N112" si="412">SUM(O112:P112)</f>
        <v>5533.4941171800001</v>
      </c>
      <c r="O112" s="43">
        <v>1086.2877037200001</v>
      </c>
      <c r="P112" s="43">
        <f t="shared" ref="P112" si="413">SUM(Q112:S112)</f>
        <v>4447.2064134600005</v>
      </c>
      <c r="Q112" s="43">
        <v>3043.6872058399999</v>
      </c>
      <c r="R112" s="43">
        <v>1365.94405046</v>
      </c>
      <c r="S112" s="43">
        <v>37.575157160000003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15879.412290310001</v>
      </c>
      <c r="C113" s="43">
        <f t="shared" ref="C113" si="414">I113+O113</f>
        <v>5732.1918361000007</v>
      </c>
      <c r="D113" s="43">
        <f t="shared" ref="D113" si="415">J113+P113</f>
        <v>10147.220454210001</v>
      </c>
      <c r="E113" s="43">
        <f t="shared" ref="E113" si="416">K113+Q113</f>
        <v>7668.94405663</v>
      </c>
      <c r="F113" s="43">
        <f t="shared" ref="F113" si="417">L113+R113</f>
        <v>2400.0564605999998</v>
      </c>
      <c r="G113" s="43">
        <f t="shared" ref="G113" si="418">M113+S113</f>
        <v>78.21993698</v>
      </c>
      <c r="H113" s="43">
        <f t="shared" ref="H113" si="419">SUM(I113:J113)</f>
        <v>10454.892017099999</v>
      </c>
      <c r="I113" s="43">
        <v>4615.4554927600002</v>
      </c>
      <c r="J113" s="43">
        <f t="shared" ref="J113" si="420">SUM(K113:M113)</f>
        <v>5839.4365243399998</v>
      </c>
      <c r="K113" s="43">
        <v>4708.7018562499998</v>
      </c>
      <c r="L113" s="43">
        <v>1096.69361512</v>
      </c>
      <c r="M113" s="43">
        <v>34.041052970000003</v>
      </c>
      <c r="N113" s="43">
        <f t="shared" ref="N113" si="421">SUM(O113:P113)</f>
        <v>5424.5202732100006</v>
      </c>
      <c r="O113" s="43">
        <v>1116.7363433400001</v>
      </c>
      <c r="P113" s="43">
        <f t="shared" ref="P113" si="422">SUM(Q113:S113)</f>
        <v>4307.7839298700001</v>
      </c>
      <c r="Q113" s="43">
        <v>2960.2422003800002</v>
      </c>
      <c r="R113" s="43">
        <v>1303.36284548</v>
      </c>
      <c r="S113" s="43">
        <v>44.178884009999997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16161.034230880001</v>
      </c>
      <c r="C114" s="43">
        <f t="shared" ref="C114" si="423">I114+O114</f>
        <v>5797.2683249000002</v>
      </c>
      <c r="D114" s="43">
        <f t="shared" ref="D114" si="424">J114+P114</f>
        <v>10363.765905980001</v>
      </c>
      <c r="E114" s="43">
        <f t="shared" ref="E114" si="425">K114+Q114</f>
        <v>7870.7024548500003</v>
      </c>
      <c r="F114" s="43">
        <f t="shared" ref="F114" si="426">L114+R114</f>
        <v>2418.17006975</v>
      </c>
      <c r="G114" s="43">
        <f t="shared" ref="G114" si="427">M114+S114</f>
        <v>74.893381379999994</v>
      </c>
      <c r="H114" s="43">
        <f t="shared" ref="H114" si="428">SUM(I114:J114)</f>
        <v>10555.32197074</v>
      </c>
      <c r="I114" s="43">
        <v>4637.9428379000001</v>
      </c>
      <c r="J114" s="43">
        <f t="shared" ref="J114" si="429">SUM(K114:M114)</f>
        <v>5917.3791328400002</v>
      </c>
      <c r="K114" s="43">
        <v>4780.7363781200002</v>
      </c>
      <c r="L114" s="43">
        <v>1106.2386978300001</v>
      </c>
      <c r="M114" s="43">
        <v>30.40405689</v>
      </c>
      <c r="N114" s="43">
        <f t="shared" ref="N114" si="430">SUM(O114:P114)</f>
        <v>5605.7122601400006</v>
      </c>
      <c r="O114" s="43">
        <v>1159.3254870000001</v>
      </c>
      <c r="P114" s="43">
        <f t="shared" ref="P114" si="431">SUM(Q114:S114)</f>
        <v>4446.3867731400005</v>
      </c>
      <c r="Q114" s="43">
        <v>3089.9660767300002</v>
      </c>
      <c r="R114" s="43">
        <v>1311.9313719199999</v>
      </c>
      <c r="S114" s="43">
        <v>44.489324490000001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16097.236521420002</v>
      </c>
      <c r="C115" s="43">
        <f t="shared" ref="C115" si="432">I115+O115</f>
        <v>5816.4317162700008</v>
      </c>
      <c r="D115" s="43">
        <f t="shared" ref="D115" si="433">J115+P115</f>
        <v>10280.804805150001</v>
      </c>
      <c r="E115" s="43">
        <f t="shared" ref="E115" si="434">K115+Q115</f>
        <v>7878.7489609200002</v>
      </c>
      <c r="F115" s="43">
        <f t="shared" ref="F115" si="435">L115+R115</f>
        <v>2331.6232757500002</v>
      </c>
      <c r="G115" s="43">
        <f t="shared" ref="G115" si="436">M115+S115</f>
        <v>70.43256848</v>
      </c>
      <c r="H115" s="43">
        <f t="shared" ref="H115" si="437">SUM(I115:J115)</f>
        <v>10685.552592150001</v>
      </c>
      <c r="I115" s="43">
        <v>4742.0036538100003</v>
      </c>
      <c r="J115" s="43">
        <f t="shared" ref="J115" si="438">SUM(K115:M115)</f>
        <v>5943.5489383399999</v>
      </c>
      <c r="K115" s="43">
        <v>4828.5873056600003</v>
      </c>
      <c r="L115" s="43">
        <v>1086.44913705</v>
      </c>
      <c r="M115" s="43">
        <v>28.51249563</v>
      </c>
      <c r="N115" s="43">
        <f t="shared" ref="N115" si="439">SUM(O115:P115)</f>
        <v>5411.6839292700006</v>
      </c>
      <c r="O115" s="43">
        <v>1074.4280624600001</v>
      </c>
      <c r="P115" s="43">
        <f t="shared" ref="P115" si="440">SUM(Q115:S115)</f>
        <v>4337.25586681</v>
      </c>
      <c r="Q115" s="43">
        <v>3050.1616552599999</v>
      </c>
      <c r="R115" s="43">
        <v>1245.1741387</v>
      </c>
      <c r="S115" s="43">
        <v>41.920072849999997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16592.120515499999</v>
      </c>
      <c r="C116" s="43">
        <f t="shared" ref="C116" si="441">I116+O116</f>
        <v>6041.9607885000005</v>
      </c>
      <c r="D116" s="43">
        <f t="shared" ref="D116" si="442">J116+P116</f>
        <v>10550.159727</v>
      </c>
      <c r="E116" s="43">
        <f t="shared" ref="E116" si="443">K116+Q116</f>
        <v>8101.4724479899996</v>
      </c>
      <c r="F116" s="43">
        <f t="shared" ref="F116" si="444">L116+R116</f>
        <v>2376.4409586199999</v>
      </c>
      <c r="G116" s="43">
        <f t="shared" ref="G116" si="445">M116+S116</f>
        <v>72.246320389999994</v>
      </c>
      <c r="H116" s="43">
        <f t="shared" ref="H116" si="446">SUM(I116:J116)</f>
        <v>10870.83349601</v>
      </c>
      <c r="I116" s="43">
        <v>4845.0202284500001</v>
      </c>
      <c r="J116" s="43">
        <f t="shared" ref="J116" si="447">SUM(K116:M116)</f>
        <v>6025.81326756</v>
      </c>
      <c r="K116" s="43">
        <v>4904.1675608400001</v>
      </c>
      <c r="L116" s="43">
        <v>1094.2504876999999</v>
      </c>
      <c r="M116" s="43">
        <v>27.395219019999999</v>
      </c>
      <c r="N116" s="43">
        <f t="shared" ref="N116" si="448">SUM(O116:P116)</f>
        <v>5721.2870194900006</v>
      </c>
      <c r="O116" s="43">
        <v>1196.9405600499999</v>
      </c>
      <c r="P116" s="43">
        <f t="shared" ref="P116" si="449">SUM(Q116:S116)</f>
        <v>4524.3464594400002</v>
      </c>
      <c r="Q116" s="43">
        <v>3197.30488715</v>
      </c>
      <c r="R116" s="43">
        <v>1282.1904709200001</v>
      </c>
      <c r="S116" s="43">
        <v>44.851101370000002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16838.399233550001</v>
      </c>
      <c r="C117" s="43">
        <f t="shared" ref="C117" si="450">I117+O117</f>
        <v>6261.7550169300002</v>
      </c>
      <c r="D117" s="43">
        <f t="shared" ref="D117" si="451">J117+P117</f>
        <v>10576.644216619999</v>
      </c>
      <c r="E117" s="43">
        <f t="shared" ref="E117" si="452">K117+Q117</f>
        <v>8123.1046651500001</v>
      </c>
      <c r="F117" s="43">
        <f t="shared" ref="F117" si="453">L117+R117</f>
        <v>2383.5209701000003</v>
      </c>
      <c r="G117" s="43">
        <f t="shared" ref="G117" si="454">M117+S117</f>
        <v>70.018581369999993</v>
      </c>
      <c r="H117" s="43">
        <f t="shared" ref="H117" si="455">SUM(I117:J117)</f>
        <v>11275.82170404</v>
      </c>
      <c r="I117" s="43">
        <v>5086.2975830300002</v>
      </c>
      <c r="J117" s="43">
        <f t="shared" ref="J117" si="456">SUM(K117:M117)</f>
        <v>6189.5241210099994</v>
      </c>
      <c r="K117" s="43">
        <v>5006.2049361899999</v>
      </c>
      <c r="L117" s="43">
        <v>1155.60164181</v>
      </c>
      <c r="M117" s="43">
        <v>27.71754301</v>
      </c>
      <c r="N117" s="43">
        <f t="shared" ref="N117" si="457">SUM(O117:P117)</f>
        <v>5562.5775295100011</v>
      </c>
      <c r="O117" s="43">
        <v>1175.4574339000001</v>
      </c>
      <c r="P117" s="43">
        <f t="shared" ref="P117" si="458">SUM(Q117:S117)</f>
        <v>4387.120095610001</v>
      </c>
      <c r="Q117" s="43">
        <v>3116.8997289600002</v>
      </c>
      <c r="R117" s="43">
        <v>1227.9193282900001</v>
      </c>
      <c r="S117" s="43">
        <v>42.30103836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17197.88422674</v>
      </c>
      <c r="C118" s="43">
        <f t="shared" ref="C118" si="459">I118+O118</f>
        <v>6471.3552908399997</v>
      </c>
      <c r="D118" s="43">
        <f t="shared" ref="D118" si="460">J118+P118</f>
        <v>10726.5289359</v>
      </c>
      <c r="E118" s="43">
        <f t="shared" ref="E118" si="461">K118+Q118</f>
        <v>8259.2170695900004</v>
      </c>
      <c r="F118" s="43">
        <f t="shared" ref="F118" si="462">L118+R118</f>
        <v>2406.6012780699998</v>
      </c>
      <c r="G118" s="43">
        <f t="shared" ref="G118" si="463">M118+S118</f>
        <v>60.71058824</v>
      </c>
      <c r="H118" s="43">
        <f t="shared" ref="H118" si="464">SUM(I118:J118)</f>
        <v>11608.88302499</v>
      </c>
      <c r="I118" s="43">
        <v>5250.1611751</v>
      </c>
      <c r="J118" s="43">
        <f t="shared" ref="J118" si="465">SUM(K118:M118)</f>
        <v>6358.7218498900002</v>
      </c>
      <c r="K118" s="43">
        <v>5127.8928395700004</v>
      </c>
      <c r="L118" s="43">
        <v>1202.8478977699999</v>
      </c>
      <c r="M118" s="43">
        <v>27.981112549999999</v>
      </c>
      <c r="N118" s="43">
        <f t="shared" ref="N118" si="466">SUM(O118:P118)</f>
        <v>5589.0012017499994</v>
      </c>
      <c r="O118" s="43">
        <v>1221.1941157399999</v>
      </c>
      <c r="P118" s="43">
        <f t="shared" ref="P118" si="467">SUM(Q118:S118)</f>
        <v>4367.8070860099997</v>
      </c>
      <c r="Q118" s="43">
        <v>3131.32423002</v>
      </c>
      <c r="R118" s="43">
        <v>1203.7533802999999</v>
      </c>
      <c r="S118" s="43">
        <v>32.729475690000001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17543.522414480001</v>
      </c>
      <c r="C119" s="43">
        <f t="shared" ref="C119" si="468">I119+O119</f>
        <v>6440.2715654800004</v>
      </c>
      <c r="D119" s="43">
        <f t="shared" ref="D119" si="469">J119+P119</f>
        <v>11103.250849</v>
      </c>
      <c r="E119" s="43">
        <f t="shared" ref="E119" si="470">K119+Q119</f>
        <v>8548.1672059499997</v>
      </c>
      <c r="F119" s="43">
        <f t="shared" ref="F119" si="471">L119+R119</f>
        <v>2491.2986137799999</v>
      </c>
      <c r="G119" s="43">
        <f t="shared" ref="G119" si="472">M119+S119</f>
        <v>63.785029269999995</v>
      </c>
      <c r="H119" s="43">
        <f t="shared" ref="H119" si="473">SUM(I119:J119)</f>
        <v>11601.320041480001</v>
      </c>
      <c r="I119" s="43">
        <v>5104.3332437500003</v>
      </c>
      <c r="J119" s="43">
        <f t="shared" ref="J119" si="474">SUM(K119:M119)</f>
        <v>6496.98679773</v>
      </c>
      <c r="K119" s="43">
        <v>5221.2109279799997</v>
      </c>
      <c r="L119" s="43">
        <v>1247.98048569</v>
      </c>
      <c r="M119" s="43">
        <v>27.79538406</v>
      </c>
      <c r="N119" s="43">
        <f t="shared" ref="N119" si="475">SUM(O119:P119)</f>
        <v>5942.2023730000001</v>
      </c>
      <c r="O119" s="43">
        <v>1335.9383217300001</v>
      </c>
      <c r="P119" s="43">
        <f t="shared" ref="P119" si="476">SUM(Q119:S119)</f>
        <v>4606.26405127</v>
      </c>
      <c r="Q119" s="43">
        <v>3326.95627797</v>
      </c>
      <c r="R119" s="43">
        <v>1243.3181280900001</v>
      </c>
      <c r="S119" s="43">
        <v>35.989645209999999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17834.444781019996</v>
      </c>
      <c r="C120" s="43">
        <f t="shared" ref="C120" si="477">I120+O120</f>
        <v>6673.2858593999999</v>
      </c>
      <c r="D120" s="43">
        <f t="shared" ref="D120" si="478">J120+P120</f>
        <v>11161.158921620001</v>
      </c>
      <c r="E120" s="43">
        <f t="shared" ref="E120" si="479">K120+Q120</f>
        <v>8584.5050726999998</v>
      </c>
      <c r="F120" s="43">
        <f t="shared" ref="F120" si="480">L120+R120</f>
        <v>2512.9235054199999</v>
      </c>
      <c r="G120" s="43">
        <f t="shared" ref="G120" si="481">M120+S120</f>
        <v>63.730343500000004</v>
      </c>
      <c r="H120" s="43">
        <f t="shared" ref="H120" si="482">SUM(I120:J120)</f>
        <v>11987.917899100001</v>
      </c>
      <c r="I120" s="43">
        <v>5344.72546934</v>
      </c>
      <c r="J120" s="43">
        <f t="shared" ref="J120" si="483">SUM(K120:M120)</f>
        <v>6643.1924297599999</v>
      </c>
      <c r="K120" s="43">
        <v>5302.7633125499997</v>
      </c>
      <c r="L120" s="43">
        <v>1312.5902897599999</v>
      </c>
      <c r="M120" s="43">
        <v>27.83882745</v>
      </c>
      <c r="N120" s="43">
        <f t="shared" ref="N120" si="484">SUM(O120:P120)</f>
        <v>5846.5268819200001</v>
      </c>
      <c r="O120" s="43">
        <v>1328.5603900599999</v>
      </c>
      <c r="P120" s="43">
        <f t="shared" ref="P120" si="485">SUM(Q120:S120)</f>
        <v>4517.9664918600001</v>
      </c>
      <c r="Q120" s="43">
        <v>3281.7417601500001</v>
      </c>
      <c r="R120" s="43">
        <v>1200.33321566</v>
      </c>
      <c r="S120" s="43">
        <v>35.89151605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18666.679741669999</v>
      </c>
      <c r="C121" s="43">
        <f t="shared" ref="C121" si="486">I121+O121</f>
        <v>7155.4858490299994</v>
      </c>
      <c r="D121" s="43">
        <f t="shared" ref="D121" si="487">J121+P121</f>
        <v>11511.19389264</v>
      </c>
      <c r="E121" s="43">
        <f t="shared" ref="E121" si="488">K121+Q121</f>
        <v>8747.632299410001</v>
      </c>
      <c r="F121" s="43">
        <f t="shared" ref="F121" si="489">L121+R121</f>
        <v>2696.54087411</v>
      </c>
      <c r="G121" s="43">
        <f t="shared" ref="G121" si="490">M121+S121</f>
        <v>67.020719119999995</v>
      </c>
      <c r="H121" s="43">
        <f t="shared" ref="H121" si="491">SUM(I121:J121)</f>
        <v>12153.69119193</v>
      </c>
      <c r="I121" s="43">
        <v>5599.8149123499998</v>
      </c>
      <c r="J121" s="43">
        <f t="shared" ref="J121" si="492">SUM(K121:M121)</f>
        <v>6553.8762795800003</v>
      </c>
      <c r="K121" s="43">
        <v>5198.8461708200002</v>
      </c>
      <c r="L121" s="43">
        <v>1327.72713013</v>
      </c>
      <c r="M121" s="43">
        <v>27.302978629999998</v>
      </c>
      <c r="N121" s="43">
        <f t="shared" ref="N121" si="493">SUM(O121:P121)</f>
        <v>6512.988549740001</v>
      </c>
      <c r="O121" s="43">
        <v>1555.6709366800001</v>
      </c>
      <c r="P121" s="43">
        <f t="shared" ref="P121" si="494">SUM(Q121:S121)</f>
        <v>4957.3176130600004</v>
      </c>
      <c r="Q121" s="43">
        <v>3548.7861285899999</v>
      </c>
      <c r="R121" s="43">
        <v>1368.81374398</v>
      </c>
      <c r="S121" s="43">
        <v>39.717740489999997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18914.482756559999</v>
      </c>
      <c r="C122" s="43">
        <f t="shared" ref="C122" si="495">I122+O122</f>
        <v>7742.7906738600004</v>
      </c>
      <c r="D122" s="43">
        <f t="shared" ref="D122" si="496">J122+P122</f>
        <v>11171.692082700001</v>
      </c>
      <c r="E122" s="43">
        <f t="shared" ref="E122" si="497">K122+Q122</f>
        <v>8456.37067733</v>
      </c>
      <c r="F122" s="43">
        <f t="shared" ref="F122" si="498">L122+R122</f>
        <v>2650.5182574600003</v>
      </c>
      <c r="G122" s="43">
        <f t="shared" ref="G122" si="499">M122+S122</f>
        <v>64.803147910000007</v>
      </c>
      <c r="H122" s="43">
        <f t="shared" ref="H122" si="500">SUM(I122:J122)</f>
        <v>12860.662223120002</v>
      </c>
      <c r="I122" s="43">
        <v>6334.1647953900001</v>
      </c>
      <c r="J122" s="43">
        <f t="shared" ref="J122" si="501">SUM(K122:M122)</f>
        <v>6526.4974277300007</v>
      </c>
      <c r="K122" s="43">
        <v>5141.8592816600003</v>
      </c>
      <c r="L122" s="43">
        <v>1358.26256401</v>
      </c>
      <c r="M122" s="43">
        <v>26.375582059999999</v>
      </c>
      <c r="N122" s="43">
        <f t="shared" ref="N122" si="502">SUM(O122:P122)</f>
        <v>6053.8205334400009</v>
      </c>
      <c r="O122" s="43">
        <v>1408.6258784700001</v>
      </c>
      <c r="P122" s="43">
        <f t="shared" ref="P122" si="503">SUM(Q122:S122)</f>
        <v>4645.1946549700006</v>
      </c>
      <c r="Q122" s="43">
        <v>3314.5113956700002</v>
      </c>
      <c r="R122" s="43">
        <v>1292.2556934500001</v>
      </c>
      <c r="S122" s="43">
        <v>38.427565850000001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18952.054174019999</v>
      </c>
      <c r="C123" s="43">
        <f t="shared" ref="C123" si="504">I123+O123</f>
        <v>7921.3546538500004</v>
      </c>
      <c r="D123" s="43">
        <f t="shared" ref="D123" si="505">J123+P123</f>
        <v>11030.699520170001</v>
      </c>
      <c r="E123" s="43">
        <f t="shared" ref="E123" si="506">K123+Q123</f>
        <v>8345.6211092100002</v>
      </c>
      <c r="F123" s="43">
        <f t="shared" ref="F123" si="507">L123+R123</f>
        <v>2618.9937334900001</v>
      </c>
      <c r="G123" s="43">
        <f t="shared" ref="G123" si="508">M123+S123</f>
        <v>66.084677470000003</v>
      </c>
      <c r="H123" s="43">
        <f t="shared" ref="H123" si="509">SUM(I123:J123)</f>
        <v>12990.09884146</v>
      </c>
      <c r="I123" s="43">
        <v>6473.3482717300003</v>
      </c>
      <c r="J123" s="43">
        <f t="shared" ref="J123" si="510">SUM(K123:M123)</f>
        <v>6516.7505697300003</v>
      </c>
      <c r="K123" s="43">
        <v>5131.5007048799998</v>
      </c>
      <c r="L123" s="43">
        <v>1357.64331343</v>
      </c>
      <c r="M123" s="43">
        <v>27.606551419999999</v>
      </c>
      <c r="N123" s="43">
        <f t="shared" ref="N123" si="511">SUM(O123:P123)</f>
        <v>5961.9553325600009</v>
      </c>
      <c r="O123" s="43">
        <v>1448.0063821199999</v>
      </c>
      <c r="P123" s="43">
        <f t="shared" ref="P123" si="512">SUM(Q123:S123)</f>
        <v>4513.9489504400008</v>
      </c>
      <c r="Q123" s="43">
        <v>3214.1204043299999</v>
      </c>
      <c r="R123" s="43">
        <v>1261.35042006</v>
      </c>
      <c r="S123" s="43">
        <v>38.47812605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19069.147632109998</v>
      </c>
      <c r="C124" s="43">
        <f t="shared" ref="C124" si="513">I124+O124</f>
        <v>8046.1490214199994</v>
      </c>
      <c r="D124" s="43">
        <f t="shared" ref="D124" si="514">J124+P124</f>
        <v>11022.99861069</v>
      </c>
      <c r="E124" s="43">
        <f t="shared" ref="E124" si="515">K124+Q124</f>
        <v>8310.2603372599988</v>
      </c>
      <c r="F124" s="43">
        <f t="shared" ref="F124" si="516">L124+R124</f>
        <v>2647.08144924</v>
      </c>
      <c r="G124" s="43">
        <f t="shared" ref="G124" si="517">M124+S124</f>
        <v>65.656824190000009</v>
      </c>
      <c r="H124" s="43">
        <f t="shared" ref="H124" si="518">SUM(I124:J124)</f>
        <v>13138.02583622</v>
      </c>
      <c r="I124" s="43">
        <v>6533.8500376499996</v>
      </c>
      <c r="J124" s="43">
        <f t="shared" ref="J124" si="519">SUM(K124:M124)</f>
        <v>6604.1757985699996</v>
      </c>
      <c r="K124" s="43">
        <v>5182.5355312299998</v>
      </c>
      <c r="L124" s="43">
        <v>1394.18755111</v>
      </c>
      <c r="M124" s="43">
        <v>27.45271623</v>
      </c>
      <c r="N124" s="43">
        <f t="shared" ref="N124" si="520">SUM(O124:P124)</f>
        <v>5931.1217958899997</v>
      </c>
      <c r="O124" s="43">
        <v>1512.2989837699999</v>
      </c>
      <c r="P124" s="43">
        <f t="shared" ref="P124" si="521">SUM(Q124:S124)</f>
        <v>4418.82281212</v>
      </c>
      <c r="Q124" s="43">
        <v>3127.7248060299999</v>
      </c>
      <c r="R124" s="43">
        <v>1252.89389813</v>
      </c>
      <c r="S124" s="43">
        <v>38.204107960000002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19302.106457779999</v>
      </c>
      <c r="C125" s="43">
        <f t="shared" ref="C125" si="522">I125+O125</f>
        <v>8242.2846453999991</v>
      </c>
      <c r="D125" s="43">
        <f t="shared" ref="D125" si="523">J125+P125</f>
        <v>11059.82181238</v>
      </c>
      <c r="E125" s="43">
        <f t="shared" ref="E125" si="524">K125+Q125</f>
        <v>8216.9050743499993</v>
      </c>
      <c r="F125" s="43">
        <f t="shared" ref="F125" si="525">L125+R125</f>
        <v>2775.7746800800001</v>
      </c>
      <c r="G125" s="43">
        <f t="shared" ref="G125" si="526">M125+S125</f>
        <v>67.142057950000009</v>
      </c>
      <c r="H125" s="43">
        <f t="shared" ref="H125" si="527">SUM(I125:J125)</f>
        <v>13143.82591729</v>
      </c>
      <c r="I125" s="43">
        <v>6586.7195282599996</v>
      </c>
      <c r="J125" s="43">
        <f t="shared" ref="J125" si="528">SUM(K125:M125)</f>
        <v>6557.1063890300002</v>
      </c>
      <c r="K125" s="43">
        <v>5069.5752918099997</v>
      </c>
      <c r="L125" s="43">
        <v>1460.2261385100001</v>
      </c>
      <c r="M125" s="43">
        <v>27.304958710000001</v>
      </c>
      <c r="N125" s="43">
        <f t="shared" ref="N125" si="529">SUM(O125:P125)</f>
        <v>6158.2805404899991</v>
      </c>
      <c r="O125" s="43">
        <v>1655.56511714</v>
      </c>
      <c r="P125" s="43">
        <f t="shared" ref="P125" si="530">SUM(Q125:S125)</f>
        <v>4502.7154233499996</v>
      </c>
      <c r="Q125" s="43">
        <v>3147.32978254</v>
      </c>
      <c r="R125" s="43">
        <v>1315.54854157</v>
      </c>
      <c r="S125" s="43">
        <v>39.837099240000001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19243.294035859999</v>
      </c>
      <c r="C126" s="43">
        <f t="shared" ref="C126" si="531">I126+O126</f>
        <v>8240.4475899499994</v>
      </c>
      <c r="D126" s="43">
        <f t="shared" ref="D126" si="532">J126+P126</f>
        <v>11002.84644591</v>
      </c>
      <c r="E126" s="43">
        <f t="shared" ref="E126" si="533">K126+Q126</f>
        <v>8176.0203071800006</v>
      </c>
      <c r="F126" s="43">
        <f t="shared" ref="F126" si="534">L126+R126</f>
        <v>2760.8670951399999</v>
      </c>
      <c r="G126" s="43">
        <f t="shared" ref="G126" si="535">M126+S126</f>
        <v>65.959043589999993</v>
      </c>
      <c r="H126" s="43">
        <f t="shared" ref="H126" si="536">SUM(I126:J126)</f>
        <v>13124.75371495</v>
      </c>
      <c r="I126" s="43">
        <v>6561.9964980599998</v>
      </c>
      <c r="J126" s="43">
        <f t="shared" ref="J126" si="537">SUM(K126:M126)</f>
        <v>6562.7572168900006</v>
      </c>
      <c r="K126" s="43">
        <v>5064.6010857700003</v>
      </c>
      <c r="L126" s="43">
        <v>1472.17946717</v>
      </c>
      <c r="M126" s="43">
        <v>25.976663949999999</v>
      </c>
      <c r="N126" s="43">
        <f t="shared" ref="N126" si="538">SUM(O126:P126)</f>
        <v>6118.5403209099986</v>
      </c>
      <c r="O126" s="43">
        <v>1678.45109189</v>
      </c>
      <c r="P126" s="43">
        <f t="shared" ref="P126" si="539">SUM(Q126:S126)</f>
        <v>4440.089229019999</v>
      </c>
      <c r="Q126" s="43">
        <v>3111.4192214099999</v>
      </c>
      <c r="R126" s="43">
        <v>1288.68762797</v>
      </c>
      <c r="S126" s="43">
        <v>39.982379639999998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19586.383111449999</v>
      </c>
      <c r="C127" s="43">
        <f t="shared" ref="C127" si="540">I127+O127</f>
        <v>8527.6497436999998</v>
      </c>
      <c r="D127" s="43">
        <f t="shared" ref="D127" si="541">J127+P127</f>
        <v>11058.733367749999</v>
      </c>
      <c r="E127" s="43">
        <f t="shared" ref="E127" si="542">K127+Q127</f>
        <v>8191.0155648600003</v>
      </c>
      <c r="F127" s="43">
        <f t="shared" ref="F127" si="543">L127+R127</f>
        <v>2799.9291243100001</v>
      </c>
      <c r="G127" s="43">
        <f t="shared" ref="G127" si="544">M127+S127</f>
        <v>67.788678579999996</v>
      </c>
      <c r="H127" s="43">
        <f t="shared" ref="H127" si="545">SUM(I127:J127)</f>
        <v>13305.29028573</v>
      </c>
      <c r="I127" s="43">
        <v>6767.2893239499999</v>
      </c>
      <c r="J127" s="43">
        <f t="shared" ref="J127" si="546">SUM(K127:M127)</f>
        <v>6538.0009617799997</v>
      </c>
      <c r="K127" s="43">
        <v>5016.1630414800002</v>
      </c>
      <c r="L127" s="43">
        <v>1495.98952295</v>
      </c>
      <c r="M127" s="43">
        <v>25.848397349999999</v>
      </c>
      <c r="N127" s="43">
        <f t="shared" ref="N127" si="547">SUM(O127:P127)</f>
        <v>6281.0928257200003</v>
      </c>
      <c r="O127" s="43">
        <v>1760.3604197499999</v>
      </c>
      <c r="P127" s="43">
        <f t="shared" ref="P127" si="548">SUM(Q127:S127)</f>
        <v>4520.7324059700004</v>
      </c>
      <c r="Q127" s="43">
        <v>3174.8525233800001</v>
      </c>
      <c r="R127" s="43">
        <v>1303.9396013600001</v>
      </c>
      <c r="S127" s="43">
        <v>41.940281229999997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19916.814735690001</v>
      </c>
      <c r="C128" s="43">
        <f t="shared" ref="C128" si="549">I128+O128</f>
        <v>8866.0714508799992</v>
      </c>
      <c r="D128" s="43">
        <f t="shared" ref="D128" si="550">J128+P128</f>
        <v>11050.74328481</v>
      </c>
      <c r="E128" s="43">
        <f t="shared" ref="E128" si="551">K128+Q128</f>
        <v>8142.1124297599999</v>
      </c>
      <c r="F128" s="43">
        <f t="shared" ref="F128" si="552">L128+R128</f>
        <v>2823.00151873</v>
      </c>
      <c r="G128" s="43">
        <f t="shared" ref="G128" si="553">M128+S128</f>
        <v>85.629336319999993</v>
      </c>
      <c r="H128" s="43">
        <f t="shared" ref="H128" si="554">SUM(I128:J128)</f>
        <v>13623.275270300001</v>
      </c>
      <c r="I128" s="43">
        <v>7062.8239674699998</v>
      </c>
      <c r="J128" s="43">
        <f t="shared" ref="J128" si="555">SUM(K128:M128)</f>
        <v>6560.4513028299998</v>
      </c>
      <c r="K128" s="43">
        <v>5017.0757078699999</v>
      </c>
      <c r="L128" s="43">
        <v>1517.7834087799999</v>
      </c>
      <c r="M128" s="43">
        <v>25.592186179999999</v>
      </c>
      <c r="N128" s="43">
        <f t="shared" ref="N128" si="556">SUM(O128:P128)</f>
        <v>6293.5394653900012</v>
      </c>
      <c r="O128" s="43">
        <v>1803.2474834100001</v>
      </c>
      <c r="P128" s="43">
        <f t="shared" ref="P128" si="557">SUM(Q128:S128)</f>
        <v>4490.2919819800009</v>
      </c>
      <c r="Q128" s="43">
        <v>3125.0367218900001</v>
      </c>
      <c r="R128" s="43">
        <v>1305.2181099500001</v>
      </c>
      <c r="S128" s="43">
        <v>60.037150140000001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20196.561614279999</v>
      </c>
      <c r="C129" s="43">
        <f t="shared" ref="C129" si="558">I129+O129</f>
        <v>9207.9214767100002</v>
      </c>
      <c r="D129" s="43">
        <f t="shared" ref="D129" si="559">J129+P129</f>
        <v>10988.640137570001</v>
      </c>
      <c r="E129" s="43">
        <f t="shared" ref="E129" si="560">K129+Q129</f>
        <v>8019.8025469599997</v>
      </c>
      <c r="F129" s="43">
        <f t="shared" ref="F129" si="561">L129+R129</f>
        <v>2882.6014148900003</v>
      </c>
      <c r="G129" s="43">
        <f t="shared" ref="G129" si="562">M129+S129</f>
        <v>86.236175720000006</v>
      </c>
      <c r="H129" s="43">
        <f t="shared" ref="H129" si="563">SUM(I129:J129)</f>
        <v>13879.957557630001</v>
      </c>
      <c r="I129" s="43">
        <v>7329.2757504900001</v>
      </c>
      <c r="J129" s="43">
        <f t="shared" ref="J129" si="564">SUM(K129:M129)</f>
        <v>6550.6818071400003</v>
      </c>
      <c r="K129" s="43">
        <v>4954.3015923000003</v>
      </c>
      <c r="L129" s="43">
        <v>1572.71750105</v>
      </c>
      <c r="M129" s="43">
        <v>23.662713790000002</v>
      </c>
      <c r="N129" s="43">
        <f t="shared" ref="N129" si="565">SUM(O129:P129)</f>
        <v>6316.6040566500005</v>
      </c>
      <c r="O129" s="43">
        <v>1878.6457262199999</v>
      </c>
      <c r="P129" s="43">
        <f t="shared" ref="P129" si="566">SUM(Q129:S129)</f>
        <v>4437.9583304300004</v>
      </c>
      <c r="Q129" s="43">
        <v>3065.5009546599999</v>
      </c>
      <c r="R129" s="43">
        <v>1309.8839138400001</v>
      </c>
      <c r="S129" s="43">
        <v>62.573461930000001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20879.61972296</v>
      </c>
      <c r="C130" s="43">
        <f t="shared" ref="C130" si="567">I130+O130</f>
        <v>9882.1802859199997</v>
      </c>
      <c r="D130" s="43">
        <f t="shared" ref="D130" si="568">J130+P130</f>
        <v>10997.439437039999</v>
      </c>
      <c r="E130" s="43">
        <f t="shared" ref="E130" si="569">K130+Q130</f>
        <v>8042.3039374199998</v>
      </c>
      <c r="F130" s="43">
        <f t="shared" ref="F130" si="570">L130+R130</f>
        <v>2868.49574274</v>
      </c>
      <c r="G130" s="43">
        <f t="shared" ref="G130" si="571">M130+S130</f>
        <v>86.639756879999993</v>
      </c>
      <c r="H130" s="43">
        <f t="shared" ref="H130" si="572">SUM(I130:J130)</f>
        <v>14585.328846230001</v>
      </c>
      <c r="I130" s="43">
        <v>7996.7011179700003</v>
      </c>
      <c r="J130" s="43">
        <f t="shared" ref="J130" si="573">SUM(K130:M130)</f>
        <v>6588.6277282599995</v>
      </c>
      <c r="K130" s="43">
        <v>4983.8874179499999</v>
      </c>
      <c r="L130" s="43">
        <v>1580.58667558</v>
      </c>
      <c r="M130" s="43">
        <v>24.15363473</v>
      </c>
      <c r="N130" s="43">
        <f t="shared" ref="N130" si="574">SUM(O130:P130)</f>
        <v>6294.2908767299996</v>
      </c>
      <c r="O130" s="43">
        <v>1885.4791679499999</v>
      </c>
      <c r="P130" s="43">
        <f t="shared" ref="P130" si="575">SUM(Q130:S130)</f>
        <v>4408.8117087799992</v>
      </c>
      <c r="Q130" s="43">
        <v>3058.4165194699999</v>
      </c>
      <c r="R130" s="43">
        <v>1287.9090671599999</v>
      </c>
      <c r="S130" s="43">
        <v>62.48612215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20687.288823210001</v>
      </c>
      <c r="C131" s="43">
        <f t="shared" ref="C131" si="576">I131+O131</f>
        <v>9717.7456365500002</v>
      </c>
      <c r="D131" s="43">
        <f t="shared" ref="D131" si="577">J131+P131</f>
        <v>10969.543186659999</v>
      </c>
      <c r="E131" s="43">
        <f t="shared" ref="E131" si="578">K131+Q131</f>
        <v>8003.17477358</v>
      </c>
      <c r="F131" s="43">
        <f t="shared" ref="F131" si="579">L131+R131</f>
        <v>2876.4618171399998</v>
      </c>
      <c r="G131" s="43">
        <f t="shared" ref="G131" si="580">M131+S131</f>
        <v>89.906595940000003</v>
      </c>
      <c r="H131" s="43">
        <f t="shared" ref="H131" si="581">SUM(I131:J131)</f>
        <v>14420.846351669999</v>
      </c>
      <c r="I131" s="43">
        <v>7786.6757209799998</v>
      </c>
      <c r="J131" s="43">
        <f t="shared" ref="J131" si="582">SUM(K131:M131)</f>
        <v>6634.1706306899996</v>
      </c>
      <c r="K131" s="43">
        <v>5001.92552832</v>
      </c>
      <c r="L131" s="43">
        <v>1606.48229199</v>
      </c>
      <c r="M131" s="43">
        <v>25.762810380000001</v>
      </c>
      <c r="N131" s="43">
        <f t="shared" ref="N131" si="583">SUM(O131:P131)</f>
        <v>6266.44247154</v>
      </c>
      <c r="O131" s="43">
        <v>1931.0699155699999</v>
      </c>
      <c r="P131" s="43">
        <f t="shared" ref="P131" si="584">SUM(Q131:S131)</f>
        <v>4335.3725559699997</v>
      </c>
      <c r="Q131" s="43">
        <v>3001.24924526</v>
      </c>
      <c r="R131" s="43">
        <v>1269.97952515</v>
      </c>
      <c r="S131" s="43">
        <v>64.143785559999998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20897.76703141</v>
      </c>
      <c r="C132" s="43">
        <f t="shared" ref="C132" si="585">I132+O132</f>
        <v>9982.4091486799989</v>
      </c>
      <c r="D132" s="43">
        <f t="shared" ref="D132" si="586">J132+P132</f>
        <v>10915.357882730001</v>
      </c>
      <c r="E132" s="43">
        <f t="shared" ref="E132" si="587">K132+Q132</f>
        <v>7905.6003486</v>
      </c>
      <c r="F132" s="43">
        <f t="shared" ref="F132" si="588">L132+R132</f>
        <v>2917.2033638399998</v>
      </c>
      <c r="G132" s="43">
        <f t="shared" ref="G132" si="589">M132+S132</f>
        <v>92.554170290000002</v>
      </c>
      <c r="H132" s="43">
        <f t="shared" ref="H132" si="590">SUM(I132:J132)</f>
        <v>14623.842799</v>
      </c>
      <c r="I132" s="43">
        <v>7951.9613925399999</v>
      </c>
      <c r="J132" s="43">
        <f t="shared" ref="J132" si="591">SUM(K132:M132)</f>
        <v>6671.8814064600001</v>
      </c>
      <c r="K132" s="43">
        <v>4998.7598315300002</v>
      </c>
      <c r="L132" s="43">
        <v>1646.96074372</v>
      </c>
      <c r="M132" s="43">
        <v>26.160831210000001</v>
      </c>
      <c r="N132" s="43">
        <f t="shared" ref="N132" si="592">SUM(O132:P132)</f>
        <v>6273.9242324100005</v>
      </c>
      <c r="O132" s="43">
        <v>2030.4477561399999</v>
      </c>
      <c r="P132" s="43">
        <f t="shared" ref="P132" si="593">SUM(Q132:S132)</f>
        <v>4243.4764762700006</v>
      </c>
      <c r="Q132" s="43">
        <v>2906.8405170699998</v>
      </c>
      <c r="R132" s="43">
        <v>1270.2426201200001</v>
      </c>
      <c r="S132" s="43">
        <v>66.393339080000004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20586.50783038</v>
      </c>
      <c r="C133" s="43">
        <f t="shared" ref="C133" si="594">I133+O133</f>
        <v>9743.4475496400009</v>
      </c>
      <c r="D133" s="43">
        <f t="shared" ref="D133" si="595">J133+P133</f>
        <v>10843.060280739999</v>
      </c>
      <c r="E133" s="43">
        <f t="shared" ref="E133" si="596">K133+Q133</f>
        <v>7825.0156341700003</v>
      </c>
      <c r="F133" s="43">
        <f t="shared" ref="F133" si="597">L133+R133</f>
        <v>2922.9240640799999</v>
      </c>
      <c r="G133" s="43">
        <f t="shared" ref="G133" si="598">M133+S133</f>
        <v>95.120582490000004</v>
      </c>
      <c r="H133" s="43">
        <f t="shared" ref="H133" si="599">SUM(I133:J133)</f>
        <v>14386.25466785</v>
      </c>
      <c r="I133" s="43">
        <v>7687.0032430199999</v>
      </c>
      <c r="J133" s="43">
        <f t="shared" ref="J133" si="600">SUM(K133:M133)</f>
        <v>6699.2514248299995</v>
      </c>
      <c r="K133" s="43">
        <v>4998.0205853699999</v>
      </c>
      <c r="L133" s="43">
        <v>1673.5889284499999</v>
      </c>
      <c r="M133" s="43">
        <v>27.641911010000001</v>
      </c>
      <c r="N133" s="43">
        <f t="shared" ref="N133" si="601">SUM(O133:P133)</f>
        <v>6200.2531625299998</v>
      </c>
      <c r="O133" s="43">
        <v>2056.4443066200001</v>
      </c>
      <c r="P133" s="43">
        <f t="shared" ref="P133" si="602">SUM(Q133:S133)</f>
        <v>4143.8088559099997</v>
      </c>
      <c r="Q133" s="43">
        <v>2826.9950487999999</v>
      </c>
      <c r="R133" s="43">
        <v>1249.33513563</v>
      </c>
      <c r="S133" s="43">
        <v>67.478671480000003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20779.508491199998</v>
      </c>
      <c r="C134" s="43">
        <f t="shared" ref="C134" si="603">I134+O134</f>
        <v>10049.48657886</v>
      </c>
      <c r="D134" s="43">
        <f t="shared" ref="D134" si="604">J134+P134</f>
        <v>10730.021912340002</v>
      </c>
      <c r="E134" s="43">
        <f t="shared" ref="E134" si="605">K134+Q134</f>
        <v>7761.1445310700001</v>
      </c>
      <c r="F134" s="43">
        <f t="shared" ref="F134" si="606">L134+R134</f>
        <v>2872.78262279</v>
      </c>
      <c r="G134" s="43">
        <f t="shared" ref="G134" si="607">M134+S134</f>
        <v>96.094758479999996</v>
      </c>
      <c r="H134" s="43">
        <f t="shared" ref="H134" si="608">SUM(I134:J134)</f>
        <v>14753.90013718</v>
      </c>
      <c r="I134" s="43">
        <v>8031.1408697099996</v>
      </c>
      <c r="J134" s="43">
        <f t="shared" ref="J134" si="609">SUM(K134:M134)</f>
        <v>6722.7592674700009</v>
      </c>
      <c r="K134" s="43">
        <v>5050.0405905500002</v>
      </c>
      <c r="L134" s="43">
        <v>1644.44345881</v>
      </c>
      <c r="M134" s="43">
        <v>28.275218110000001</v>
      </c>
      <c r="N134" s="43">
        <f t="shared" ref="N134" si="610">SUM(O134:P134)</f>
        <v>6025.6083540199998</v>
      </c>
      <c r="O134" s="43">
        <v>2018.3457091499999</v>
      </c>
      <c r="P134" s="43">
        <f t="shared" ref="P134" si="611">SUM(Q134:S134)</f>
        <v>4007.2626448700003</v>
      </c>
      <c r="Q134" s="43">
        <v>2711.1039405199999</v>
      </c>
      <c r="R134" s="43">
        <v>1228.33916398</v>
      </c>
      <c r="S134" s="43">
        <v>67.819540369999999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20306.785384099996</v>
      </c>
      <c r="C135" s="43">
        <f t="shared" ref="C135" si="612">I135+O135</f>
        <v>9799.7051096799987</v>
      </c>
      <c r="D135" s="43">
        <f t="shared" ref="D135" si="613">J135+P135</f>
        <v>10507.080274420001</v>
      </c>
      <c r="E135" s="43">
        <f t="shared" ref="E135" si="614">K135+Q135</f>
        <v>7579.48049618</v>
      </c>
      <c r="F135" s="43">
        <f t="shared" ref="F135" si="615">L135+R135</f>
        <v>2830.8793175800001</v>
      </c>
      <c r="G135" s="43">
        <f t="shared" ref="G135" si="616">M135+S135</f>
        <v>96.720460660000001</v>
      </c>
      <c r="H135" s="43">
        <f t="shared" ref="H135" si="617">SUM(I135:J135)</f>
        <v>14416.624696639999</v>
      </c>
      <c r="I135" s="43">
        <v>7740.0239015999996</v>
      </c>
      <c r="J135" s="43">
        <f t="shared" ref="J135" si="618">SUM(K135:M135)</f>
        <v>6676.6007950400008</v>
      </c>
      <c r="K135" s="43">
        <v>4969.1840747300002</v>
      </c>
      <c r="L135" s="43">
        <v>1677.93527477</v>
      </c>
      <c r="M135" s="43">
        <v>29.481445539999999</v>
      </c>
      <c r="N135" s="43">
        <f t="shared" ref="N135" si="619">SUM(O135:P135)</f>
        <v>5890.1606874600002</v>
      </c>
      <c r="O135" s="43">
        <v>2059.68120808</v>
      </c>
      <c r="P135" s="43">
        <f t="shared" ref="P135" si="620">SUM(Q135:S135)</f>
        <v>3830.4794793799997</v>
      </c>
      <c r="Q135" s="43">
        <v>2610.2964214499998</v>
      </c>
      <c r="R135" s="43">
        <v>1152.9440428099999</v>
      </c>
      <c r="S135" s="43">
        <v>67.239015120000005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20683.130017710002</v>
      </c>
      <c r="C136" s="43">
        <f t="shared" ref="C136" si="621">I136+O136</f>
        <v>10342.09286221</v>
      </c>
      <c r="D136" s="43">
        <f t="shared" ref="D136" si="622">J136+P136</f>
        <v>10341.037155499998</v>
      </c>
      <c r="E136" s="43">
        <f t="shared" ref="E136" si="623">K136+Q136</f>
        <v>7413.4786837699994</v>
      </c>
      <c r="F136" s="43">
        <f t="shared" ref="F136" si="624">L136+R136</f>
        <v>2829.77050065</v>
      </c>
      <c r="G136" s="43">
        <f t="shared" ref="G136" si="625">M136+S136</f>
        <v>97.787971080000005</v>
      </c>
      <c r="H136" s="43">
        <f t="shared" ref="H136" si="626">SUM(I136:J136)</f>
        <v>14901.036054619999</v>
      </c>
      <c r="I136" s="43">
        <v>8205.3191704599994</v>
      </c>
      <c r="J136" s="43">
        <f t="shared" ref="J136" si="627">SUM(K136:M136)</f>
        <v>6695.7168841599996</v>
      </c>
      <c r="K136" s="43">
        <v>4925.3648567800001</v>
      </c>
      <c r="L136" s="43">
        <v>1739.2402650500001</v>
      </c>
      <c r="M136" s="43">
        <v>31.111762330000001</v>
      </c>
      <c r="N136" s="43">
        <f t="shared" ref="N136" si="628">SUM(O136:P136)</f>
        <v>5782.0939630899993</v>
      </c>
      <c r="O136" s="43">
        <v>2136.7736917500001</v>
      </c>
      <c r="P136" s="43">
        <f t="shared" ref="P136" si="629">SUM(Q136:S136)</f>
        <v>3645.3202713399996</v>
      </c>
      <c r="Q136" s="43">
        <v>2488.1138269899998</v>
      </c>
      <c r="R136" s="43">
        <v>1090.5302356</v>
      </c>
      <c r="S136" s="43">
        <v>66.676208750000001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20379.973208979998</v>
      </c>
      <c r="C137" s="43">
        <f t="shared" ref="C137" si="630">I137+O137</f>
        <v>10120.657164009999</v>
      </c>
      <c r="D137" s="43">
        <f t="shared" ref="D137" si="631">J137+P137</f>
        <v>10259.316044969999</v>
      </c>
      <c r="E137" s="43">
        <f t="shared" ref="E137" si="632">K137+Q137</f>
        <v>7237.1300357199998</v>
      </c>
      <c r="F137" s="43">
        <f t="shared" ref="F137" si="633">L137+R137</f>
        <v>2917.0107717800001</v>
      </c>
      <c r="G137" s="43">
        <f t="shared" ref="G137" si="634">M137+S137</f>
        <v>105.17523747</v>
      </c>
      <c r="H137" s="43">
        <f t="shared" ref="H137" si="635">SUM(I137:J137)</f>
        <v>14726.588226649998</v>
      </c>
      <c r="I137" s="43">
        <v>7998.5586230999997</v>
      </c>
      <c r="J137" s="43">
        <f t="shared" ref="J137" si="636">SUM(K137:M137)</f>
        <v>6728.0296035499987</v>
      </c>
      <c r="K137" s="43">
        <v>4926.1725583099997</v>
      </c>
      <c r="L137" s="43">
        <v>1768.3248246799999</v>
      </c>
      <c r="M137" s="43">
        <v>33.532220559999999</v>
      </c>
      <c r="N137" s="43">
        <f t="shared" ref="N137" si="637">SUM(O137:P137)</f>
        <v>5653.3849823299997</v>
      </c>
      <c r="O137" s="43">
        <v>2122.0985409099999</v>
      </c>
      <c r="P137" s="43">
        <f t="shared" ref="P137" si="638">SUM(Q137:S137)</f>
        <v>3531.2864414199998</v>
      </c>
      <c r="Q137" s="43">
        <v>2310.9574774100001</v>
      </c>
      <c r="R137" s="43">
        <v>1148.6859471</v>
      </c>
      <c r="S137" s="43">
        <v>71.64301691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20157.19298639</v>
      </c>
      <c r="C138" s="43">
        <f t="shared" ref="C138" si="639">I138+O138</f>
        <v>9922.8861988600001</v>
      </c>
      <c r="D138" s="43">
        <f t="shared" ref="D138" si="640">J138+P138</f>
        <v>10234.30678753</v>
      </c>
      <c r="E138" s="43">
        <f t="shared" ref="E138" si="641">K138+Q138</f>
        <v>7186.5747435100002</v>
      </c>
      <c r="F138" s="43">
        <f t="shared" ref="F138" si="642">L138+R138</f>
        <v>2939.7718612099998</v>
      </c>
      <c r="G138" s="43">
        <f t="shared" ref="G138" si="643">M138+S138</f>
        <v>107.96018280999999</v>
      </c>
      <c r="H138" s="43">
        <f t="shared" ref="H138" si="644">SUM(I138:J138)</f>
        <v>14498.197823760001</v>
      </c>
      <c r="I138" s="43">
        <v>7749.1551781600001</v>
      </c>
      <c r="J138" s="43">
        <f t="shared" ref="J138" si="645">SUM(K138:M138)</f>
        <v>6749.0426456000005</v>
      </c>
      <c r="K138" s="43">
        <v>4898.3518735400003</v>
      </c>
      <c r="L138" s="43">
        <v>1815.0015524200001</v>
      </c>
      <c r="M138" s="43">
        <v>35.689219639999997</v>
      </c>
      <c r="N138" s="43">
        <f t="shared" ref="N138" si="646">SUM(O138:P138)</f>
        <v>5658.9951626299999</v>
      </c>
      <c r="O138" s="43">
        <v>2173.7310207</v>
      </c>
      <c r="P138" s="43">
        <f t="shared" ref="P138" si="647">SUM(Q138:S138)</f>
        <v>3485.2641419299998</v>
      </c>
      <c r="Q138" s="43">
        <v>2288.2228699699999</v>
      </c>
      <c r="R138" s="43">
        <v>1124.7703087899999</v>
      </c>
      <c r="S138" s="43">
        <v>72.270963170000002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20133.25485881</v>
      </c>
      <c r="C139" s="43">
        <f t="shared" ref="C139" si="648">I139+O139</f>
        <v>10055.69576782</v>
      </c>
      <c r="D139" s="43">
        <f t="shared" ref="D139" si="649">J139+P139</f>
        <v>10077.559090990002</v>
      </c>
      <c r="E139" s="43">
        <f t="shared" ref="E139" si="650">K139+Q139</f>
        <v>6996.0911087600007</v>
      </c>
      <c r="F139" s="43">
        <f t="shared" ref="F139" si="651">L139+R139</f>
        <v>2973.2813758700004</v>
      </c>
      <c r="G139" s="43">
        <f t="shared" ref="G139" si="652">M139+S139</f>
        <v>108.18660635999998</v>
      </c>
      <c r="H139" s="43">
        <f t="shared" ref="H139" si="653">SUM(I139:J139)</f>
        <v>14563.814445160002</v>
      </c>
      <c r="I139" s="43">
        <v>7848.6697394000003</v>
      </c>
      <c r="J139" s="43">
        <f t="shared" ref="J139" si="654">SUM(K139:M139)</f>
        <v>6715.1447057600008</v>
      </c>
      <c r="K139" s="43">
        <v>4814.3081471900005</v>
      </c>
      <c r="L139" s="43">
        <v>1864.4450596500001</v>
      </c>
      <c r="M139" s="43">
        <v>36.391498919999997</v>
      </c>
      <c r="N139" s="43">
        <f t="shared" ref="N139" si="655">SUM(O139:P139)</f>
        <v>5569.4404136499998</v>
      </c>
      <c r="O139" s="43">
        <v>2207.0260284199999</v>
      </c>
      <c r="P139" s="43">
        <f t="shared" ref="P139" si="656">SUM(Q139:S139)</f>
        <v>3362.4143852300003</v>
      </c>
      <c r="Q139" s="43">
        <v>2181.7829615700002</v>
      </c>
      <c r="R139" s="43">
        <v>1108.8363162200001</v>
      </c>
      <c r="S139" s="43">
        <v>71.795107439999995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20200.435354060002</v>
      </c>
      <c r="C140" s="43">
        <f t="shared" ref="C140" si="657">I140+O140</f>
        <v>10111.64137024</v>
      </c>
      <c r="D140" s="43">
        <f t="shared" ref="D140" si="658">J140+P140</f>
        <v>10088.79398382</v>
      </c>
      <c r="E140" s="43">
        <f t="shared" ref="E140" si="659">K140+Q140</f>
        <v>6981.71034882</v>
      </c>
      <c r="F140" s="43">
        <f t="shared" ref="F140" si="660">L140+R140</f>
        <v>2998.6718372700002</v>
      </c>
      <c r="G140" s="43">
        <f t="shared" ref="G140" si="661">M140+S140</f>
        <v>108.41179773</v>
      </c>
      <c r="H140" s="43">
        <f t="shared" ref="H140" si="662">SUM(I140:J140)</f>
        <v>14703.257793780002</v>
      </c>
      <c r="I140" s="43">
        <v>7902.6638852200003</v>
      </c>
      <c r="J140" s="43">
        <f t="shared" ref="J140" si="663">SUM(K140:M140)</f>
        <v>6800.5939085600003</v>
      </c>
      <c r="K140" s="43">
        <v>4847.30775214</v>
      </c>
      <c r="L140" s="43">
        <v>1916.0880524900001</v>
      </c>
      <c r="M140" s="43">
        <v>37.198103930000002</v>
      </c>
      <c r="N140" s="43">
        <f t="shared" ref="N140" si="664">SUM(O140:P140)</f>
        <v>5497.1775602800008</v>
      </c>
      <c r="O140" s="43">
        <v>2208.9774850200001</v>
      </c>
      <c r="P140" s="43">
        <f t="shared" ref="P140" si="665">SUM(Q140:S140)</f>
        <v>3288.2000752600002</v>
      </c>
      <c r="Q140" s="43">
        <v>2134.40259668</v>
      </c>
      <c r="R140" s="43">
        <v>1082.5837847800001</v>
      </c>
      <c r="S140" s="43">
        <v>71.213693800000001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20533.961614750002</v>
      </c>
      <c r="C141" s="43">
        <f t="shared" ref="C141" si="666">I141+O141</f>
        <v>10419.565547940001</v>
      </c>
      <c r="D141" s="43">
        <f t="shared" ref="D141" si="667">J141+P141</f>
        <v>10114.396066810001</v>
      </c>
      <c r="E141" s="43">
        <f t="shared" ref="E141" si="668">K141+Q141</f>
        <v>6917.1461559999998</v>
      </c>
      <c r="F141" s="43">
        <f t="shared" ref="F141" si="669">L141+R141</f>
        <v>3087.1171460599999</v>
      </c>
      <c r="G141" s="43">
        <f t="shared" ref="G141" si="670">M141+S141</f>
        <v>110.13276474999999</v>
      </c>
      <c r="H141" s="43">
        <f t="shared" ref="H141" si="671">SUM(I141:J141)</f>
        <v>14869.06730828</v>
      </c>
      <c r="I141" s="43">
        <v>8088.7898399400001</v>
      </c>
      <c r="J141" s="43">
        <f t="shared" ref="J141" si="672">SUM(K141:M141)</f>
        <v>6780.2774683400003</v>
      </c>
      <c r="K141" s="43">
        <v>4759.0128829799996</v>
      </c>
      <c r="L141" s="43">
        <v>1983.60526213</v>
      </c>
      <c r="M141" s="43">
        <v>37.659323229999998</v>
      </c>
      <c r="N141" s="43">
        <f t="shared" ref="N141" si="673">SUM(O141:P141)</f>
        <v>5664.8943064700006</v>
      </c>
      <c r="O141" s="43">
        <v>2330.7757080000001</v>
      </c>
      <c r="P141" s="43">
        <f t="shared" ref="P141" si="674">SUM(Q141:S141)</f>
        <v>3334.1185984700005</v>
      </c>
      <c r="Q141" s="43">
        <v>2158.1332730200002</v>
      </c>
      <c r="R141" s="43">
        <v>1103.5118839300001</v>
      </c>
      <c r="S141" s="43">
        <v>72.473441519999994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21249.013921630001</v>
      </c>
      <c r="C142" s="43">
        <f t="shared" ref="C142" si="675">I142+O142</f>
        <v>11112.730694329999</v>
      </c>
      <c r="D142" s="43">
        <f t="shared" ref="D142" si="676">J142+P142</f>
        <v>10136.2832273</v>
      </c>
      <c r="E142" s="43">
        <f t="shared" ref="E142" si="677">K142+Q142</f>
        <v>6864.2236756900002</v>
      </c>
      <c r="F142" s="43">
        <f t="shared" ref="F142" si="678">L142+R142</f>
        <v>3163.8745295999997</v>
      </c>
      <c r="G142" s="43">
        <f t="shared" ref="G142" si="679">M142+S142</f>
        <v>108.18502201</v>
      </c>
      <c r="H142" s="43">
        <f t="shared" ref="H142" si="680">SUM(I142:J142)</f>
        <v>15627.85192524</v>
      </c>
      <c r="I142" s="43">
        <v>8818.1493224599999</v>
      </c>
      <c r="J142" s="43">
        <f t="shared" ref="J142" si="681">SUM(K142:M142)</f>
        <v>6809.7026027800002</v>
      </c>
      <c r="K142" s="43">
        <v>4683.1396110200003</v>
      </c>
      <c r="L142" s="43">
        <v>2090.27433139</v>
      </c>
      <c r="M142" s="43">
        <v>36.288660370000002</v>
      </c>
      <c r="N142" s="43">
        <f t="shared" ref="N142" si="682">SUM(O142:P142)</f>
        <v>5621.1619963899993</v>
      </c>
      <c r="O142" s="43">
        <v>2294.5813718700001</v>
      </c>
      <c r="P142" s="43">
        <f t="shared" ref="P142" si="683">SUM(Q142:S142)</f>
        <v>3326.5806245199997</v>
      </c>
      <c r="Q142" s="43">
        <v>2181.0840646699999</v>
      </c>
      <c r="R142" s="43">
        <v>1073.6001982099999</v>
      </c>
      <c r="S142" s="43">
        <v>71.896361639999995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20555.389476409997</v>
      </c>
      <c r="C143" s="43">
        <f t="shared" ref="C143" si="684">I143+O143</f>
        <v>10444.94283193</v>
      </c>
      <c r="D143" s="43">
        <f t="shared" ref="D143" si="685">J143+P143</f>
        <v>10110.44664448</v>
      </c>
      <c r="E143" s="43">
        <f t="shared" ref="E143" si="686">K143+Q143</f>
        <v>6760.9545773499995</v>
      </c>
      <c r="F143" s="43">
        <f t="shared" ref="F143" si="687">L143+R143</f>
        <v>3238.4476958599998</v>
      </c>
      <c r="G143" s="43">
        <f t="shared" ref="G143" si="688">M143+S143</f>
        <v>111.04437127</v>
      </c>
      <c r="H143" s="43">
        <f t="shared" ref="H143" si="689">SUM(I143:J143)</f>
        <v>14845.082576100001</v>
      </c>
      <c r="I143" s="43">
        <v>8054.1215250900004</v>
      </c>
      <c r="J143" s="43">
        <f t="shared" ref="J143" si="690">SUM(K143:M143)</f>
        <v>6790.9610510100001</v>
      </c>
      <c r="K143" s="43">
        <v>4613.32035283</v>
      </c>
      <c r="L143" s="43">
        <v>2142.26390068</v>
      </c>
      <c r="M143" s="43">
        <v>35.376797500000002</v>
      </c>
      <c r="N143" s="43">
        <f t="shared" ref="N143" si="691">SUM(O143:P143)</f>
        <v>5710.3069003100009</v>
      </c>
      <c r="O143" s="43">
        <v>2390.82130684</v>
      </c>
      <c r="P143" s="43">
        <f t="shared" ref="P143" si="692">SUM(Q143:S143)</f>
        <v>3319.4855934700004</v>
      </c>
      <c r="Q143" s="43">
        <v>2147.6342245199999</v>
      </c>
      <c r="R143" s="43">
        <v>1096.1837951800001</v>
      </c>
      <c r="S143" s="43">
        <v>75.667573770000004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20333.172507950003</v>
      </c>
      <c r="C144" s="43">
        <f t="shared" ref="C144" si="693">I144+O144</f>
        <v>10548.27480879</v>
      </c>
      <c r="D144" s="43">
        <f t="shared" ref="D144" si="694">J144+P144</f>
        <v>9784.8976991599993</v>
      </c>
      <c r="E144" s="43">
        <f t="shared" ref="E144" si="695">K144+Q144</f>
        <v>6479.4596411000002</v>
      </c>
      <c r="F144" s="43">
        <f t="shared" ref="F144" si="696">L144+R144</f>
        <v>3188.18178296</v>
      </c>
      <c r="G144" s="43">
        <f t="shared" ref="G144" si="697">M144+S144</f>
        <v>117.2562751</v>
      </c>
      <c r="H144" s="43">
        <f t="shared" ref="H144" si="698">SUM(I144:J144)</f>
        <v>14965.79427027</v>
      </c>
      <c r="I144" s="43">
        <v>8336.7119893899999</v>
      </c>
      <c r="J144" s="43">
        <f t="shared" ref="J144" si="699">SUM(K144:M144)</f>
        <v>6629.0822808800003</v>
      </c>
      <c r="K144" s="43">
        <v>4485.5113160800001</v>
      </c>
      <c r="L144" s="43">
        <v>2101.5386250199999</v>
      </c>
      <c r="M144" s="43">
        <v>42.032339780000001</v>
      </c>
      <c r="N144" s="43">
        <f t="shared" ref="N144" si="700">SUM(O144:P144)</f>
        <v>5367.37823768</v>
      </c>
      <c r="O144" s="43">
        <v>2211.5628194000001</v>
      </c>
      <c r="P144" s="43">
        <f t="shared" ref="P144" si="701">SUM(Q144:S144)</f>
        <v>3155.8154182799999</v>
      </c>
      <c r="Q144" s="43">
        <v>1993.9483250200001</v>
      </c>
      <c r="R144" s="43">
        <v>1086.64315794</v>
      </c>
      <c r="S144" s="43">
        <v>75.223935319999995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20827.059565399999</v>
      </c>
      <c r="C145" s="43">
        <f t="shared" ref="C145" si="702">I145+O145</f>
        <v>11606.85410714</v>
      </c>
      <c r="D145" s="43">
        <f t="shared" ref="D145" si="703">J145+P145</f>
        <v>9220.2054582599994</v>
      </c>
      <c r="E145" s="43">
        <f t="shared" ref="E145" si="704">K145+Q145</f>
        <v>6051.2834870400002</v>
      </c>
      <c r="F145" s="43">
        <f t="shared" ref="F145" si="705">L145+R145</f>
        <v>3051.8926689800001</v>
      </c>
      <c r="G145" s="43">
        <f t="shared" ref="G145" si="706">M145+S145</f>
        <v>117.02930223999999</v>
      </c>
      <c r="H145" s="43">
        <f t="shared" ref="H145" si="707">SUM(I145:J145)</f>
        <v>15467.80112495</v>
      </c>
      <c r="I145" s="43">
        <v>9134.3355710300002</v>
      </c>
      <c r="J145" s="43">
        <f t="shared" ref="J145" si="708">SUM(K145:M145)</f>
        <v>6333.4655539199994</v>
      </c>
      <c r="K145" s="43">
        <v>4244.3249656899998</v>
      </c>
      <c r="L145" s="43">
        <v>2047.10711621</v>
      </c>
      <c r="M145" s="43">
        <v>42.033472019999998</v>
      </c>
      <c r="N145" s="43">
        <f t="shared" ref="N145" si="709">SUM(O145:P145)</f>
        <v>5359.2584404499994</v>
      </c>
      <c r="O145" s="43">
        <v>2472.5185361099998</v>
      </c>
      <c r="P145" s="43">
        <f t="shared" ref="P145" si="710">SUM(Q145:S145)</f>
        <v>2886.7399043399996</v>
      </c>
      <c r="Q145" s="43">
        <v>1806.95852135</v>
      </c>
      <c r="R145" s="43">
        <v>1004.78555277</v>
      </c>
      <c r="S145" s="43">
        <v>74.995830220000002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21301.275494059999</v>
      </c>
      <c r="C146" s="43">
        <f t="shared" ref="C146" si="711">I146+O146</f>
        <v>12360.97984346</v>
      </c>
      <c r="D146" s="43">
        <f t="shared" ref="D146" si="712">J146+P146</f>
        <v>8940.295650600001</v>
      </c>
      <c r="E146" s="43">
        <f t="shared" ref="E146" si="713">K146+Q146</f>
        <v>5815.5492790300004</v>
      </c>
      <c r="F146" s="43">
        <f t="shared" ref="F146" si="714">L146+R146</f>
        <v>3009.12257701</v>
      </c>
      <c r="G146" s="43">
        <f t="shared" ref="G146" si="715">M146+S146</f>
        <v>115.62379455999999</v>
      </c>
      <c r="H146" s="43">
        <f t="shared" ref="H146" si="716">SUM(I146:J146)</f>
        <v>16013.526861909999</v>
      </c>
      <c r="I146" s="43">
        <v>9783.9716047000002</v>
      </c>
      <c r="J146" s="43">
        <f t="shared" ref="J146" si="717">SUM(K146:M146)</f>
        <v>6229.5552572099996</v>
      </c>
      <c r="K146" s="43">
        <v>4155.8622031300001</v>
      </c>
      <c r="L146" s="43">
        <v>2031.2726280100001</v>
      </c>
      <c r="M146" s="43">
        <v>42.420426069999998</v>
      </c>
      <c r="N146" s="43">
        <f t="shared" ref="N146" si="718">SUM(O146:P146)</f>
        <v>5287.74863215</v>
      </c>
      <c r="O146" s="43">
        <v>2577.00823876</v>
      </c>
      <c r="P146" s="43">
        <f t="shared" ref="P146" si="719">SUM(Q146:S146)</f>
        <v>2710.7403933900005</v>
      </c>
      <c r="Q146" s="43">
        <v>1659.6870759000001</v>
      </c>
      <c r="R146" s="43">
        <v>977.84994900000004</v>
      </c>
      <c r="S146" s="43">
        <v>73.203368490000003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21374.15345102</v>
      </c>
      <c r="C147" s="43">
        <f t="shared" ref="C147" si="720">I147+O147</f>
        <v>12771.241077809998</v>
      </c>
      <c r="D147" s="43">
        <f t="shared" ref="D147" si="721">J147+P147</f>
        <v>8602.9123732100015</v>
      </c>
      <c r="E147" s="43">
        <f t="shared" ref="E147" si="722">K147+Q147</f>
        <v>5614.4599805200005</v>
      </c>
      <c r="F147" s="43">
        <f t="shared" ref="F147" si="723">L147+R147</f>
        <v>2872.2813440700002</v>
      </c>
      <c r="G147" s="43">
        <f t="shared" ref="G147" si="724">M147+S147</f>
        <v>116.17104862000001</v>
      </c>
      <c r="H147" s="43">
        <f t="shared" ref="H147" si="725">SUM(I147:J147)</f>
        <v>16123.631606859999</v>
      </c>
      <c r="I147" s="43">
        <v>10001.229213619999</v>
      </c>
      <c r="J147" s="43">
        <f t="shared" ref="J147" si="726">SUM(K147:M147)</f>
        <v>6122.4023932400005</v>
      </c>
      <c r="K147" s="43">
        <v>4045.2951553500002</v>
      </c>
      <c r="L147" s="43">
        <v>2032.72147997</v>
      </c>
      <c r="M147" s="43">
        <v>44.385757920000003</v>
      </c>
      <c r="N147" s="43">
        <f t="shared" ref="N147" si="727">SUM(O147:P147)</f>
        <v>5250.52184416</v>
      </c>
      <c r="O147" s="43">
        <v>2770.0118641899999</v>
      </c>
      <c r="P147" s="43">
        <f t="shared" ref="P147" si="728">SUM(Q147:S147)</f>
        <v>2480.5099799700001</v>
      </c>
      <c r="Q147" s="43">
        <v>1569.1648251700001</v>
      </c>
      <c r="R147" s="43">
        <v>839.55986410000003</v>
      </c>
      <c r="S147" s="43">
        <v>71.785290700000004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22418.600262359996</v>
      </c>
      <c r="C148" s="43">
        <f t="shared" ref="C148" si="729">I148+O148</f>
        <v>13908.949314199999</v>
      </c>
      <c r="D148" s="43">
        <f t="shared" ref="D148" si="730">J148+P148</f>
        <v>8509.6509481600006</v>
      </c>
      <c r="E148" s="43">
        <f t="shared" ref="E148" si="731">K148+Q148</f>
        <v>5576.07589061</v>
      </c>
      <c r="F148" s="43">
        <f t="shared" ref="F148" si="732">L148+R148</f>
        <v>2817.5128625699999</v>
      </c>
      <c r="G148" s="43">
        <f t="shared" ref="G148" si="733">M148+S148</f>
        <v>116.06219498</v>
      </c>
      <c r="H148" s="43">
        <f t="shared" ref="H148" si="734">SUM(I148:J148)</f>
        <v>17164.296785390001</v>
      </c>
      <c r="I148" s="43">
        <v>11041.77173472</v>
      </c>
      <c r="J148" s="43">
        <f t="shared" ref="J148" si="735">SUM(K148:M148)</f>
        <v>6122.5250506700004</v>
      </c>
      <c r="K148" s="43">
        <v>4046.9600368199999</v>
      </c>
      <c r="L148" s="43">
        <v>2031.2320397000001</v>
      </c>
      <c r="M148" s="43">
        <v>44.332974149999998</v>
      </c>
      <c r="N148" s="43">
        <f t="shared" ref="N148" si="736">SUM(O148:P148)</f>
        <v>5254.3034769700007</v>
      </c>
      <c r="O148" s="43">
        <v>2867.1775794800001</v>
      </c>
      <c r="P148" s="43">
        <f t="shared" ref="P148" si="737">SUM(Q148:S148)</f>
        <v>2387.1258974900002</v>
      </c>
      <c r="Q148" s="43">
        <v>1529.1158537900001</v>
      </c>
      <c r="R148" s="43">
        <v>786.28082286999995</v>
      </c>
      <c r="S148" s="43">
        <v>71.729220830000003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23457.849099530002</v>
      </c>
      <c r="C149" s="43">
        <f t="shared" ref="C149" si="738">I149+O149</f>
        <v>14396.11920392</v>
      </c>
      <c r="D149" s="43">
        <f t="shared" ref="D149" si="739">J149+P149</f>
        <v>9061.7298956100003</v>
      </c>
      <c r="E149" s="43">
        <f t="shared" ref="E149" si="740">K149+Q149</f>
        <v>5991.2680372799996</v>
      </c>
      <c r="F149" s="43">
        <f t="shared" ref="F149" si="741">L149+R149</f>
        <v>2952.0905345700003</v>
      </c>
      <c r="G149" s="43">
        <f t="shared" ref="G149" si="742">M149+S149</f>
        <v>118.37132376</v>
      </c>
      <c r="H149" s="43">
        <f t="shared" ref="H149" si="743">SUM(I149:J149)</f>
        <v>17162.557936540001</v>
      </c>
      <c r="I149" s="43">
        <v>10983.25137131</v>
      </c>
      <c r="J149" s="43">
        <f t="shared" ref="J149" si="744">SUM(K149:M149)</f>
        <v>6179.3065652300002</v>
      </c>
      <c r="K149" s="43">
        <v>4121.9539947499998</v>
      </c>
      <c r="L149" s="43">
        <v>2016.2686104300001</v>
      </c>
      <c r="M149" s="43">
        <v>41.083960050000002</v>
      </c>
      <c r="N149" s="43">
        <f t="shared" ref="N149" si="745">SUM(O149:P149)</f>
        <v>6295.29116299</v>
      </c>
      <c r="O149" s="43">
        <v>3412.8678326099998</v>
      </c>
      <c r="P149" s="43">
        <f t="shared" ref="P149" si="746">SUM(Q149:S149)</f>
        <v>2882.4233303800002</v>
      </c>
      <c r="Q149" s="43">
        <v>1869.3140425300001</v>
      </c>
      <c r="R149" s="43">
        <v>935.82192413999996</v>
      </c>
      <c r="S149" s="43">
        <v>77.287363709999994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23982.098537489997</v>
      </c>
      <c r="C150" s="43">
        <f t="shared" ref="C150" si="747">I150+O150</f>
        <v>14865.434371199999</v>
      </c>
      <c r="D150" s="43">
        <f t="shared" ref="D150" si="748">J150+P150</f>
        <v>9116.6641662900001</v>
      </c>
      <c r="E150" s="43">
        <f t="shared" ref="E150" si="749">K150+Q150</f>
        <v>6130.75363182</v>
      </c>
      <c r="F150" s="43">
        <f t="shared" ref="F150" si="750">L150+R150</f>
        <v>2867.8887783800001</v>
      </c>
      <c r="G150" s="43">
        <f t="shared" ref="G150" si="751">M150+S150</f>
        <v>118.02175609</v>
      </c>
      <c r="H150" s="43">
        <f t="shared" ref="H150" si="752">SUM(I150:J150)</f>
        <v>17643.73771234</v>
      </c>
      <c r="I150" s="43">
        <v>11402.89567493</v>
      </c>
      <c r="J150" s="43">
        <f t="shared" ref="J150" si="753">SUM(K150:M150)</f>
        <v>6240.8420374099996</v>
      </c>
      <c r="K150" s="43">
        <v>4233.8783690800001</v>
      </c>
      <c r="L150" s="43">
        <v>1965.1677663999999</v>
      </c>
      <c r="M150" s="43">
        <v>41.795901929999999</v>
      </c>
      <c r="N150" s="43">
        <f t="shared" ref="N150" si="754">SUM(O150:P150)</f>
        <v>6338.36082515</v>
      </c>
      <c r="O150" s="43">
        <v>3462.5386962699999</v>
      </c>
      <c r="P150" s="43">
        <f t="shared" ref="P150" si="755">SUM(Q150:S150)</f>
        <v>2875.82212888</v>
      </c>
      <c r="Q150" s="43">
        <v>1896.8752627399999</v>
      </c>
      <c r="R150" s="43">
        <v>902.72101197999996</v>
      </c>
      <c r="S150" s="43">
        <v>76.225854159999997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24404.771672760002</v>
      </c>
      <c r="C151" s="43">
        <f t="shared" ref="C151" si="756">I151+O151</f>
        <v>15020.92129262</v>
      </c>
      <c r="D151" s="43">
        <f t="shared" ref="D151" si="757">J151+P151</f>
        <v>9383.8503801400002</v>
      </c>
      <c r="E151" s="43">
        <f t="shared" ref="E151" si="758">K151+Q151</f>
        <v>6465.74949328</v>
      </c>
      <c r="F151" s="43">
        <f t="shared" ref="F151" si="759">L151+R151</f>
        <v>2800.35344519</v>
      </c>
      <c r="G151" s="43">
        <f t="shared" ref="G151" si="760">M151+S151</f>
        <v>117.74744167</v>
      </c>
      <c r="H151" s="43">
        <f t="shared" ref="H151" si="761">SUM(I151:J151)</f>
        <v>17897.473769469998</v>
      </c>
      <c r="I151" s="43">
        <v>11530.894807709999</v>
      </c>
      <c r="J151" s="43">
        <f t="shared" ref="J151" si="762">SUM(K151:M151)</f>
        <v>6366.5789617599994</v>
      </c>
      <c r="K151" s="43">
        <v>4362.9699317799996</v>
      </c>
      <c r="L151" s="43">
        <v>1961.3387924799999</v>
      </c>
      <c r="M151" s="43">
        <v>42.2702375</v>
      </c>
      <c r="N151" s="43">
        <f t="shared" ref="N151" si="763">SUM(O151:P151)</f>
        <v>6507.2979032900002</v>
      </c>
      <c r="O151" s="43">
        <v>3490.0264849099999</v>
      </c>
      <c r="P151" s="43">
        <f t="shared" ref="P151" si="764">SUM(Q151:S151)</f>
        <v>3017.2714183799999</v>
      </c>
      <c r="Q151" s="43">
        <v>2102.7795615</v>
      </c>
      <c r="R151" s="43">
        <v>839.01465270999995</v>
      </c>
      <c r="S151" s="43">
        <v>75.477204169999993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24703.128041659998</v>
      </c>
      <c r="C152" s="43">
        <f t="shared" ref="C152" si="765">I152+O152</f>
        <v>15153.669780390001</v>
      </c>
      <c r="D152" s="43">
        <f t="shared" ref="D152" si="766">J152+P152</f>
        <v>9549.4582612699996</v>
      </c>
      <c r="E152" s="43">
        <f t="shared" ref="E152" si="767">K152+Q152</f>
        <v>6693.9241706299999</v>
      </c>
      <c r="F152" s="43">
        <f t="shared" ref="F152" si="768">L152+R152</f>
        <v>2745.7395621199998</v>
      </c>
      <c r="G152" s="43">
        <f t="shared" ref="G152" si="769">M152+S152</f>
        <v>109.79452852</v>
      </c>
      <c r="H152" s="43">
        <f t="shared" ref="H152" si="770">SUM(I152:J152)</f>
        <v>18056.29000972</v>
      </c>
      <c r="I152" s="43">
        <v>11697.856994760001</v>
      </c>
      <c r="J152" s="43">
        <f t="shared" ref="J152" si="771">SUM(K152:M152)</f>
        <v>6358.43301496</v>
      </c>
      <c r="K152" s="43">
        <v>4364.2744267600001</v>
      </c>
      <c r="L152" s="43">
        <v>1958.67813265</v>
      </c>
      <c r="M152" s="43">
        <v>35.480455550000002</v>
      </c>
      <c r="N152" s="43">
        <f t="shared" ref="N152" si="772">SUM(O152:P152)</f>
        <v>6646.8380319399994</v>
      </c>
      <c r="O152" s="43">
        <v>3455.8127856299998</v>
      </c>
      <c r="P152" s="43">
        <f t="shared" ref="P152" si="773">SUM(Q152:S152)</f>
        <v>3191.0252463099996</v>
      </c>
      <c r="Q152" s="43">
        <v>2329.6497438699998</v>
      </c>
      <c r="R152" s="43">
        <v>787.06142947000001</v>
      </c>
      <c r="S152" s="43">
        <v>74.314072969999998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25219.030160799997</v>
      </c>
      <c r="C153" s="43">
        <f t="shared" ref="C153" si="774">I153+O153</f>
        <v>15441.807768460001</v>
      </c>
      <c r="D153" s="43">
        <f t="shared" ref="D153" si="775">J153+P153</f>
        <v>9777.2223923400015</v>
      </c>
      <c r="E153" s="43">
        <f t="shared" ref="E153" si="776">K153+Q153</f>
        <v>7082.90859963</v>
      </c>
      <c r="F153" s="43">
        <f t="shared" ref="F153" si="777">L153+R153</f>
        <v>2587.5187333999997</v>
      </c>
      <c r="G153" s="43">
        <f t="shared" ref="G153" si="778">M153+S153</f>
        <v>106.79505931</v>
      </c>
      <c r="H153" s="43">
        <f t="shared" ref="H153" si="779">SUM(I153:J153)</f>
        <v>18316.928326140001</v>
      </c>
      <c r="I153" s="43">
        <v>11940.653878810001</v>
      </c>
      <c r="J153" s="43">
        <f t="shared" ref="J153" si="780">SUM(K153:M153)</f>
        <v>6376.2744473300008</v>
      </c>
      <c r="K153" s="43">
        <v>4478.0382279900005</v>
      </c>
      <c r="L153" s="43">
        <v>1861.9916951099999</v>
      </c>
      <c r="M153" s="43">
        <v>36.244524230000003</v>
      </c>
      <c r="N153" s="43">
        <f t="shared" ref="N153" si="781">SUM(O153:P153)</f>
        <v>6902.1018346599994</v>
      </c>
      <c r="O153" s="43">
        <v>3501.1538896500001</v>
      </c>
      <c r="P153" s="43">
        <f t="shared" ref="P153" si="782">SUM(Q153:S153)</f>
        <v>3400.9479450099998</v>
      </c>
      <c r="Q153" s="43">
        <v>2604.87037164</v>
      </c>
      <c r="R153" s="43">
        <v>725.52703828999995</v>
      </c>
      <c r="S153" s="43">
        <v>70.550535080000003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26772.538925460001</v>
      </c>
      <c r="C154" s="43">
        <f t="shared" ref="C154" si="783">I154+O154</f>
        <v>16678.541083700002</v>
      </c>
      <c r="D154" s="43">
        <f t="shared" ref="D154" si="784">J154+P154</f>
        <v>10093.99784176</v>
      </c>
      <c r="E154" s="43">
        <f t="shared" ref="E154" si="785">K154+Q154</f>
        <v>7464.8897372000001</v>
      </c>
      <c r="F154" s="43">
        <f t="shared" ref="F154" si="786">L154+R154</f>
        <v>2522.0115230700003</v>
      </c>
      <c r="G154" s="43">
        <f t="shared" ref="G154" si="787">M154+S154</f>
        <v>107.09658148999999</v>
      </c>
      <c r="H154" s="43">
        <f t="shared" ref="H154" si="788">SUM(I154:J154)</f>
        <v>19512.544701480001</v>
      </c>
      <c r="I154" s="43">
        <v>13022.39547361</v>
      </c>
      <c r="J154" s="43">
        <f t="shared" ref="J154" si="789">SUM(K154:M154)</f>
        <v>6490.1492278699998</v>
      </c>
      <c r="K154" s="43">
        <v>4598.7934325400001</v>
      </c>
      <c r="L154" s="43">
        <v>1848.45059201</v>
      </c>
      <c r="M154" s="43">
        <v>42.905203319999998</v>
      </c>
      <c r="N154" s="43">
        <f t="shared" ref="N154" si="790">SUM(O154:P154)</f>
        <v>7259.9942239800002</v>
      </c>
      <c r="O154" s="43">
        <v>3656.14561009</v>
      </c>
      <c r="P154" s="43">
        <f t="shared" ref="P154" si="791">SUM(Q154:S154)</f>
        <v>3603.8486138900003</v>
      </c>
      <c r="Q154" s="43">
        <v>2866.09630466</v>
      </c>
      <c r="R154" s="43">
        <v>673.56093106000003</v>
      </c>
      <c r="S154" s="43">
        <v>64.191378169999993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26540.046808949999</v>
      </c>
      <c r="C155" s="43">
        <f t="shared" ref="C155" si="792">I155+O155</f>
        <v>16113.791483090001</v>
      </c>
      <c r="D155" s="43">
        <f t="shared" ref="D155" si="793">J155+P155</f>
        <v>10426.25532586</v>
      </c>
      <c r="E155" s="43">
        <f t="shared" ref="E155" si="794">K155+Q155</f>
        <v>7736.3395203999999</v>
      </c>
      <c r="F155" s="43">
        <f t="shared" ref="F155" si="795">L155+R155</f>
        <v>2571.1754596999999</v>
      </c>
      <c r="G155" s="43">
        <f t="shared" ref="G155" si="796">M155+S155</f>
        <v>118.74034576</v>
      </c>
      <c r="H155" s="43">
        <f t="shared" ref="H155" si="797">SUM(I155:J155)</f>
        <v>18986.74197359</v>
      </c>
      <c r="I155" s="43">
        <v>12413.91240404</v>
      </c>
      <c r="J155" s="43">
        <f t="shared" ref="J155" si="798">SUM(K155:M155)</f>
        <v>6572.8295695500001</v>
      </c>
      <c r="K155" s="43">
        <v>4626.1174984099998</v>
      </c>
      <c r="L155" s="43">
        <v>1892.9141079200001</v>
      </c>
      <c r="M155" s="43">
        <v>53.79796322</v>
      </c>
      <c r="N155" s="43">
        <f t="shared" ref="N155" si="799">SUM(O155:P155)</f>
        <v>7553.3048353600007</v>
      </c>
      <c r="O155" s="43">
        <v>3699.8790790500002</v>
      </c>
      <c r="P155" s="43">
        <f t="shared" ref="P155" si="800">SUM(Q155:S155)</f>
        <v>3853.42575631</v>
      </c>
      <c r="Q155" s="43">
        <v>3110.22202199</v>
      </c>
      <c r="R155" s="43">
        <v>678.26135178000004</v>
      </c>
      <c r="S155" s="43">
        <v>64.942382539999997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27017.307750729997</v>
      </c>
      <c r="C156" s="43">
        <f t="shared" ref="C156" si="801">I156+O156</f>
        <v>16225.075456580002</v>
      </c>
      <c r="D156" s="43">
        <f t="shared" ref="D156" si="802">J156+P156</f>
        <v>10792.232294150001</v>
      </c>
      <c r="E156" s="43">
        <f t="shared" ref="E156" si="803">K156+Q156</f>
        <v>8100.5943017300006</v>
      </c>
      <c r="F156" s="43">
        <f t="shared" ref="F156" si="804">L156+R156</f>
        <v>2564.0262553900002</v>
      </c>
      <c r="G156" s="43">
        <f t="shared" ref="G156" si="805">M156+S156</f>
        <v>127.61173703</v>
      </c>
      <c r="H156" s="43">
        <f t="shared" ref="H156" si="806">SUM(I156:J156)</f>
        <v>19236.639553360001</v>
      </c>
      <c r="I156" s="43">
        <v>12527.333412030001</v>
      </c>
      <c r="J156" s="43">
        <f t="shared" ref="J156" si="807">SUM(K156:M156)</f>
        <v>6709.3061413300002</v>
      </c>
      <c r="K156" s="43">
        <v>4746.4039995800003</v>
      </c>
      <c r="L156" s="43">
        <v>1897.9055265</v>
      </c>
      <c r="M156" s="43">
        <v>64.996615250000005</v>
      </c>
      <c r="N156" s="43">
        <f t="shared" ref="N156" si="808">SUM(O156:P156)</f>
        <v>7780.6681973700006</v>
      </c>
      <c r="O156" s="43">
        <v>3697.7420445500002</v>
      </c>
      <c r="P156" s="43">
        <f t="shared" ref="P156" si="809">SUM(Q156:S156)</f>
        <v>4082.9261528200004</v>
      </c>
      <c r="Q156" s="43">
        <v>3354.1903021500002</v>
      </c>
      <c r="R156" s="43">
        <v>666.12072889000001</v>
      </c>
      <c r="S156" s="43">
        <v>62.615121780000003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27146.06101166</v>
      </c>
      <c r="C157" s="43">
        <f t="shared" ref="C157" si="810">I157+O157</f>
        <v>16086.25787573</v>
      </c>
      <c r="D157" s="43">
        <f t="shared" ref="D157" si="811">J157+P157</f>
        <v>11059.80313593</v>
      </c>
      <c r="E157" s="43">
        <f t="shared" ref="E157" si="812">K157+Q157</f>
        <v>9346.0539268499997</v>
      </c>
      <c r="F157" s="43">
        <f t="shared" ref="F157" si="813">L157+R157</f>
        <v>1609.83494262</v>
      </c>
      <c r="G157" s="43">
        <f t="shared" ref="G157" si="814">M157+S157</f>
        <v>103.91426645999999</v>
      </c>
      <c r="H157" s="43">
        <f t="shared" ref="H157" si="815">SUM(I157:J157)</f>
        <v>19423.276728370001</v>
      </c>
      <c r="I157" s="43">
        <v>12509.511911080001</v>
      </c>
      <c r="J157" s="43">
        <f t="shared" ref="J157" si="816">SUM(K157:M157)</f>
        <v>6913.7648172900008</v>
      </c>
      <c r="K157" s="43">
        <v>5681.0696406200004</v>
      </c>
      <c r="L157" s="43">
        <v>1191.12738393</v>
      </c>
      <c r="M157" s="43">
        <v>41.567792740000002</v>
      </c>
      <c r="N157" s="43">
        <f t="shared" ref="N157" si="817">SUM(O157:P157)</f>
        <v>7722.7842832900005</v>
      </c>
      <c r="O157" s="43">
        <v>3576.7459646500001</v>
      </c>
      <c r="P157" s="43">
        <f t="shared" ref="P157" si="818">SUM(Q157:S157)</f>
        <v>4146.0383186400004</v>
      </c>
      <c r="Q157" s="43">
        <v>3664.9842862300002</v>
      </c>
      <c r="R157" s="43">
        <v>418.70755868999998</v>
      </c>
      <c r="S157" s="43">
        <v>62.346473719999999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27569.444942560003</v>
      </c>
      <c r="C158" s="43">
        <f t="shared" ref="C158" si="819">I158+O158</f>
        <v>16380.923887970001</v>
      </c>
      <c r="D158" s="43">
        <f t="shared" ref="D158" si="820">J158+P158</f>
        <v>11188.521054590001</v>
      </c>
      <c r="E158" s="43">
        <f t="shared" ref="E158" si="821">K158+Q158</f>
        <v>9419.3625156199996</v>
      </c>
      <c r="F158" s="43">
        <f t="shared" ref="F158" si="822">L158+R158</f>
        <v>1660.2454066100001</v>
      </c>
      <c r="G158" s="43">
        <f t="shared" ref="G158" si="823">M158+S158</f>
        <v>108.91313236000001</v>
      </c>
      <c r="H158" s="43">
        <f t="shared" ref="H158" si="824">SUM(I158:J158)</f>
        <v>19963.131587930002</v>
      </c>
      <c r="I158" s="43">
        <v>12638.693350220001</v>
      </c>
      <c r="J158" s="43">
        <f t="shared" ref="J158" si="825">SUM(K158:M158)</f>
        <v>7324.4382377100001</v>
      </c>
      <c r="K158" s="43">
        <v>6051.31327564</v>
      </c>
      <c r="L158" s="43">
        <v>1226.6806331600001</v>
      </c>
      <c r="M158" s="43">
        <v>46.444328910000003</v>
      </c>
      <c r="N158" s="43">
        <f t="shared" ref="N158" si="826">SUM(O158:P158)</f>
        <v>7606.3133546299996</v>
      </c>
      <c r="O158" s="43">
        <v>3742.2305377500002</v>
      </c>
      <c r="P158" s="43">
        <f t="shared" ref="P158" si="827">SUM(Q158:S158)</f>
        <v>3864.0828168799999</v>
      </c>
      <c r="Q158" s="43">
        <v>3368.04923998</v>
      </c>
      <c r="R158" s="43">
        <v>433.56477345000002</v>
      </c>
      <c r="S158" s="43">
        <v>62.468803450000003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27631.804159970005</v>
      </c>
      <c r="C159" s="43">
        <f t="shared" ref="C159" si="828">I159+O159</f>
        <v>16435.586095750001</v>
      </c>
      <c r="D159" s="43">
        <f t="shared" ref="D159" si="829">J159+P159</f>
        <v>11196.21806422</v>
      </c>
      <c r="E159" s="43">
        <f t="shared" ref="E159" si="830">K159+Q159</f>
        <v>8346.4769209599999</v>
      </c>
      <c r="F159" s="43">
        <f t="shared" ref="F159" si="831">L159+R159</f>
        <v>2735.63247095</v>
      </c>
      <c r="G159" s="43">
        <f t="shared" ref="G159" si="832">M159+S159</f>
        <v>114.10867231</v>
      </c>
      <c r="H159" s="43">
        <f t="shared" ref="H159" si="833">SUM(I159:J159)</f>
        <v>20496.61718886</v>
      </c>
      <c r="I159" s="43">
        <v>12703.5650379</v>
      </c>
      <c r="J159" s="43">
        <f t="shared" ref="J159" si="834">SUM(K159:M159)</f>
        <v>7793.0521509600003</v>
      </c>
      <c r="K159" s="43">
        <v>5701.0334077500002</v>
      </c>
      <c r="L159" s="43">
        <v>2040.4001703199999</v>
      </c>
      <c r="M159" s="43">
        <v>51.618572890000003</v>
      </c>
      <c r="N159" s="43">
        <f t="shared" ref="N159" si="835">SUM(O159:P159)</f>
        <v>7135.1869711100007</v>
      </c>
      <c r="O159" s="43">
        <v>3732.02105785</v>
      </c>
      <c r="P159" s="43">
        <f t="shared" ref="P159" si="836">SUM(Q159:S159)</f>
        <v>3403.1659132600003</v>
      </c>
      <c r="Q159" s="43">
        <v>2645.4435132100002</v>
      </c>
      <c r="R159" s="43">
        <v>695.23230063000005</v>
      </c>
      <c r="S159" s="43">
        <v>62.49009942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28145.077259499998</v>
      </c>
      <c r="C160" s="43">
        <f t="shared" ref="C160" si="837">I160+O160</f>
        <v>16718.22340124</v>
      </c>
      <c r="D160" s="43">
        <f t="shared" ref="D160" si="838">J160+P160</f>
        <v>11426.853858260001</v>
      </c>
      <c r="E160" s="43">
        <f t="shared" ref="E160" si="839">K160+Q160</f>
        <v>8534.3107125200004</v>
      </c>
      <c r="F160" s="43">
        <f t="shared" ref="F160" si="840">L160+R160</f>
        <v>2775.5369390999999</v>
      </c>
      <c r="G160" s="43">
        <f t="shared" ref="G160" si="841">M160+S160</f>
        <v>117.00620663999999</v>
      </c>
      <c r="H160" s="43">
        <f t="shared" ref="H160" si="842">SUM(I160:J160)</f>
        <v>21215.2219573</v>
      </c>
      <c r="I160" s="43">
        <v>13108.586902429999</v>
      </c>
      <c r="J160" s="43">
        <f t="shared" ref="J160" si="843">SUM(K160:M160)</f>
        <v>8106.6350548700002</v>
      </c>
      <c r="K160" s="43">
        <v>6004.6934604300004</v>
      </c>
      <c r="L160" s="43">
        <v>2047.6733927600001</v>
      </c>
      <c r="M160" s="43">
        <v>54.268201679999997</v>
      </c>
      <c r="N160" s="43">
        <f t="shared" ref="N160" si="844">SUM(O160:P160)</f>
        <v>6929.8553021999996</v>
      </c>
      <c r="O160" s="43">
        <v>3609.6364988099999</v>
      </c>
      <c r="P160" s="43">
        <f t="shared" ref="P160" si="845">SUM(Q160:S160)</f>
        <v>3320.2188033900002</v>
      </c>
      <c r="Q160" s="43">
        <v>2529.61725209</v>
      </c>
      <c r="R160" s="43">
        <v>727.86354633999997</v>
      </c>
      <c r="S160" s="43">
        <v>62.738004959999998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28566.284647789998</v>
      </c>
      <c r="C161" s="43">
        <f t="shared" ref="C161" si="846">I161+O161</f>
        <v>17567.726167339999</v>
      </c>
      <c r="D161" s="43">
        <f t="shared" ref="D161" si="847">J161+P161</f>
        <v>10998.558480449999</v>
      </c>
      <c r="E161" s="43">
        <f t="shared" ref="E161" si="848">K161+Q161</f>
        <v>8630.9130379100006</v>
      </c>
      <c r="F161" s="43">
        <f t="shared" ref="F161" si="849">L161+R161</f>
        <v>2277.5113415799997</v>
      </c>
      <c r="G161" s="43">
        <f t="shared" ref="G161" si="850">M161+S161</f>
        <v>90.134100959999998</v>
      </c>
      <c r="H161" s="43">
        <f t="shared" ref="H161" si="851">SUM(I161:J161)</f>
        <v>21641.16522535</v>
      </c>
      <c r="I161" s="43">
        <v>13605.335537430001</v>
      </c>
      <c r="J161" s="43">
        <f t="shared" ref="J161" si="852">SUM(K161:M161)</f>
        <v>8035.8296879199997</v>
      </c>
      <c r="K161" s="43">
        <v>6385.65381084</v>
      </c>
      <c r="L161" s="43">
        <v>1593.5889270499999</v>
      </c>
      <c r="M161" s="43">
        <v>56.586950029999997</v>
      </c>
      <c r="N161" s="43">
        <f t="shared" ref="N161" si="853">SUM(O161:P161)</f>
        <v>6925.1194224400006</v>
      </c>
      <c r="O161" s="43">
        <v>3962.3906299099999</v>
      </c>
      <c r="P161" s="43">
        <f t="shared" ref="P161" si="854">SUM(Q161:S161)</f>
        <v>2962.7287925300002</v>
      </c>
      <c r="Q161" s="43">
        <v>2245.2592270700002</v>
      </c>
      <c r="R161" s="43">
        <v>683.92241452999997</v>
      </c>
      <c r="S161" s="43">
        <v>33.547150930000001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28694.553247469998</v>
      </c>
      <c r="C162" s="43">
        <f t="shared" ref="C162" si="855">I162+O162</f>
        <v>16355.718424930001</v>
      </c>
      <c r="D162" s="43">
        <f t="shared" ref="D162" si="856">J162+P162</f>
        <v>12338.83482254</v>
      </c>
      <c r="E162" s="43">
        <f t="shared" ref="E162" si="857">K162+Q162</f>
        <v>9820.83652669</v>
      </c>
      <c r="F162" s="43">
        <f t="shared" ref="F162" si="858">L162+R162</f>
        <v>2426.3759826300002</v>
      </c>
      <c r="G162" s="43">
        <f t="shared" ref="G162" si="859">M162+S162</f>
        <v>91.622313219999995</v>
      </c>
      <c r="H162" s="43">
        <f t="shared" ref="H162" si="860">SUM(I162:J162)</f>
        <v>21686.881467220002</v>
      </c>
      <c r="I162" s="43">
        <v>12981.07042736</v>
      </c>
      <c r="J162" s="43">
        <f t="shared" ref="J162" si="861">SUM(K162:M162)</f>
        <v>8705.8110398600002</v>
      </c>
      <c r="K162" s="43">
        <v>6961.5464321999998</v>
      </c>
      <c r="L162" s="43">
        <v>1687.0028893599999</v>
      </c>
      <c r="M162" s="43">
        <v>57.261718299999998</v>
      </c>
      <c r="N162" s="43">
        <f t="shared" ref="N162" si="862">SUM(O162:P162)</f>
        <v>7007.6717802499998</v>
      </c>
      <c r="O162" s="43">
        <v>3374.6479975699999</v>
      </c>
      <c r="P162" s="43">
        <f t="shared" ref="P162" si="863">SUM(Q162:S162)</f>
        <v>3633.0237826799998</v>
      </c>
      <c r="Q162" s="43">
        <v>2859.2900944899998</v>
      </c>
      <c r="R162" s="43">
        <v>739.37309327000003</v>
      </c>
      <c r="S162" s="43">
        <v>34.360594919999997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29461.501865989998</v>
      </c>
      <c r="C163" s="43">
        <f t="shared" ref="C163" si="864">I163+O163</f>
        <v>16784.36094432</v>
      </c>
      <c r="D163" s="43">
        <f t="shared" ref="D163" si="865">J163+P163</f>
        <v>12677.140921670001</v>
      </c>
      <c r="E163" s="43">
        <f t="shared" ref="E163" si="866">K163+Q163</f>
        <v>10332.817481689999</v>
      </c>
      <c r="F163" s="43">
        <f t="shared" ref="F163" si="867">L163+R163</f>
        <v>2251.84126694</v>
      </c>
      <c r="G163" s="43">
        <f t="shared" ref="G163" si="868">M163+S163</f>
        <v>92.482173039999992</v>
      </c>
      <c r="H163" s="43">
        <f t="shared" ref="H163" si="869">SUM(I163:J163)</f>
        <v>22267.4204149</v>
      </c>
      <c r="I163" s="43">
        <v>13347.548930319999</v>
      </c>
      <c r="J163" s="43">
        <f t="shared" ref="J163" si="870">SUM(K163:M163)</f>
        <v>8919.8714845800005</v>
      </c>
      <c r="K163" s="43">
        <v>7285.1477147699998</v>
      </c>
      <c r="L163" s="43">
        <v>1576.99061345</v>
      </c>
      <c r="M163" s="43">
        <v>57.733156360000002</v>
      </c>
      <c r="N163" s="43">
        <f t="shared" ref="N163" si="871">SUM(O163:P163)</f>
        <v>7194.08145109</v>
      </c>
      <c r="O163" s="43">
        <v>3436.8120140000001</v>
      </c>
      <c r="P163" s="43">
        <f t="shared" ref="P163" si="872">SUM(Q163:S163)</f>
        <v>3757.2694370899999</v>
      </c>
      <c r="Q163" s="43">
        <v>3047.6697669199998</v>
      </c>
      <c r="R163" s="43">
        <v>674.85065349000001</v>
      </c>
      <c r="S163" s="43">
        <v>34.749016679999997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29614.605776169999</v>
      </c>
      <c r="C164" s="43">
        <f t="shared" ref="C164" si="873">I164+O164</f>
        <v>16741.41764317</v>
      </c>
      <c r="D164" s="43">
        <f t="shared" ref="D164" si="874">J164+P164</f>
        <v>12873.188133000001</v>
      </c>
      <c r="E164" s="43">
        <f t="shared" ref="E164" si="875">K164+Q164</f>
        <v>10474.387064910001</v>
      </c>
      <c r="F164" s="43">
        <f t="shared" ref="F164" si="876">L164+R164</f>
        <v>2302.7134317999999</v>
      </c>
      <c r="G164" s="43">
        <f t="shared" ref="G164" si="877">M164+S164</f>
        <v>96.087636290000006</v>
      </c>
      <c r="H164" s="43">
        <f t="shared" ref="H164" si="878">SUM(I164:J164)</f>
        <v>22353.815059690001</v>
      </c>
      <c r="I164" s="43">
        <v>13328.607372410001</v>
      </c>
      <c r="J164" s="43">
        <f t="shared" ref="J164" si="879">SUM(K164:M164)</f>
        <v>9025.2076872800008</v>
      </c>
      <c r="K164" s="43">
        <v>7361.7368506700004</v>
      </c>
      <c r="L164" s="43">
        <v>1601.8500195500001</v>
      </c>
      <c r="M164" s="43">
        <v>61.62081706</v>
      </c>
      <c r="N164" s="43">
        <f t="shared" ref="N164" si="880">SUM(O164:P164)</f>
        <v>7260.7907164799999</v>
      </c>
      <c r="O164" s="43">
        <v>3412.8102707600001</v>
      </c>
      <c r="P164" s="43">
        <f t="shared" ref="P164" si="881">SUM(Q164:S164)</f>
        <v>3847.9804457200003</v>
      </c>
      <c r="Q164" s="43">
        <v>3112.65021424</v>
      </c>
      <c r="R164" s="43">
        <v>700.86341225000001</v>
      </c>
      <c r="S164" s="43">
        <v>34.466819229999999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30425.936024479997</v>
      </c>
      <c r="C165" s="43">
        <f t="shared" ref="C165" si="882">I165+O165</f>
        <v>17354.72786857</v>
      </c>
      <c r="D165" s="43">
        <f t="shared" ref="D165" si="883">J165+P165</f>
        <v>13071.208155910001</v>
      </c>
      <c r="E165" s="43">
        <f t="shared" ref="E165" si="884">K165+Q165</f>
        <v>10178.502174109999</v>
      </c>
      <c r="F165" s="43">
        <f t="shared" ref="F165" si="885">L165+R165</f>
        <v>2798.6423450900002</v>
      </c>
      <c r="G165" s="43">
        <f t="shared" ref="G165" si="886">M165+S165</f>
        <v>94.063636709999997</v>
      </c>
      <c r="H165" s="43">
        <f t="shared" ref="H165" si="887">SUM(I165:J165)</f>
        <v>23122.340455329999</v>
      </c>
      <c r="I165" s="43">
        <v>13940.55866905</v>
      </c>
      <c r="J165" s="43">
        <f t="shared" ref="J165" si="888">SUM(K165:M165)</f>
        <v>9181.7817862800002</v>
      </c>
      <c r="K165" s="43">
        <v>7078.7979095399996</v>
      </c>
      <c r="L165" s="43">
        <v>2043.53768068</v>
      </c>
      <c r="M165" s="43">
        <v>59.446196059999998</v>
      </c>
      <c r="N165" s="43">
        <f t="shared" ref="N165" si="889">SUM(O165:P165)</f>
        <v>7303.5955691500003</v>
      </c>
      <c r="O165" s="43">
        <v>3414.1691995199999</v>
      </c>
      <c r="P165" s="43">
        <f t="shared" ref="P165" si="890">SUM(Q165:S165)</f>
        <v>3889.42636963</v>
      </c>
      <c r="Q165" s="43">
        <v>3099.7042645699999</v>
      </c>
      <c r="R165" s="43">
        <v>755.10466441000005</v>
      </c>
      <c r="S165" s="43">
        <v>34.617440649999999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32078.186860510003</v>
      </c>
      <c r="C166" s="43">
        <f t="shared" ref="C166" si="891">I166+O166</f>
        <v>18692.611823669999</v>
      </c>
      <c r="D166" s="43">
        <f t="shared" ref="D166" si="892">J166+P166</f>
        <v>13385.57503684</v>
      </c>
      <c r="E166" s="43">
        <f t="shared" ref="E166" si="893">K166+Q166</f>
        <v>11054.902174700001</v>
      </c>
      <c r="F166" s="43">
        <f t="shared" ref="F166" si="894">L166+R166</f>
        <v>2157.6516268400001</v>
      </c>
      <c r="G166" s="43">
        <f t="shared" ref="G166" si="895">M166+S166</f>
        <v>173.0212353</v>
      </c>
      <c r="H166" s="43">
        <f t="shared" ref="H166" si="896">SUM(I166:J166)</f>
        <v>24416.86456392</v>
      </c>
      <c r="I166" s="43">
        <v>14958.70861213</v>
      </c>
      <c r="J166" s="43">
        <f t="shared" ref="J166" si="897">SUM(K166:M166)</f>
        <v>9458.1559517900005</v>
      </c>
      <c r="K166" s="43">
        <v>7875.8124759900002</v>
      </c>
      <c r="L166" s="43">
        <v>1479.08353919</v>
      </c>
      <c r="M166" s="43">
        <v>103.25993661</v>
      </c>
      <c r="N166" s="43">
        <f t="shared" ref="N166" si="898">SUM(O166:P166)</f>
        <v>7661.3222965900004</v>
      </c>
      <c r="O166" s="43">
        <v>3733.90321154</v>
      </c>
      <c r="P166" s="43">
        <f t="shared" ref="P166" si="899">SUM(Q166:S166)</f>
        <v>3927.4190850499999</v>
      </c>
      <c r="Q166" s="43">
        <v>3179.08969871</v>
      </c>
      <c r="R166" s="43">
        <v>678.56808765000005</v>
      </c>
      <c r="S166" s="43">
        <v>69.761298690000004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30962.507599090008</v>
      </c>
      <c r="C167" s="43">
        <f t="shared" ref="C167" si="900">I167+O167</f>
        <v>17556.479585560002</v>
      </c>
      <c r="D167" s="43">
        <f t="shared" ref="D167" si="901">J167+P167</f>
        <v>13406.02801353</v>
      </c>
      <c r="E167" s="43">
        <f t="shared" ref="E167" si="902">K167+Q167</f>
        <v>11063.423365250001</v>
      </c>
      <c r="F167" s="43">
        <f t="shared" ref="F167" si="903">L167+R167</f>
        <v>2183.44067795</v>
      </c>
      <c r="G167" s="43">
        <f t="shared" ref="G167" si="904">M167+S167</f>
        <v>159.16397032999998</v>
      </c>
      <c r="H167" s="43">
        <f t="shared" ref="H167" si="905">SUM(I167:J167)</f>
        <v>23490.717497370002</v>
      </c>
      <c r="I167" s="43">
        <v>13891.248699850001</v>
      </c>
      <c r="J167" s="43">
        <f t="shared" ref="J167" si="906">SUM(K167:M167)</f>
        <v>9599.4687975199995</v>
      </c>
      <c r="K167" s="43">
        <v>8005.0911721299999</v>
      </c>
      <c r="L167" s="43">
        <v>1497.2523412999999</v>
      </c>
      <c r="M167" s="43">
        <v>97.125284089999994</v>
      </c>
      <c r="N167" s="43">
        <f t="shared" ref="N167" si="907">SUM(O167:P167)</f>
        <v>7471.7901017200002</v>
      </c>
      <c r="O167" s="43">
        <v>3665.2308857100002</v>
      </c>
      <c r="P167" s="43">
        <f t="shared" ref="P167" si="908">SUM(Q167:S167)</f>
        <v>3806.55921601</v>
      </c>
      <c r="Q167" s="43">
        <v>3058.3321931199998</v>
      </c>
      <c r="R167" s="43">
        <v>686.18833665</v>
      </c>
      <c r="S167" s="43">
        <v>62.038686239999997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31354.027178499997</v>
      </c>
      <c r="C168" s="43">
        <f t="shared" ref="C168" si="909">I168+O168</f>
        <v>17820.211961659999</v>
      </c>
      <c r="D168" s="43">
        <f t="shared" ref="D168" si="910">J168+P168</f>
        <v>13533.815216840001</v>
      </c>
      <c r="E168" s="43">
        <f t="shared" ref="E168" si="911">K168+Q168</f>
        <v>11128.785173230001</v>
      </c>
      <c r="F168" s="43">
        <f t="shared" ref="F168" si="912">L168+R168</f>
        <v>2241.3930315500002</v>
      </c>
      <c r="G168" s="43">
        <f t="shared" ref="G168" si="913">M168+S168</f>
        <v>163.63701206000002</v>
      </c>
      <c r="H168" s="43">
        <f t="shared" ref="H168" si="914">SUM(I168:J168)</f>
        <v>23750.729453090004</v>
      </c>
      <c r="I168" s="43">
        <v>14029.571060230001</v>
      </c>
      <c r="J168" s="43">
        <f t="shared" ref="J168" si="915">SUM(K168:M168)</f>
        <v>9721.1583928600012</v>
      </c>
      <c r="K168" s="43">
        <v>8102.9356840500004</v>
      </c>
      <c r="L168" s="43">
        <v>1528.1133954699999</v>
      </c>
      <c r="M168" s="43">
        <v>90.10931334</v>
      </c>
      <c r="N168" s="43">
        <f t="shared" ref="N168" si="916">SUM(O168:P168)</f>
        <v>7603.2977254100006</v>
      </c>
      <c r="O168" s="43">
        <v>3790.6409014300002</v>
      </c>
      <c r="P168" s="43">
        <f t="shared" ref="P168" si="917">SUM(Q168:S168)</f>
        <v>3812.6568239800004</v>
      </c>
      <c r="Q168" s="43">
        <v>3025.8494891800001</v>
      </c>
      <c r="R168" s="43">
        <v>713.27963608000005</v>
      </c>
      <c r="S168" s="43">
        <v>73.527698720000004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31776.005755349997</v>
      </c>
      <c r="C169" s="43">
        <f t="shared" ref="C169" si="918">I169+O169</f>
        <v>18305.815481099999</v>
      </c>
      <c r="D169" s="43">
        <f t="shared" ref="D169" si="919">J169+P169</f>
        <v>13470.190274250001</v>
      </c>
      <c r="E169" s="43">
        <f t="shared" ref="E169" si="920">K169+Q169</f>
        <v>11074.305246330001</v>
      </c>
      <c r="F169" s="43">
        <f t="shared" ref="F169" si="921">L169+R169</f>
        <v>2265.95178549</v>
      </c>
      <c r="G169" s="43">
        <f t="shared" ref="G169" si="922">M169+S169</f>
        <v>129.93324243000001</v>
      </c>
      <c r="H169" s="43">
        <f t="shared" ref="H169" si="923">SUM(I169:J169)</f>
        <v>23905.853610229999</v>
      </c>
      <c r="I169" s="43">
        <v>14133.46663286</v>
      </c>
      <c r="J169" s="43">
        <f t="shared" ref="J169" si="924">SUM(K169:M169)</f>
        <v>9772.3869773700007</v>
      </c>
      <c r="K169" s="43">
        <v>8161.1157370000001</v>
      </c>
      <c r="L169" s="43">
        <v>1528.0592778600001</v>
      </c>
      <c r="M169" s="43">
        <v>83.211962510000006</v>
      </c>
      <c r="N169" s="43">
        <f t="shared" ref="N169" si="925">SUM(O169:P169)</f>
        <v>7870.1521451200006</v>
      </c>
      <c r="O169" s="43">
        <v>4172.3488482399998</v>
      </c>
      <c r="P169" s="43">
        <f t="shared" ref="P169" si="926">SUM(Q169:S169)</f>
        <v>3697.8032968800003</v>
      </c>
      <c r="Q169" s="43">
        <v>2913.18950933</v>
      </c>
      <c r="R169" s="43">
        <v>737.89250762999995</v>
      </c>
      <c r="S169" s="43">
        <v>46.721279920000001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32156.396114620002</v>
      </c>
      <c r="C170" s="43">
        <f t="shared" ref="C170" si="927">I170+O170</f>
        <v>18404.995251330001</v>
      </c>
      <c r="D170" s="43">
        <f t="shared" ref="D170" si="928">J170+P170</f>
        <v>13751.40086329</v>
      </c>
      <c r="E170" s="43">
        <f t="shared" ref="E170" si="929">K170+Q170</f>
        <v>11346.814555450001</v>
      </c>
      <c r="F170" s="43">
        <f t="shared" ref="F170" si="930">L170+R170</f>
        <v>2271.1958679199997</v>
      </c>
      <c r="G170" s="43">
        <f t="shared" ref="G170" si="931">M170+S170</f>
        <v>133.39043992000001</v>
      </c>
      <c r="H170" s="43">
        <f t="shared" ref="H170" si="932">SUM(I170:J170)</f>
        <v>24307.951471790002</v>
      </c>
      <c r="I170" s="43">
        <v>14318.47413912</v>
      </c>
      <c r="J170" s="43">
        <f t="shared" ref="J170" si="933">SUM(K170:M170)</f>
        <v>9989.4773326699997</v>
      </c>
      <c r="K170" s="43">
        <v>8376.2086352799997</v>
      </c>
      <c r="L170" s="43">
        <v>1527.90324431</v>
      </c>
      <c r="M170" s="43">
        <v>85.365453079999995</v>
      </c>
      <c r="N170" s="43">
        <f t="shared" ref="N170" si="934">SUM(O170:P170)</f>
        <v>7848.4446428299998</v>
      </c>
      <c r="O170" s="43">
        <v>4086.52111221</v>
      </c>
      <c r="P170" s="43">
        <f t="shared" ref="P170" si="935">SUM(Q170:S170)</f>
        <v>3761.9235306200003</v>
      </c>
      <c r="Q170" s="43">
        <v>2970.60592017</v>
      </c>
      <c r="R170" s="43">
        <v>743.29262360999996</v>
      </c>
      <c r="S170" s="43">
        <v>48.024986839999997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32824.69586159</v>
      </c>
      <c r="C171" s="43">
        <f t="shared" ref="C171" si="936">I171+O171</f>
        <v>18967.87945153</v>
      </c>
      <c r="D171" s="43">
        <f t="shared" ref="D171" si="937">J171+P171</f>
        <v>13856.816410059999</v>
      </c>
      <c r="E171" s="43">
        <f t="shared" ref="E171" si="938">K171+Q171</f>
        <v>11422.15753144</v>
      </c>
      <c r="F171" s="43">
        <f t="shared" ref="F171" si="939">L171+R171</f>
        <v>2297.1717186000001</v>
      </c>
      <c r="G171" s="43">
        <f t="shared" ref="G171" si="940">M171+S171</f>
        <v>137.48716002</v>
      </c>
      <c r="H171" s="43">
        <f t="shared" ref="H171" si="941">SUM(I171:J171)</f>
        <v>24779.049978739997</v>
      </c>
      <c r="I171" s="43">
        <v>14691.60300275</v>
      </c>
      <c r="J171" s="43">
        <f t="shared" ref="J171" si="942">SUM(K171:M171)</f>
        <v>10087.446975989998</v>
      </c>
      <c r="K171" s="43">
        <v>8459.7537760899995</v>
      </c>
      <c r="L171" s="43">
        <v>1538.84925236</v>
      </c>
      <c r="M171" s="43">
        <v>88.843947540000002</v>
      </c>
      <c r="N171" s="43">
        <f t="shared" ref="N171" si="943">SUM(O171:P171)</f>
        <v>8045.6458828499999</v>
      </c>
      <c r="O171" s="43">
        <v>4276.2764487799996</v>
      </c>
      <c r="P171" s="43">
        <f t="shared" ref="P171" si="944">SUM(Q171:S171)</f>
        <v>3769.3694340699999</v>
      </c>
      <c r="Q171" s="43">
        <v>2962.4037553500002</v>
      </c>
      <c r="R171" s="43">
        <v>758.32246624000004</v>
      </c>
      <c r="S171" s="43">
        <v>48.643212480000003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33628.249989589996</v>
      </c>
      <c r="C172" s="43">
        <f t="shared" ref="C172" si="945">I172+O172</f>
        <v>19831.062220200001</v>
      </c>
      <c r="D172" s="43">
        <f t="shared" ref="D172" si="946">J172+P172</f>
        <v>13797.187769390001</v>
      </c>
      <c r="E172" s="43">
        <f t="shared" ref="E172" si="947">K172+Q172</f>
        <v>11347.31644101</v>
      </c>
      <c r="F172" s="43">
        <f t="shared" ref="F172" si="948">L172+R172</f>
        <v>2301.2868844300001</v>
      </c>
      <c r="G172" s="43">
        <f t="shared" ref="G172" si="949">M172+S172</f>
        <v>148.58444395000001</v>
      </c>
      <c r="H172" s="43">
        <f t="shared" ref="H172" si="950">SUM(I172:J172)</f>
        <v>25662.015010670002</v>
      </c>
      <c r="I172" s="43">
        <v>15597.42737419</v>
      </c>
      <c r="J172" s="43">
        <f t="shared" ref="J172" si="951">SUM(K172:M172)</f>
        <v>10064.587636480001</v>
      </c>
      <c r="K172" s="43">
        <v>8431.05482897</v>
      </c>
      <c r="L172" s="43">
        <v>1535.10842437</v>
      </c>
      <c r="M172" s="43">
        <v>98.424383140000003</v>
      </c>
      <c r="N172" s="43">
        <f t="shared" ref="N172" si="952">SUM(O172:P172)</f>
        <v>7966.2349789199998</v>
      </c>
      <c r="O172" s="43">
        <v>4233.6348460099998</v>
      </c>
      <c r="P172" s="43">
        <f t="shared" ref="P172" si="953">SUM(Q172:S172)</f>
        <v>3732.6001329099995</v>
      </c>
      <c r="Q172" s="43">
        <v>2916.2616120399998</v>
      </c>
      <c r="R172" s="43">
        <v>766.17846006000002</v>
      </c>
      <c r="S172" s="43">
        <v>50.160060809999997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33422.433401900002</v>
      </c>
      <c r="C173" s="43">
        <f t="shared" ref="C173" si="954">I173+O173</f>
        <v>19467.1150452</v>
      </c>
      <c r="D173" s="43">
        <f t="shared" ref="D173" si="955">J173+P173</f>
        <v>13955.318356700001</v>
      </c>
      <c r="E173" s="43">
        <f t="shared" ref="E173" si="956">K173+Q173</f>
        <v>10294.173018060001</v>
      </c>
      <c r="F173" s="43">
        <f t="shared" ref="F173" si="957">L173+R173</f>
        <v>3513.78197546</v>
      </c>
      <c r="G173" s="43">
        <f t="shared" ref="G173" si="958">M173+S173</f>
        <v>147.36336317999999</v>
      </c>
      <c r="H173" s="43">
        <f t="shared" ref="H173" si="959">SUM(I173:J173)</f>
        <v>25434.694363390001</v>
      </c>
      <c r="I173" s="43">
        <v>15327.439718449999</v>
      </c>
      <c r="J173" s="43">
        <f t="shared" ref="J173" si="960">SUM(K173:M173)</f>
        <v>10107.254644940002</v>
      </c>
      <c r="K173" s="43">
        <v>7663.8263998800003</v>
      </c>
      <c r="L173" s="43">
        <v>2346.3224135400001</v>
      </c>
      <c r="M173" s="43">
        <v>97.105831519999995</v>
      </c>
      <c r="N173" s="43">
        <f t="shared" ref="N173" si="961">SUM(O173:P173)</f>
        <v>7987.7390385099998</v>
      </c>
      <c r="O173" s="43">
        <v>4139.6753267499998</v>
      </c>
      <c r="P173" s="43">
        <f t="shared" ref="P173" si="962">SUM(Q173:S173)</f>
        <v>3848.0637117599999</v>
      </c>
      <c r="Q173" s="43">
        <v>2630.34661818</v>
      </c>
      <c r="R173" s="43">
        <v>1167.4595619199999</v>
      </c>
      <c r="S173" s="43">
        <v>50.257531659999998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33952.816943350001</v>
      </c>
      <c r="C174" s="43">
        <f t="shared" ref="C174" si="963">I174+O174</f>
        <v>19767.555884150002</v>
      </c>
      <c r="D174" s="43">
        <f t="shared" ref="D174" si="964">J174+P174</f>
        <v>14185.2610592</v>
      </c>
      <c r="E174" s="43">
        <f t="shared" ref="E174" si="965">K174+Q174</f>
        <v>10530.22725978</v>
      </c>
      <c r="F174" s="43">
        <f t="shared" ref="F174" si="966">L174+R174</f>
        <v>3505.8401499600004</v>
      </c>
      <c r="G174" s="43">
        <f t="shared" ref="G174" si="967">M174+S174</f>
        <v>149.19364946000002</v>
      </c>
      <c r="H174" s="43">
        <f t="shared" ref="H174" si="968">SUM(I174:J174)</f>
        <v>25850.647962130002</v>
      </c>
      <c r="I174" s="43">
        <v>15623.763708320001</v>
      </c>
      <c r="J174" s="43">
        <f t="shared" ref="J174" si="969">SUM(K174:M174)</f>
        <v>10226.88425381</v>
      </c>
      <c r="K174" s="43">
        <v>7778.2343384799997</v>
      </c>
      <c r="L174" s="43">
        <v>2350.8267343500002</v>
      </c>
      <c r="M174" s="43">
        <v>97.823180980000004</v>
      </c>
      <c r="N174" s="43">
        <f t="shared" ref="N174" si="970">SUM(O174:P174)</f>
        <v>8102.1689812200002</v>
      </c>
      <c r="O174" s="43">
        <v>4143.7921758299999</v>
      </c>
      <c r="P174" s="43">
        <f t="shared" ref="P174" si="971">SUM(Q174:S174)</f>
        <v>3958.3768053899998</v>
      </c>
      <c r="Q174" s="43">
        <v>2751.9929213</v>
      </c>
      <c r="R174" s="43">
        <v>1155.01341561</v>
      </c>
      <c r="S174" s="43">
        <v>51.37046848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35012.414625589998</v>
      </c>
      <c r="C175" s="43">
        <f t="shared" ref="C175" si="972">I175+O175</f>
        <v>20607.617369060001</v>
      </c>
      <c r="D175" s="43">
        <f t="shared" ref="D175" si="973">J175+P175</f>
        <v>14404.797256529999</v>
      </c>
      <c r="E175" s="43">
        <f t="shared" ref="E175" si="974">K175+Q175</f>
        <v>10823.69023928</v>
      </c>
      <c r="F175" s="43">
        <f t="shared" ref="F175" si="975">L175+R175</f>
        <v>3427.5209444700004</v>
      </c>
      <c r="G175" s="43">
        <f t="shared" ref="G175" si="976">M175+S175</f>
        <v>153.58607277999999</v>
      </c>
      <c r="H175" s="43">
        <f t="shared" ref="H175" si="977">SUM(I175:J175)</f>
        <v>26647.94707563</v>
      </c>
      <c r="I175" s="43">
        <v>16286.702720830001</v>
      </c>
      <c r="J175" s="43">
        <f t="shared" ref="J175" si="978">SUM(K175:M175)</f>
        <v>10361.244354799999</v>
      </c>
      <c r="K175" s="43">
        <v>7914.2667849299996</v>
      </c>
      <c r="L175" s="43">
        <v>2345.4558188800002</v>
      </c>
      <c r="M175" s="43">
        <v>101.52175099</v>
      </c>
      <c r="N175" s="43">
        <f t="shared" ref="N175" si="979">SUM(O175:P175)</f>
        <v>8364.4675499599998</v>
      </c>
      <c r="O175" s="43">
        <v>4320.9146482300002</v>
      </c>
      <c r="P175" s="43">
        <f t="shared" ref="P175" si="980">SUM(Q175:S175)</f>
        <v>4043.55290173</v>
      </c>
      <c r="Q175" s="43">
        <v>2909.4234543500002</v>
      </c>
      <c r="R175" s="43">
        <v>1082.06512559</v>
      </c>
      <c r="S175" s="43">
        <v>52.064321790000001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35278.538400850004</v>
      </c>
      <c r="C176" s="43">
        <f t="shared" ref="C176" si="981">I176+O176</f>
        <v>20718.230661469999</v>
      </c>
      <c r="D176" s="43">
        <f t="shared" ref="D176" si="982">J176+P176</f>
        <v>14560.307739380001</v>
      </c>
      <c r="E176" s="43">
        <f t="shared" ref="E176" si="983">K176+Q176</f>
        <v>10782.63836981</v>
      </c>
      <c r="F176" s="43">
        <f t="shared" ref="F176" si="984">L176+R176</f>
        <v>3625.4869451799996</v>
      </c>
      <c r="G176" s="43">
        <f t="shared" ref="G176" si="985">M176+S176</f>
        <v>152.18242438999999</v>
      </c>
      <c r="H176" s="43">
        <f t="shared" ref="H176" si="986">SUM(I176:J176)</f>
        <v>26869.201590620003</v>
      </c>
      <c r="I176" s="43">
        <v>16356.12264974</v>
      </c>
      <c r="J176" s="43">
        <f t="shared" ref="J176" si="987">SUM(K176:M176)</f>
        <v>10513.078940880001</v>
      </c>
      <c r="K176" s="43">
        <v>7968.9483233600004</v>
      </c>
      <c r="L176" s="43">
        <v>2439.2446146399998</v>
      </c>
      <c r="M176" s="43">
        <v>104.88600288000001</v>
      </c>
      <c r="N176" s="43">
        <f t="shared" ref="N176" si="988">SUM(O176:P176)</f>
        <v>8409.336810230001</v>
      </c>
      <c r="O176" s="43">
        <v>4362.1080117299998</v>
      </c>
      <c r="P176" s="43">
        <f t="shared" ref="P176" si="989">SUM(Q176:S176)</f>
        <v>4047.2287985000003</v>
      </c>
      <c r="Q176" s="43">
        <v>2813.69004645</v>
      </c>
      <c r="R176" s="43">
        <v>1186.24233054</v>
      </c>
      <c r="S176" s="43">
        <v>47.296421510000002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35599.448698870008</v>
      </c>
      <c r="C177" s="43">
        <f t="shared" ref="C177" si="990">I177+O177</f>
        <v>21053.349318690001</v>
      </c>
      <c r="D177" s="43">
        <f t="shared" ref="D177" si="991">J177+P177</f>
        <v>14546.09938018</v>
      </c>
      <c r="E177" s="43">
        <f t="shared" ref="E177" si="992">K177+Q177</f>
        <v>10728.35292483</v>
      </c>
      <c r="F177" s="43">
        <f t="shared" ref="F177" si="993">L177+R177</f>
        <v>3632.7592993899998</v>
      </c>
      <c r="G177" s="43">
        <f t="shared" ref="G177" si="994">M177+S177</f>
        <v>184.98715596</v>
      </c>
      <c r="H177" s="43">
        <f t="shared" ref="H177" si="995">SUM(I177:J177)</f>
        <v>27149.13545967</v>
      </c>
      <c r="I177" s="43">
        <v>16639.987181870001</v>
      </c>
      <c r="J177" s="43">
        <f t="shared" ref="J177" si="996">SUM(K177:M177)</f>
        <v>10509.148277799999</v>
      </c>
      <c r="K177" s="43">
        <v>7941.3000313900002</v>
      </c>
      <c r="L177" s="43">
        <v>2452.7941701</v>
      </c>
      <c r="M177" s="43">
        <v>115.05407631</v>
      </c>
      <c r="N177" s="43">
        <f t="shared" ref="N177" si="997">SUM(O177:P177)</f>
        <v>8450.3132392000007</v>
      </c>
      <c r="O177" s="43">
        <v>4413.3621368200002</v>
      </c>
      <c r="P177" s="43">
        <f t="shared" ref="P177" si="998">SUM(Q177:S177)</f>
        <v>4036.9511023799996</v>
      </c>
      <c r="Q177" s="43">
        <v>2787.0528934399999</v>
      </c>
      <c r="R177" s="43">
        <v>1179.96512929</v>
      </c>
      <c r="S177" s="43">
        <v>69.933079649999996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36153.956765020004</v>
      </c>
      <c r="C178" s="43">
        <f t="shared" ref="C178" si="999">I178+O178</f>
        <v>21614.737646670001</v>
      </c>
      <c r="D178" s="43">
        <f t="shared" ref="D178" si="1000">J178+P178</f>
        <v>14539.21911835</v>
      </c>
      <c r="E178" s="43">
        <f t="shared" ref="E178" si="1001">K178+Q178</f>
        <v>10623.70348197</v>
      </c>
      <c r="F178" s="43">
        <f t="shared" ref="F178" si="1002">L178+R178</f>
        <v>3703.6908764099999</v>
      </c>
      <c r="G178" s="43">
        <f t="shared" ref="G178" si="1003">M178+S178</f>
        <v>211.82475997</v>
      </c>
      <c r="H178" s="43">
        <f t="shared" ref="H178" si="1004">SUM(I178:J178)</f>
        <v>27586.801793710001</v>
      </c>
      <c r="I178" s="43">
        <v>17053.268458170001</v>
      </c>
      <c r="J178" s="43">
        <f t="shared" ref="J178" si="1005">SUM(K178:M178)</f>
        <v>10533.53333554</v>
      </c>
      <c r="K178" s="43">
        <v>7895.7711323800004</v>
      </c>
      <c r="L178" s="43">
        <v>2534.5924254500001</v>
      </c>
      <c r="M178" s="43">
        <v>103.16977771000001</v>
      </c>
      <c r="N178" s="43">
        <f t="shared" ref="N178" si="1006">SUM(O178:P178)</f>
        <v>8567.1549713099994</v>
      </c>
      <c r="O178" s="43">
        <v>4561.4691885000002</v>
      </c>
      <c r="P178" s="43">
        <f t="shared" ref="P178" si="1007">SUM(Q178:S178)</f>
        <v>4005.6857828100001</v>
      </c>
      <c r="Q178" s="43">
        <v>2727.9323495899998</v>
      </c>
      <c r="R178" s="43">
        <v>1169.09845096</v>
      </c>
      <c r="S178" s="43">
        <v>108.65498226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35830.26211684</v>
      </c>
      <c r="C179" s="43">
        <f t="shared" ref="C179" si="1008">I179+O179</f>
        <v>21295.427382690003</v>
      </c>
      <c r="D179" s="43">
        <f t="shared" ref="D179" si="1009">J179+P179</f>
        <v>14534.834734149999</v>
      </c>
      <c r="E179" s="43">
        <f t="shared" ref="E179" si="1010">K179+Q179</f>
        <v>10643.17779012</v>
      </c>
      <c r="F179" s="43">
        <f t="shared" ref="F179" si="1011">L179+R179</f>
        <v>3764.9891225399997</v>
      </c>
      <c r="G179" s="43">
        <f t="shared" ref="G179" si="1012">M179+S179</f>
        <v>126.66782148999999</v>
      </c>
      <c r="H179" s="43">
        <f t="shared" ref="H179" si="1013">SUM(I179:J179)</f>
        <v>27124.613997059998</v>
      </c>
      <c r="I179" s="43">
        <v>16550.47166187</v>
      </c>
      <c r="J179" s="43">
        <f t="shared" ref="J179" si="1014">SUM(K179:M179)</f>
        <v>10574.142335189999</v>
      </c>
      <c r="K179" s="43">
        <v>7913.4402708600001</v>
      </c>
      <c r="L179" s="43">
        <v>2574.1252958</v>
      </c>
      <c r="M179" s="43">
        <v>86.576768529999995</v>
      </c>
      <c r="N179" s="43">
        <f t="shared" ref="N179" si="1015">SUM(O179:P179)</f>
        <v>8705.6481197800003</v>
      </c>
      <c r="O179" s="43">
        <v>4744.9557208200004</v>
      </c>
      <c r="P179" s="43">
        <f t="shared" ref="P179" si="1016">SUM(Q179:S179)</f>
        <v>3960.6923989600004</v>
      </c>
      <c r="Q179" s="43">
        <v>2729.7375192600002</v>
      </c>
      <c r="R179" s="43">
        <v>1190.8638267399999</v>
      </c>
      <c r="S179" s="43">
        <v>40.091052959999999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36429.547336080002</v>
      </c>
      <c r="C180" s="43">
        <f t="shared" ref="C180" si="1017">I180+O180</f>
        <v>21687.45749434</v>
      </c>
      <c r="D180" s="43">
        <f t="shared" ref="D180" si="1018">J180+P180</f>
        <v>14742.089841739999</v>
      </c>
      <c r="E180" s="43">
        <f t="shared" ref="E180" si="1019">K180+Q180</f>
        <v>10758.97837253</v>
      </c>
      <c r="F180" s="43">
        <f t="shared" ref="F180" si="1020">L180+R180</f>
        <v>3847.9749182300002</v>
      </c>
      <c r="G180" s="43">
        <f t="shared" ref="G180" si="1021">M180+S180</f>
        <v>135.13655097999998</v>
      </c>
      <c r="H180" s="43">
        <f t="shared" ref="H180" si="1022">SUM(I180:J180)</f>
        <v>27745.891748620001</v>
      </c>
      <c r="I180" s="43">
        <v>17063.103187510002</v>
      </c>
      <c r="J180" s="43">
        <f t="shared" ref="J180" si="1023">SUM(K180:M180)</f>
        <v>10682.788561109999</v>
      </c>
      <c r="K180" s="43">
        <v>7990.0460254199998</v>
      </c>
      <c r="L180" s="43">
        <v>2606.5193718</v>
      </c>
      <c r="M180" s="43">
        <v>86.223163889999995</v>
      </c>
      <c r="N180" s="43">
        <f t="shared" ref="N180" si="1024">SUM(O180:P180)</f>
        <v>8683.6555874599999</v>
      </c>
      <c r="O180" s="43">
        <v>4624.3543068299996</v>
      </c>
      <c r="P180" s="43">
        <f t="shared" ref="P180" si="1025">SUM(Q180:S180)</f>
        <v>4059.3012806299998</v>
      </c>
      <c r="Q180" s="43">
        <v>2768.9323471100001</v>
      </c>
      <c r="R180" s="43">
        <v>1241.4555464299999</v>
      </c>
      <c r="S180" s="43">
        <v>48.913387090000001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36394.824514800006</v>
      </c>
      <c r="C181" s="43">
        <f t="shared" ref="C181" si="1026">I181+O181</f>
        <v>21641.905077880001</v>
      </c>
      <c r="D181" s="43">
        <f t="shared" ref="D181" si="1027">J181+P181</f>
        <v>14752.919436919999</v>
      </c>
      <c r="E181" s="43">
        <f t="shared" ref="E181" si="1028">K181+Q181</f>
        <v>10786.080500100001</v>
      </c>
      <c r="F181" s="43">
        <f t="shared" ref="F181" si="1029">L181+R181</f>
        <v>3845.6534136600003</v>
      </c>
      <c r="G181" s="43">
        <f t="shared" ref="G181" si="1030">M181+S181</f>
        <v>121.18552316</v>
      </c>
      <c r="H181" s="43">
        <f t="shared" ref="H181" si="1031">SUM(I181:J181)</f>
        <v>27715.424178460002</v>
      </c>
      <c r="I181" s="43">
        <v>16926.747638590001</v>
      </c>
      <c r="J181" s="43">
        <f t="shared" ref="J181" si="1032">SUM(K181:M181)</f>
        <v>10788.676539869999</v>
      </c>
      <c r="K181" s="43">
        <v>8072.08331765</v>
      </c>
      <c r="L181" s="43">
        <v>2634.23070078</v>
      </c>
      <c r="M181" s="43">
        <v>82.362521439999995</v>
      </c>
      <c r="N181" s="43">
        <f t="shared" ref="N181" si="1033">SUM(O181:P181)</f>
        <v>8679.4003363400006</v>
      </c>
      <c r="O181" s="43">
        <v>4715.1574392900002</v>
      </c>
      <c r="P181" s="43">
        <f t="shared" ref="P181" si="1034">SUM(Q181:S181)</f>
        <v>3964.24289705</v>
      </c>
      <c r="Q181" s="43">
        <v>2713.9971824499999</v>
      </c>
      <c r="R181" s="43">
        <v>1211.4227128800001</v>
      </c>
      <c r="S181" s="43">
        <v>38.823001720000001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332031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19"/>
    </row>
    <row r="2" spans="1:23" ht="5.25" customHeight="1"/>
    <row r="3" spans="1:23" ht="25.5" customHeight="1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23" ht="12.75" customHeight="1">
      <c r="A4" s="205" t="s">
        <v>131</v>
      </c>
      <c r="B4" s="217"/>
      <c r="C4" s="217"/>
      <c r="D4" s="217"/>
      <c r="E4" s="217"/>
      <c r="F4" s="217"/>
    </row>
    <row r="5" spans="1:23" ht="12.75" customHeight="1">
      <c r="A5" s="25" t="s">
        <v>229</v>
      </c>
    </row>
    <row r="6" spans="1:23" ht="12.75" customHeight="1">
      <c r="A6" s="229" t="s">
        <v>0</v>
      </c>
      <c r="B6" s="233" t="s">
        <v>1</v>
      </c>
      <c r="C6" s="237" t="s">
        <v>51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9"/>
    </row>
    <row r="7" spans="1:23" s="26" customFormat="1" ht="12.75" customHeight="1">
      <c r="A7" s="230"/>
      <c r="B7" s="234"/>
      <c r="C7" s="222" t="s">
        <v>50</v>
      </c>
      <c r="D7" s="222" t="s">
        <v>49</v>
      </c>
      <c r="E7" s="222" t="s">
        <v>48</v>
      </c>
      <c r="F7" s="222" t="s">
        <v>47</v>
      </c>
      <c r="G7" s="222" t="s">
        <v>46</v>
      </c>
      <c r="H7" s="222" t="s">
        <v>45</v>
      </c>
      <c r="I7" s="222" t="s">
        <v>44</v>
      </c>
      <c r="J7" s="222" t="s">
        <v>43</v>
      </c>
      <c r="K7" s="222" t="s">
        <v>42</v>
      </c>
      <c r="L7" s="222" t="s">
        <v>41</v>
      </c>
      <c r="M7" s="225" t="s">
        <v>260</v>
      </c>
      <c r="N7" s="222" t="s">
        <v>40</v>
      </c>
      <c r="O7" s="222" t="s">
        <v>39</v>
      </c>
      <c r="P7" s="222" t="s">
        <v>53</v>
      </c>
      <c r="Q7" s="222" t="s">
        <v>38</v>
      </c>
      <c r="R7" s="222" t="s">
        <v>37</v>
      </c>
      <c r="S7" s="226" t="s">
        <v>36</v>
      </c>
      <c r="T7" s="222" t="s">
        <v>35</v>
      </c>
    </row>
    <row r="8" spans="1:23" s="26" customFormat="1" ht="12.75" customHeight="1">
      <c r="A8" s="231"/>
      <c r="B8" s="235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7"/>
      <c r="T8" s="223"/>
    </row>
    <row r="9" spans="1:23" s="26" customFormat="1" ht="71.25" customHeight="1">
      <c r="A9" s="232"/>
      <c r="B9" s="236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8"/>
      <c r="T9" s="224"/>
    </row>
    <row r="10" spans="1:23" s="26" customFormat="1" collapsed="1">
      <c r="A10" s="138">
        <v>1</v>
      </c>
      <c r="B10" s="130">
        <v>2</v>
      </c>
      <c r="C10" s="131">
        <v>3</v>
      </c>
      <c r="D10" s="130">
        <v>4</v>
      </c>
      <c r="E10" s="131">
        <v>5</v>
      </c>
      <c r="F10" s="130">
        <v>6</v>
      </c>
      <c r="G10" s="131">
        <v>7</v>
      </c>
      <c r="H10" s="130">
        <v>8</v>
      </c>
      <c r="I10" s="131">
        <v>9</v>
      </c>
      <c r="J10" s="130">
        <v>10</v>
      </c>
      <c r="K10" s="131">
        <v>11</v>
      </c>
      <c r="L10" s="130">
        <v>12</v>
      </c>
      <c r="M10" s="131">
        <v>13</v>
      </c>
      <c r="N10" s="130">
        <v>14</v>
      </c>
      <c r="O10" s="131">
        <v>15</v>
      </c>
      <c r="P10" s="130">
        <v>16</v>
      </c>
      <c r="Q10" s="131">
        <v>17</v>
      </c>
      <c r="R10" s="130">
        <v>18</v>
      </c>
      <c r="S10" s="131">
        <v>19</v>
      </c>
      <c r="T10" s="130">
        <v>20</v>
      </c>
      <c r="U10" s="132"/>
      <c r="V10" s="132"/>
      <c r="W10" s="132"/>
    </row>
    <row r="11" spans="1:23" hidden="1" outlineLevel="1">
      <c r="A11" s="8">
        <v>40544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1:23" hidden="1" outlineLevel="1">
      <c r="A12" s="8">
        <v>40575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1:23" hidden="1" outlineLevel="1">
      <c r="A13" s="8">
        <v>40603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3" hidden="1" outlineLevel="1">
      <c r="A14" s="8">
        <v>40634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1:23" hidden="1" outlineLevel="1">
      <c r="A15" s="8">
        <v>40664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  <row r="16" spans="1:23" hidden="1" outlineLevel="1">
      <c r="A16" s="8">
        <v>40695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spans="1:22" hidden="1" outlineLevel="1">
      <c r="A17" s="8">
        <v>40725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idden="1" outlineLevel="1">
      <c r="A18" s="8">
        <v>40756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  <row r="19" spans="1:22" hidden="1" outlineLevel="1">
      <c r="A19" s="8">
        <v>40787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1:22" hidden="1" outlineLevel="1">
      <c r="A20" s="8">
        <v>40817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</row>
    <row r="21" spans="1:22" hidden="1" outlineLevel="1">
      <c r="A21" s="8">
        <v>40848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</row>
    <row r="22" spans="1:22" hidden="1" outlineLevel="1">
      <c r="A22" s="8">
        <v>40878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1:22" hidden="1" outlineLevel="1">
      <c r="A23" s="8">
        <v>40909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</row>
    <row r="24" spans="1:22" hidden="1" outlineLevel="1">
      <c r="A24" s="8">
        <v>40940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1:22" hidden="1" outlineLevel="1">
      <c r="A25" s="8">
        <v>40969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22" hidden="1" outlineLevel="1">
      <c r="A26" s="8">
        <v>41000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1:22" hidden="1" outlineLevel="1">
      <c r="A27" s="8">
        <v>41030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1:22" hidden="1" outlineLevel="1">
      <c r="A28" s="8">
        <v>41061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  <row r="29" spans="1:22" hidden="1" outlineLevel="1">
      <c r="A29" s="8">
        <v>41091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</row>
    <row r="30" spans="1:22" hidden="1" outlineLevel="1">
      <c r="A30" s="8">
        <v>41122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</row>
    <row r="31" spans="1:22" hidden="1" outlineLevel="1">
      <c r="A31" s="8">
        <v>41153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1:22" hidden="1" outlineLevel="1">
      <c r="A32" s="8">
        <v>41183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1:22" hidden="1" outlineLevel="1">
      <c r="A33" s="8">
        <v>41214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1:22" hidden="1" outlineLevel="1">
      <c r="A34" s="8">
        <v>41244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</row>
    <row r="35" spans="1:22" hidden="1" outlineLevel="1">
      <c r="A35" s="8">
        <v>41275</v>
      </c>
      <c r="B35" s="127">
        <v>3975.1458954700001</v>
      </c>
      <c r="C35" s="127">
        <v>595.49775936000003</v>
      </c>
      <c r="D35" s="127">
        <v>506.46288863000001</v>
      </c>
      <c r="E35" s="127">
        <v>1829.4905467100002</v>
      </c>
      <c r="F35" s="127">
        <v>166.28536995000005</v>
      </c>
      <c r="G35" s="127">
        <v>2.8007959199999997</v>
      </c>
      <c r="H35" s="127">
        <v>88.732984399999992</v>
      </c>
      <c r="I35" s="127">
        <v>496.06721252</v>
      </c>
      <c r="J35" s="127">
        <v>65.309884109999999</v>
      </c>
      <c r="K35" s="127">
        <v>4.3686119699999999</v>
      </c>
      <c r="L35" s="127">
        <v>18.722872370000001</v>
      </c>
      <c r="M35" s="163" t="s">
        <v>189</v>
      </c>
      <c r="N35" s="127">
        <v>33.979516109999999</v>
      </c>
      <c r="O35" s="127">
        <v>69.802325319999994</v>
      </c>
      <c r="P35" s="127">
        <v>15.977898829999999</v>
      </c>
      <c r="Q35" s="127">
        <v>21.940746049999998</v>
      </c>
      <c r="R35" s="127">
        <v>12.045481470000002</v>
      </c>
      <c r="S35" s="127">
        <v>13.74063613</v>
      </c>
      <c r="T35" s="127">
        <v>33.920365619999998</v>
      </c>
      <c r="U35" s="127"/>
      <c r="V35" s="127"/>
    </row>
    <row r="36" spans="1:22" hidden="1" outlineLevel="1">
      <c r="A36" s="8">
        <v>41306</v>
      </c>
      <c r="B36" s="127">
        <v>4346.1840510000002</v>
      </c>
      <c r="C36" s="127">
        <v>616.44033949999994</v>
      </c>
      <c r="D36" s="127">
        <v>491.25073405000001</v>
      </c>
      <c r="E36" s="127">
        <v>2175.5053249000002</v>
      </c>
      <c r="F36" s="127">
        <v>187.12551230999998</v>
      </c>
      <c r="G36" s="127">
        <v>3.5383490499999999</v>
      </c>
      <c r="H36" s="127">
        <v>74.802231259999999</v>
      </c>
      <c r="I36" s="127">
        <v>538.41205960000002</v>
      </c>
      <c r="J36" s="127">
        <v>53.408132369999997</v>
      </c>
      <c r="K36" s="127">
        <v>4.2338979999999999</v>
      </c>
      <c r="L36" s="127">
        <v>21.225492619999997</v>
      </c>
      <c r="M36" s="163" t="s">
        <v>189</v>
      </c>
      <c r="N36" s="127">
        <v>32.025544979999999</v>
      </c>
      <c r="O36" s="127">
        <v>67.334919100000008</v>
      </c>
      <c r="P36" s="127">
        <v>15.143308580000001</v>
      </c>
      <c r="Q36" s="127">
        <v>19.928668200000001</v>
      </c>
      <c r="R36" s="127">
        <v>10.28329778</v>
      </c>
      <c r="S36" s="127">
        <v>12.003763589999998</v>
      </c>
      <c r="T36" s="127">
        <v>23.522475110000002</v>
      </c>
      <c r="U36" s="127"/>
      <c r="V36" s="127"/>
    </row>
    <row r="37" spans="1:22" hidden="1" outlineLevel="1">
      <c r="A37" s="8">
        <v>41334</v>
      </c>
      <c r="B37" s="127">
        <v>4057.8855726500005</v>
      </c>
      <c r="C37" s="127">
        <v>567.08684861000006</v>
      </c>
      <c r="D37" s="127">
        <v>410.72616405999997</v>
      </c>
      <c r="E37" s="127">
        <v>1979.3393815899999</v>
      </c>
      <c r="F37" s="127">
        <v>226.80971122999998</v>
      </c>
      <c r="G37" s="127">
        <v>4.2561673200000003</v>
      </c>
      <c r="H37" s="127">
        <v>115.88416836000002</v>
      </c>
      <c r="I37" s="127">
        <v>477.04463221999993</v>
      </c>
      <c r="J37" s="127">
        <v>71.518890039999988</v>
      </c>
      <c r="K37" s="127">
        <v>3.7705335300000002</v>
      </c>
      <c r="L37" s="127">
        <v>22.222683629999999</v>
      </c>
      <c r="M37" s="163" t="s">
        <v>189</v>
      </c>
      <c r="N37" s="127">
        <v>36.9824549</v>
      </c>
      <c r="O37" s="127">
        <v>65.954257259999991</v>
      </c>
      <c r="P37" s="127">
        <v>17.670367980000002</v>
      </c>
      <c r="Q37" s="127">
        <v>20.582637609999999</v>
      </c>
      <c r="R37" s="127">
        <v>9.9606000000000012</v>
      </c>
      <c r="S37" s="127">
        <v>10.99723202</v>
      </c>
      <c r="T37" s="127">
        <v>17.078842290000001</v>
      </c>
      <c r="U37" s="127"/>
      <c r="V37" s="127"/>
    </row>
    <row r="38" spans="1:22" hidden="1" outlineLevel="1">
      <c r="A38" s="8">
        <v>41365</v>
      </c>
      <c r="B38" s="127">
        <v>3874.9223378899997</v>
      </c>
      <c r="C38" s="127">
        <v>531.60884362000002</v>
      </c>
      <c r="D38" s="127">
        <v>423.07640111000001</v>
      </c>
      <c r="E38" s="127">
        <v>1872.21611648</v>
      </c>
      <c r="F38" s="127">
        <v>192.67595107000002</v>
      </c>
      <c r="G38" s="127">
        <v>4.2333982400000014</v>
      </c>
      <c r="H38" s="127">
        <v>104.07501010000001</v>
      </c>
      <c r="I38" s="127">
        <v>459.23444778999999</v>
      </c>
      <c r="J38" s="127">
        <v>84.55446563000001</v>
      </c>
      <c r="K38" s="127">
        <v>4.3733316200000001</v>
      </c>
      <c r="L38" s="127">
        <v>22.943652560000004</v>
      </c>
      <c r="M38" s="163" t="s">
        <v>189</v>
      </c>
      <c r="N38" s="127">
        <v>32.301351749999995</v>
      </c>
      <c r="O38" s="127">
        <v>63.878169740000004</v>
      </c>
      <c r="P38" s="127">
        <v>23.249844039999999</v>
      </c>
      <c r="Q38" s="127">
        <v>19.794739069999999</v>
      </c>
      <c r="R38" s="127">
        <v>12.032799389999999</v>
      </c>
      <c r="S38" s="127">
        <v>9.3658153300000002</v>
      </c>
      <c r="T38" s="127">
        <v>15.30800035</v>
      </c>
      <c r="U38" s="127"/>
      <c r="V38" s="127"/>
    </row>
    <row r="39" spans="1:22" hidden="1" outlineLevel="1">
      <c r="A39" s="8">
        <v>41395</v>
      </c>
      <c r="B39" s="127">
        <v>3818.5779453899995</v>
      </c>
      <c r="C39" s="127">
        <v>470.16510621000009</v>
      </c>
      <c r="D39" s="127">
        <v>384.49052775000001</v>
      </c>
      <c r="E39" s="127">
        <v>1789.2359802599999</v>
      </c>
      <c r="F39" s="127">
        <v>280.63291672999998</v>
      </c>
      <c r="G39" s="127">
        <v>3.5937486999999999</v>
      </c>
      <c r="H39" s="127">
        <v>118.93293215</v>
      </c>
      <c r="I39" s="127">
        <v>458.99299759000002</v>
      </c>
      <c r="J39" s="127">
        <v>99.390252090000004</v>
      </c>
      <c r="K39" s="127">
        <v>4.748740409999999</v>
      </c>
      <c r="L39" s="127">
        <v>21.860375070000003</v>
      </c>
      <c r="M39" s="163" t="s">
        <v>189</v>
      </c>
      <c r="N39" s="127">
        <v>36.905282190000001</v>
      </c>
      <c r="O39" s="127">
        <v>67.453047679999997</v>
      </c>
      <c r="P39" s="127">
        <v>17.66306015</v>
      </c>
      <c r="Q39" s="127">
        <v>21.34813583</v>
      </c>
      <c r="R39" s="127">
        <v>17.552932680000001</v>
      </c>
      <c r="S39" s="127">
        <v>7.8987877700000002</v>
      </c>
      <c r="T39" s="127">
        <v>17.713122130000002</v>
      </c>
      <c r="U39" s="127"/>
      <c r="V39" s="127"/>
    </row>
    <row r="40" spans="1:22" hidden="1" outlineLevel="1">
      <c r="A40" s="8">
        <v>41426</v>
      </c>
      <c r="B40" s="127">
        <v>3627.6866571100009</v>
      </c>
      <c r="C40" s="127">
        <v>426.45368917999997</v>
      </c>
      <c r="D40" s="127">
        <v>396.04476998999996</v>
      </c>
      <c r="E40" s="127">
        <v>1866.4415503599998</v>
      </c>
      <c r="F40" s="127">
        <v>126.27833541</v>
      </c>
      <c r="G40" s="127">
        <v>3.7663310800000001</v>
      </c>
      <c r="H40" s="127">
        <v>82.782445439999989</v>
      </c>
      <c r="I40" s="127">
        <v>439.65240089999998</v>
      </c>
      <c r="J40" s="127">
        <v>79.431259360000013</v>
      </c>
      <c r="K40" s="127">
        <v>4.9895605499999993</v>
      </c>
      <c r="L40" s="127">
        <v>21.166799299999997</v>
      </c>
      <c r="M40" s="163" t="s">
        <v>189</v>
      </c>
      <c r="N40" s="127">
        <v>42.852526879999999</v>
      </c>
      <c r="O40" s="127">
        <v>64.48440094</v>
      </c>
      <c r="P40" s="127">
        <v>15.289640889999998</v>
      </c>
      <c r="Q40" s="127">
        <v>16.992705860000001</v>
      </c>
      <c r="R40" s="127">
        <v>15.812142750000001</v>
      </c>
      <c r="S40" s="127">
        <v>9.4720463900000009</v>
      </c>
      <c r="T40" s="127">
        <v>15.77605183</v>
      </c>
      <c r="U40" s="127"/>
      <c r="V40" s="127"/>
    </row>
    <row r="41" spans="1:22" hidden="1" outlineLevel="1">
      <c r="A41" s="8">
        <v>41456</v>
      </c>
      <c r="B41" s="127">
        <v>4068.2126725500002</v>
      </c>
      <c r="C41" s="127">
        <v>431.12704960000008</v>
      </c>
      <c r="D41" s="127">
        <v>574.22701861000007</v>
      </c>
      <c r="E41" s="127">
        <v>1966.95072794</v>
      </c>
      <c r="F41" s="127">
        <v>193.03822134999999</v>
      </c>
      <c r="G41" s="127">
        <v>5.1260588</v>
      </c>
      <c r="H41" s="127">
        <v>88.96266202999999</v>
      </c>
      <c r="I41" s="127">
        <v>504.91966837000001</v>
      </c>
      <c r="J41" s="127">
        <v>82.288651389999984</v>
      </c>
      <c r="K41" s="127">
        <v>5.1639066399999995</v>
      </c>
      <c r="L41" s="127">
        <v>21.721499520000002</v>
      </c>
      <c r="M41" s="163" t="s">
        <v>189</v>
      </c>
      <c r="N41" s="127">
        <v>44.24954743</v>
      </c>
      <c r="O41" s="127">
        <v>69.341974629999996</v>
      </c>
      <c r="P41" s="127">
        <v>20.315740680000001</v>
      </c>
      <c r="Q41" s="127">
        <v>14.228534099999999</v>
      </c>
      <c r="R41" s="127">
        <v>26.735296879999996</v>
      </c>
      <c r="S41" s="127">
        <v>5.3797921500000001</v>
      </c>
      <c r="T41" s="127">
        <v>14.436322430000001</v>
      </c>
      <c r="U41" s="127"/>
      <c r="V41" s="127"/>
    </row>
    <row r="42" spans="1:22" hidden="1" outlineLevel="1">
      <c r="A42" s="8">
        <v>41487</v>
      </c>
      <c r="B42" s="127">
        <v>3870.1039449599994</v>
      </c>
      <c r="C42" s="127">
        <v>369.31790961000002</v>
      </c>
      <c r="D42" s="127">
        <v>713.21267925999996</v>
      </c>
      <c r="E42" s="127">
        <v>1839.1743715599996</v>
      </c>
      <c r="F42" s="127">
        <v>131.94757446000003</v>
      </c>
      <c r="G42" s="127">
        <v>5.9714355000000001</v>
      </c>
      <c r="H42" s="127">
        <v>75.142462249999994</v>
      </c>
      <c r="I42" s="127">
        <v>460.87442820000012</v>
      </c>
      <c r="J42" s="127">
        <v>73.922084290000015</v>
      </c>
      <c r="K42" s="127">
        <v>4.0553127800000004</v>
      </c>
      <c r="L42" s="127">
        <v>18.850623420000005</v>
      </c>
      <c r="M42" s="163" t="s">
        <v>189</v>
      </c>
      <c r="N42" s="127">
        <v>40.776182599999999</v>
      </c>
      <c r="O42" s="127">
        <v>65.192240190000007</v>
      </c>
      <c r="P42" s="127">
        <v>15.054700229999996</v>
      </c>
      <c r="Q42" s="127">
        <v>20.65308413</v>
      </c>
      <c r="R42" s="127">
        <v>21.809403209999999</v>
      </c>
      <c r="S42" s="127">
        <v>2.7161565599999999</v>
      </c>
      <c r="T42" s="127">
        <v>11.43329671</v>
      </c>
      <c r="U42" s="127"/>
      <c r="V42" s="127"/>
    </row>
    <row r="43" spans="1:22" hidden="1" outlineLevel="1">
      <c r="A43" s="8">
        <v>41518</v>
      </c>
      <c r="B43" s="127">
        <v>4136.9232868299987</v>
      </c>
      <c r="C43" s="127">
        <v>469.56308400999995</v>
      </c>
      <c r="D43" s="127">
        <v>1037.81289681</v>
      </c>
      <c r="E43" s="127">
        <v>1712.2603886899997</v>
      </c>
      <c r="F43" s="127">
        <v>78.837762690000005</v>
      </c>
      <c r="G43" s="127">
        <v>4.4023838099999999</v>
      </c>
      <c r="H43" s="127">
        <v>76.476123450000003</v>
      </c>
      <c r="I43" s="127">
        <v>464.56841079999998</v>
      </c>
      <c r="J43" s="127">
        <v>76.779388310000002</v>
      </c>
      <c r="K43" s="127">
        <v>4.7305827399999991</v>
      </c>
      <c r="L43" s="127">
        <v>19.9679146</v>
      </c>
      <c r="M43" s="163" t="s">
        <v>189</v>
      </c>
      <c r="N43" s="127">
        <v>43.968062759999995</v>
      </c>
      <c r="O43" s="127">
        <v>65.398312040000008</v>
      </c>
      <c r="P43" s="127">
        <v>18.83532357</v>
      </c>
      <c r="Q43" s="127">
        <v>21.206681990000003</v>
      </c>
      <c r="R43" s="127">
        <v>27.871945120000003</v>
      </c>
      <c r="S43" s="127">
        <v>2.1918909000000002</v>
      </c>
      <c r="T43" s="127">
        <v>12.052134540000001</v>
      </c>
      <c r="U43" s="127"/>
      <c r="V43" s="127"/>
    </row>
    <row r="44" spans="1:22" hidden="1" outlineLevel="1">
      <c r="A44" s="8">
        <v>41548</v>
      </c>
      <c r="B44" s="127">
        <v>4203.1852321299993</v>
      </c>
      <c r="C44" s="127">
        <v>512.12160179</v>
      </c>
      <c r="D44" s="127">
        <v>479.20878629000003</v>
      </c>
      <c r="E44" s="127">
        <v>2200.9726944600002</v>
      </c>
      <c r="F44" s="127">
        <v>140.29470865000002</v>
      </c>
      <c r="G44" s="127">
        <v>4.41153774</v>
      </c>
      <c r="H44" s="127">
        <v>69.599742750000004</v>
      </c>
      <c r="I44" s="127">
        <v>509.18993663999993</v>
      </c>
      <c r="J44" s="127">
        <v>60.136813769999996</v>
      </c>
      <c r="K44" s="127">
        <v>4.6795303299999995</v>
      </c>
      <c r="L44" s="127">
        <v>18.588444329999998</v>
      </c>
      <c r="M44" s="163" t="s">
        <v>189</v>
      </c>
      <c r="N44" s="127">
        <v>50.346301230000002</v>
      </c>
      <c r="O44" s="127">
        <v>70.013221799999997</v>
      </c>
      <c r="P44" s="127">
        <v>20.444850880000001</v>
      </c>
      <c r="Q44" s="127">
        <v>18.435080880000001</v>
      </c>
      <c r="R44" s="127">
        <v>30.930230559999995</v>
      </c>
      <c r="S44" s="127">
        <v>1.93827306</v>
      </c>
      <c r="T44" s="127">
        <v>11.873476969999999</v>
      </c>
      <c r="U44" s="127"/>
      <c r="V44" s="127"/>
    </row>
    <row r="45" spans="1:22" hidden="1" outlineLevel="1">
      <c r="A45" s="8">
        <v>41579</v>
      </c>
      <c r="B45" s="127">
        <v>4185.2710294099998</v>
      </c>
      <c r="C45" s="127">
        <v>523.85364030999995</v>
      </c>
      <c r="D45" s="127">
        <v>520.92353621999996</v>
      </c>
      <c r="E45" s="127">
        <v>2034.2092859499999</v>
      </c>
      <c r="F45" s="127">
        <v>172.75770049000002</v>
      </c>
      <c r="G45" s="127">
        <v>4.36668989</v>
      </c>
      <c r="H45" s="127">
        <v>92.39745646999998</v>
      </c>
      <c r="I45" s="127">
        <v>555.9697175</v>
      </c>
      <c r="J45" s="127">
        <v>67.459417459999997</v>
      </c>
      <c r="K45" s="127">
        <v>4.9197308100000008</v>
      </c>
      <c r="L45" s="127">
        <v>16.863744109999999</v>
      </c>
      <c r="M45" s="163" t="s">
        <v>189</v>
      </c>
      <c r="N45" s="127">
        <v>49.234596759999995</v>
      </c>
      <c r="O45" s="127">
        <v>70.736712119999993</v>
      </c>
      <c r="P45" s="127">
        <v>16.509024789999998</v>
      </c>
      <c r="Q45" s="127">
        <v>19.359956270000001</v>
      </c>
      <c r="R45" s="127">
        <v>21.933459380000002</v>
      </c>
      <c r="S45" s="127">
        <v>2.4756076900000004</v>
      </c>
      <c r="T45" s="127">
        <v>11.30075319</v>
      </c>
      <c r="U45" s="127"/>
      <c r="V45" s="127"/>
    </row>
    <row r="46" spans="1:22" hidden="1" outlineLevel="1">
      <c r="A46" s="8">
        <v>41609</v>
      </c>
      <c r="B46" s="127">
        <v>3987.8794766499987</v>
      </c>
      <c r="C46" s="127">
        <v>461.8976773</v>
      </c>
      <c r="D46" s="127">
        <v>390.5795498</v>
      </c>
      <c r="E46" s="127">
        <v>2007.4588634099996</v>
      </c>
      <c r="F46" s="127">
        <v>213.54218831000003</v>
      </c>
      <c r="G46" s="127">
        <v>4.9627753700000001</v>
      </c>
      <c r="H46" s="127">
        <v>98.093863320000011</v>
      </c>
      <c r="I46" s="127">
        <v>480.32420657999995</v>
      </c>
      <c r="J46" s="127">
        <v>129.60224339000001</v>
      </c>
      <c r="K46" s="127">
        <v>4.1880121399999997</v>
      </c>
      <c r="L46" s="127">
        <v>22.064012930000001</v>
      </c>
      <c r="M46" s="163" t="s">
        <v>189</v>
      </c>
      <c r="N46" s="127">
        <v>46.016930540000004</v>
      </c>
      <c r="O46" s="127">
        <v>61.155188850000009</v>
      </c>
      <c r="P46" s="127">
        <v>19.620634020000001</v>
      </c>
      <c r="Q46" s="127">
        <v>17.43378341</v>
      </c>
      <c r="R46" s="127">
        <v>16.943393819999997</v>
      </c>
      <c r="S46" s="127">
        <v>3.8932115899999999</v>
      </c>
      <c r="T46" s="127">
        <v>10.10294187</v>
      </c>
      <c r="U46" s="127"/>
      <c r="V46" s="127"/>
    </row>
    <row r="47" spans="1:22" hidden="1" outlineLevel="1">
      <c r="A47" s="8">
        <v>41640</v>
      </c>
      <c r="B47" s="127">
        <v>3933.1157103600008</v>
      </c>
      <c r="C47" s="127">
        <v>595.62703553999995</v>
      </c>
      <c r="D47" s="127">
        <v>376.04799193000002</v>
      </c>
      <c r="E47" s="127">
        <v>1953.64628722</v>
      </c>
      <c r="F47" s="127">
        <v>199.04260465999999</v>
      </c>
      <c r="G47" s="127">
        <v>3.3859484600000003</v>
      </c>
      <c r="H47" s="127">
        <v>94.990798149999989</v>
      </c>
      <c r="I47" s="127">
        <v>452.04833316000003</v>
      </c>
      <c r="J47" s="127">
        <v>48.261797510000001</v>
      </c>
      <c r="K47" s="127">
        <v>3.4294233300000001</v>
      </c>
      <c r="L47" s="127">
        <v>20.83736755</v>
      </c>
      <c r="M47" s="163" t="s">
        <v>189</v>
      </c>
      <c r="N47" s="127">
        <v>42.515909149999999</v>
      </c>
      <c r="O47" s="127">
        <v>73.261492839999988</v>
      </c>
      <c r="P47" s="127">
        <v>20.840819149999998</v>
      </c>
      <c r="Q47" s="127">
        <v>20.14489867</v>
      </c>
      <c r="R47" s="127">
        <v>16.048500320000002</v>
      </c>
      <c r="S47" s="127">
        <v>3.2764565299999999</v>
      </c>
      <c r="T47" s="127">
        <v>9.7100461899999999</v>
      </c>
      <c r="U47" s="127"/>
      <c r="V47" s="127"/>
    </row>
    <row r="48" spans="1:22" hidden="1" outlineLevel="1">
      <c r="A48" s="8">
        <v>41671</v>
      </c>
      <c r="B48" s="127">
        <v>4336.6465571400004</v>
      </c>
      <c r="C48" s="127">
        <v>634.55122273999996</v>
      </c>
      <c r="D48" s="127">
        <v>356.37575141999997</v>
      </c>
      <c r="E48" s="127">
        <v>2104.1051275700001</v>
      </c>
      <c r="F48" s="127">
        <v>328.81499431999998</v>
      </c>
      <c r="G48" s="127">
        <v>5.2287832500000002</v>
      </c>
      <c r="H48" s="127">
        <v>103.16012813000002</v>
      </c>
      <c r="I48" s="127">
        <v>534.14819130000001</v>
      </c>
      <c r="J48" s="127">
        <v>52.340496989999998</v>
      </c>
      <c r="K48" s="127">
        <v>3.8829852200000001</v>
      </c>
      <c r="L48" s="127">
        <v>22.292362059999999</v>
      </c>
      <c r="M48" s="163" t="s">
        <v>189</v>
      </c>
      <c r="N48" s="127">
        <v>44.97607232</v>
      </c>
      <c r="O48" s="127">
        <v>66.151996830000002</v>
      </c>
      <c r="P48" s="127">
        <v>22.217070379999999</v>
      </c>
      <c r="Q48" s="127">
        <v>20.466928690000003</v>
      </c>
      <c r="R48" s="127">
        <v>20.661510329999999</v>
      </c>
      <c r="S48" s="127">
        <v>4.3019563999999999</v>
      </c>
      <c r="T48" s="127">
        <v>12.970979190000001</v>
      </c>
      <c r="U48" s="127"/>
      <c r="V48" s="127"/>
    </row>
    <row r="49" spans="1:22" hidden="1" outlineLevel="1">
      <c r="A49" s="8">
        <v>41699</v>
      </c>
      <c r="B49" s="127">
        <v>4629.8796564100012</v>
      </c>
      <c r="C49" s="127">
        <v>641.57333432999997</v>
      </c>
      <c r="D49" s="127">
        <v>605.00836065999999</v>
      </c>
      <c r="E49" s="127">
        <v>2081.2499878899998</v>
      </c>
      <c r="F49" s="127">
        <v>389.46852088000003</v>
      </c>
      <c r="G49" s="127">
        <v>7.1056497099999998</v>
      </c>
      <c r="H49" s="127">
        <v>113.28250343999999</v>
      </c>
      <c r="I49" s="127">
        <v>517.81326180999997</v>
      </c>
      <c r="J49" s="127">
        <v>45.016172560000015</v>
      </c>
      <c r="K49" s="127">
        <v>3.4192300100000002</v>
      </c>
      <c r="L49" s="127">
        <v>20.733324680000003</v>
      </c>
      <c r="M49" s="163" t="s">
        <v>189</v>
      </c>
      <c r="N49" s="127">
        <v>61.586943319999996</v>
      </c>
      <c r="O49" s="127">
        <v>69.314423529999999</v>
      </c>
      <c r="P49" s="127">
        <v>18.517096809999998</v>
      </c>
      <c r="Q49" s="127">
        <v>23.29431155</v>
      </c>
      <c r="R49" s="127">
        <v>15.317255300000003</v>
      </c>
      <c r="S49" s="127">
        <v>3.6545233000000001</v>
      </c>
      <c r="T49" s="127">
        <v>13.524756630000001</v>
      </c>
      <c r="U49" s="127"/>
      <c r="V49" s="127"/>
    </row>
    <row r="50" spans="1:22" hidden="1" outlineLevel="1">
      <c r="A50" s="8">
        <v>41730</v>
      </c>
      <c r="B50" s="127">
        <v>4784.3067743900001</v>
      </c>
      <c r="C50" s="127">
        <v>753.92912275000003</v>
      </c>
      <c r="D50" s="127">
        <v>638.71454302000006</v>
      </c>
      <c r="E50" s="127">
        <v>2097.78948038</v>
      </c>
      <c r="F50" s="127">
        <v>396.15286715999997</v>
      </c>
      <c r="G50" s="127">
        <v>7.7567531499999998</v>
      </c>
      <c r="H50" s="127">
        <v>127.51470264000001</v>
      </c>
      <c r="I50" s="127">
        <v>492.31209796000002</v>
      </c>
      <c r="J50" s="127">
        <v>68.240238669999982</v>
      </c>
      <c r="K50" s="127">
        <v>4.4590101799999999</v>
      </c>
      <c r="L50" s="127">
        <v>14.611054529999999</v>
      </c>
      <c r="M50" s="163" t="s">
        <v>189</v>
      </c>
      <c r="N50" s="127">
        <v>37.470231739999996</v>
      </c>
      <c r="O50" s="127">
        <v>69.445659460000002</v>
      </c>
      <c r="P50" s="127">
        <v>25.067343880000003</v>
      </c>
      <c r="Q50" s="127">
        <v>21.854880270000006</v>
      </c>
      <c r="R50" s="127">
        <v>11.5844407</v>
      </c>
      <c r="S50" s="127">
        <v>2.47193928</v>
      </c>
      <c r="T50" s="127">
        <v>14.932408619999997</v>
      </c>
      <c r="U50" s="127"/>
      <c r="V50" s="127"/>
    </row>
    <row r="51" spans="1:22" hidden="1" outlineLevel="1">
      <c r="A51" s="8">
        <v>41760</v>
      </c>
      <c r="B51" s="127">
        <v>5088.6205692200001</v>
      </c>
      <c r="C51" s="127">
        <v>753.84591731</v>
      </c>
      <c r="D51" s="127">
        <v>563.16035024999996</v>
      </c>
      <c r="E51" s="127">
        <v>2409.2655675699998</v>
      </c>
      <c r="F51" s="127">
        <v>439.13520036</v>
      </c>
      <c r="G51" s="127">
        <v>5.5055496599999998</v>
      </c>
      <c r="H51" s="127">
        <v>121.51627013000002</v>
      </c>
      <c r="I51" s="127">
        <v>529.19930819000001</v>
      </c>
      <c r="J51" s="127">
        <v>64.531549179999999</v>
      </c>
      <c r="K51" s="127">
        <v>4.995512820000001</v>
      </c>
      <c r="L51" s="127">
        <v>15.427759649999999</v>
      </c>
      <c r="M51" s="163" t="s">
        <v>189</v>
      </c>
      <c r="N51" s="127">
        <v>36.568813460000001</v>
      </c>
      <c r="O51" s="127">
        <v>69.27565414</v>
      </c>
      <c r="P51" s="127">
        <v>25.390738289999998</v>
      </c>
      <c r="Q51" s="127">
        <v>22.163691489999998</v>
      </c>
      <c r="R51" s="127">
        <v>9.9895356600000014</v>
      </c>
      <c r="S51" s="127">
        <v>3.2499508700000002</v>
      </c>
      <c r="T51" s="127">
        <v>15.39920019</v>
      </c>
      <c r="U51" s="127"/>
      <c r="V51" s="127"/>
    </row>
    <row r="52" spans="1:22" hidden="1" outlineLevel="1">
      <c r="A52" s="8">
        <v>41791</v>
      </c>
      <c r="B52" s="127">
        <v>4878.3817236800005</v>
      </c>
      <c r="C52" s="127">
        <v>711.19896083000003</v>
      </c>
      <c r="D52" s="127">
        <v>530.94777763000002</v>
      </c>
      <c r="E52" s="127">
        <v>2512.4167047800001</v>
      </c>
      <c r="F52" s="127">
        <v>236.98558481999999</v>
      </c>
      <c r="G52" s="127">
        <v>6.1886220800000009</v>
      </c>
      <c r="H52" s="127">
        <v>96.020222820000001</v>
      </c>
      <c r="I52" s="127">
        <v>518.75786075999997</v>
      </c>
      <c r="J52" s="127">
        <v>63.116460960000005</v>
      </c>
      <c r="K52" s="127">
        <v>5.23156629</v>
      </c>
      <c r="L52" s="127">
        <v>14.933398179999999</v>
      </c>
      <c r="M52" s="163" t="s">
        <v>189</v>
      </c>
      <c r="N52" s="127">
        <v>41.029804609999999</v>
      </c>
      <c r="O52" s="127">
        <v>67.931483060000005</v>
      </c>
      <c r="P52" s="127">
        <v>29.401680480000003</v>
      </c>
      <c r="Q52" s="127">
        <v>15.111732889999999</v>
      </c>
      <c r="R52" s="127">
        <v>10.439825720000002</v>
      </c>
      <c r="S52" s="127">
        <v>3.18426768</v>
      </c>
      <c r="T52" s="127">
        <v>15.485770089999999</v>
      </c>
      <c r="U52" s="127"/>
      <c r="V52" s="127"/>
    </row>
    <row r="53" spans="1:22" hidden="1" outlineLevel="1">
      <c r="A53" s="8">
        <v>41821</v>
      </c>
      <c r="B53" s="127">
        <v>4820.2167298700006</v>
      </c>
      <c r="C53" s="127">
        <v>679.44754598999998</v>
      </c>
      <c r="D53" s="127">
        <v>506.87748427999998</v>
      </c>
      <c r="E53" s="127">
        <v>2372.1123139900001</v>
      </c>
      <c r="F53" s="127">
        <v>255.76830078</v>
      </c>
      <c r="G53" s="127">
        <v>6.9363897200000002</v>
      </c>
      <c r="H53" s="127">
        <v>124.33646614999999</v>
      </c>
      <c r="I53" s="127">
        <v>566.91913252999996</v>
      </c>
      <c r="J53" s="127">
        <v>85.159752679999997</v>
      </c>
      <c r="K53" s="127">
        <v>6.6373400500000006</v>
      </c>
      <c r="L53" s="127">
        <v>15.74037697</v>
      </c>
      <c r="M53" s="163" t="s">
        <v>189</v>
      </c>
      <c r="N53" s="127">
        <v>48.221890789999996</v>
      </c>
      <c r="O53" s="127">
        <v>64.090878599999996</v>
      </c>
      <c r="P53" s="127">
        <v>31.593196540000005</v>
      </c>
      <c r="Q53" s="127">
        <v>11.362787369999999</v>
      </c>
      <c r="R53" s="127">
        <v>25.163249219999997</v>
      </c>
      <c r="S53" s="127">
        <v>4.45275935</v>
      </c>
      <c r="T53" s="127">
        <v>15.396864859999999</v>
      </c>
      <c r="U53" s="127"/>
      <c r="V53" s="127"/>
    </row>
    <row r="54" spans="1:22" hidden="1" outlineLevel="1">
      <c r="A54" s="8">
        <v>41852</v>
      </c>
      <c r="B54" s="127">
        <v>5247.5563515599997</v>
      </c>
      <c r="C54" s="127">
        <v>616.26573098999995</v>
      </c>
      <c r="D54" s="127">
        <v>579.10445401000004</v>
      </c>
      <c r="E54" s="127">
        <v>2756.7596013899997</v>
      </c>
      <c r="F54" s="127">
        <v>252.69783893000002</v>
      </c>
      <c r="G54" s="127">
        <v>4.1147733099999995</v>
      </c>
      <c r="H54" s="127">
        <v>115.2095516</v>
      </c>
      <c r="I54" s="127">
        <v>604.75207906000003</v>
      </c>
      <c r="J54" s="127">
        <v>92.857477229999972</v>
      </c>
      <c r="K54" s="127">
        <v>5.4633865699999999</v>
      </c>
      <c r="L54" s="127">
        <v>13.196398930000001</v>
      </c>
      <c r="M54" s="163" t="s">
        <v>189</v>
      </c>
      <c r="N54" s="127">
        <v>41.911458889999999</v>
      </c>
      <c r="O54" s="127">
        <v>71.881524670000005</v>
      </c>
      <c r="P54" s="127">
        <v>28.95949134</v>
      </c>
      <c r="Q54" s="127">
        <v>22.4184336</v>
      </c>
      <c r="R54" s="127">
        <v>23.860704770000002</v>
      </c>
      <c r="S54" s="127">
        <v>3.1395040599999997</v>
      </c>
      <c r="T54" s="127">
        <v>14.963942210000001</v>
      </c>
      <c r="U54" s="127"/>
      <c r="V54" s="133"/>
    </row>
    <row r="55" spans="1:22" hidden="1" outlineLevel="1">
      <c r="A55" s="8">
        <v>41883</v>
      </c>
      <c r="B55" s="127">
        <v>5237.5801840900003</v>
      </c>
      <c r="C55" s="127">
        <v>551.46499309000001</v>
      </c>
      <c r="D55" s="127">
        <v>857.07542720000004</v>
      </c>
      <c r="E55" s="127">
        <v>2497.8600492300002</v>
      </c>
      <c r="F55" s="127">
        <v>306.61458870999996</v>
      </c>
      <c r="G55" s="127">
        <v>7.1751965899999997</v>
      </c>
      <c r="H55" s="127">
        <v>111.58056478</v>
      </c>
      <c r="I55" s="127">
        <v>622.41959573999998</v>
      </c>
      <c r="J55" s="127">
        <v>76.102683799999994</v>
      </c>
      <c r="K55" s="127">
        <v>7.5865453100000009</v>
      </c>
      <c r="L55" s="127">
        <v>13.398707899999998</v>
      </c>
      <c r="M55" s="163" t="s">
        <v>189</v>
      </c>
      <c r="N55" s="127">
        <v>34.243092240000003</v>
      </c>
      <c r="O55" s="127">
        <v>67.5285303</v>
      </c>
      <c r="P55" s="127">
        <v>25.346651600000001</v>
      </c>
      <c r="Q55" s="127">
        <v>27.363901070000001</v>
      </c>
      <c r="R55" s="127">
        <v>15.48442642</v>
      </c>
      <c r="S55" s="127">
        <v>2.1009360999999998</v>
      </c>
      <c r="T55" s="127">
        <v>14.234294009999997</v>
      </c>
      <c r="U55" s="127"/>
      <c r="V55" s="127"/>
    </row>
    <row r="56" spans="1:22" hidden="1" outlineLevel="1">
      <c r="A56" s="8">
        <v>41913</v>
      </c>
      <c r="B56" s="127">
        <v>5446.7406717100002</v>
      </c>
      <c r="C56" s="127">
        <v>586.25959188000002</v>
      </c>
      <c r="D56" s="127">
        <v>742.40248204</v>
      </c>
      <c r="E56" s="127">
        <v>2693.8920205200002</v>
      </c>
      <c r="F56" s="127">
        <v>213.15707077999997</v>
      </c>
      <c r="G56" s="127">
        <v>7.0374311599999997</v>
      </c>
      <c r="H56" s="127">
        <v>230.26873404000003</v>
      </c>
      <c r="I56" s="127">
        <v>612.04539823999994</v>
      </c>
      <c r="J56" s="127">
        <v>115.35463916</v>
      </c>
      <c r="K56" s="127">
        <v>6.7714072199999995</v>
      </c>
      <c r="L56" s="127">
        <v>16.539197620000003</v>
      </c>
      <c r="M56" s="163" t="s">
        <v>189</v>
      </c>
      <c r="N56" s="127">
        <v>36.746938160000006</v>
      </c>
      <c r="O56" s="127">
        <v>78.121557819999992</v>
      </c>
      <c r="P56" s="127">
        <v>36.898740869999997</v>
      </c>
      <c r="Q56" s="127">
        <v>26.549323889999997</v>
      </c>
      <c r="R56" s="127">
        <v>26.657251110000001</v>
      </c>
      <c r="S56" s="127">
        <v>4.6000315900000004</v>
      </c>
      <c r="T56" s="127">
        <v>13.438855610000001</v>
      </c>
      <c r="U56" s="127"/>
      <c r="V56" s="127"/>
    </row>
    <row r="57" spans="1:22" hidden="1" outlineLevel="1">
      <c r="A57" s="8">
        <v>41944</v>
      </c>
      <c r="B57" s="127">
        <v>5798.0801988800004</v>
      </c>
      <c r="C57" s="127">
        <v>707.88306109999985</v>
      </c>
      <c r="D57" s="127">
        <v>637.75155638000001</v>
      </c>
      <c r="E57" s="127">
        <v>2872.33772473</v>
      </c>
      <c r="F57" s="127">
        <v>258.92729973000002</v>
      </c>
      <c r="G57" s="127">
        <v>5.9397136999999995</v>
      </c>
      <c r="H57" s="127">
        <v>191.10754068</v>
      </c>
      <c r="I57" s="127">
        <v>780.04790274000015</v>
      </c>
      <c r="J57" s="127">
        <v>112.86066258000001</v>
      </c>
      <c r="K57" s="127">
        <v>6.0961384699999996</v>
      </c>
      <c r="L57" s="127">
        <v>16.362545190000002</v>
      </c>
      <c r="M57" s="163" t="s">
        <v>189</v>
      </c>
      <c r="N57" s="127">
        <v>52.101993180000001</v>
      </c>
      <c r="O57" s="127">
        <v>73.952551459999995</v>
      </c>
      <c r="P57" s="127">
        <v>21.852737169999997</v>
      </c>
      <c r="Q57" s="127">
        <v>30.014861410000002</v>
      </c>
      <c r="R57" s="127">
        <v>13.569818520000002</v>
      </c>
      <c r="S57" s="127">
        <v>4.1900136799999999</v>
      </c>
      <c r="T57" s="127">
        <v>13.084078160000001</v>
      </c>
      <c r="U57" s="127"/>
      <c r="V57" s="127"/>
    </row>
    <row r="58" spans="1:22" hidden="1" outlineLevel="1">
      <c r="A58" s="8">
        <v>41974</v>
      </c>
      <c r="B58" s="127">
        <v>5540.08718486</v>
      </c>
      <c r="C58" s="127">
        <v>488.00810882999997</v>
      </c>
      <c r="D58" s="127">
        <v>648.88612916</v>
      </c>
      <c r="E58" s="127">
        <v>2970.0034626199999</v>
      </c>
      <c r="F58" s="127">
        <v>358.16161919000001</v>
      </c>
      <c r="G58" s="127">
        <v>6.6639153199999992</v>
      </c>
      <c r="H58" s="127">
        <v>103.49194050000001</v>
      </c>
      <c r="I58" s="127">
        <v>658.6080300299999</v>
      </c>
      <c r="J58" s="127">
        <v>90.670988170000001</v>
      </c>
      <c r="K58" s="127">
        <v>5.1368637900000005</v>
      </c>
      <c r="L58" s="127">
        <v>14.593545869999998</v>
      </c>
      <c r="M58" s="163" t="s">
        <v>189</v>
      </c>
      <c r="N58" s="127">
        <v>43.180720380000004</v>
      </c>
      <c r="O58" s="127">
        <v>70.471790970000001</v>
      </c>
      <c r="P58" s="127">
        <v>24.413470870000001</v>
      </c>
      <c r="Q58" s="127">
        <v>28.227546390000001</v>
      </c>
      <c r="R58" s="127">
        <v>11.541112530000001</v>
      </c>
      <c r="S58" s="127">
        <v>4.8479913699999999</v>
      </c>
      <c r="T58" s="127">
        <v>13.17994887</v>
      </c>
      <c r="U58" s="127"/>
      <c r="V58" s="127"/>
    </row>
    <row r="59" spans="1:22" hidden="1" outlineLevel="1">
      <c r="A59" s="8">
        <v>42005</v>
      </c>
      <c r="B59" s="127">
        <v>5795.6277687399997</v>
      </c>
      <c r="C59" s="127">
        <v>493.56030866000003</v>
      </c>
      <c r="D59" s="127">
        <v>612.12295124000002</v>
      </c>
      <c r="E59" s="127">
        <v>3222.78792527</v>
      </c>
      <c r="F59" s="127">
        <v>356.49893168</v>
      </c>
      <c r="G59" s="127">
        <v>10.301238590000001</v>
      </c>
      <c r="H59" s="127">
        <v>115.48833018000001</v>
      </c>
      <c r="I59" s="127">
        <v>670.03879758999994</v>
      </c>
      <c r="J59" s="127">
        <v>80.318768899999995</v>
      </c>
      <c r="K59" s="127">
        <v>3.7326391799999996</v>
      </c>
      <c r="L59" s="127">
        <v>17.25644385</v>
      </c>
      <c r="M59" s="163" t="s">
        <v>189</v>
      </c>
      <c r="N59" s="127">
        <v>52.19638716</v>
      </c>
      <c r="O59" s="127">
        <v>73.051627999999994</v>
      </c>
      <c r="P59" s="127">
        <v>22.109850980000001</v>
      </c>
      <c r="Q59" s="127">
        <v>31.629063700000003</v>
      </c>
      <c r="R59" s="127">
        <v>14.83419619</v>
      </c>
      <c r="S59" s="127">
        <v>7.5827360500000003</v>
      </c>
      <c r="T59" s="127">
        <v>12.117571519999998</v>
      </c>
      <c r="U59" s="127"/>
      <c r="V59" s="127"/>
    </row>
    <row r="60" spans="1:22" hidden="1" outlineLevel="1">
      <c r="A60" s="8">
        <v>42036</v>
      </c>
      <c r="B60" s="127">
        <v>8236.8731961700032</v>
      </c>
      <c r="C60" s="127">
        <v>624.29026437000005</v>
      </c>
      <c r="D60" s="127">
        <v>919.49500982999996</v>
      </c>
      <c r="E60" s="127">
        <v>4860.1150012300004</v>
      </c>
      <c r="F60" s="127">
        <v>463.82411160999999</v>
      </c>
      <c r="G60" s="127">
        <v>12.89409818</v>
      </c>
      <c r="H60" s="127">
        <v>137.07520059000001</v>
      </c>
      <c r="I60" s="127">
        <v>880.84128796999994</v>
      </c>
      <c r="J60" s="127">
        <v>74.174822789999993</v>
      </c>
      <c r="K60" s="127">
        <v>3.2969504099999996</v>
      </c>
      <c r="L60" s="127">
        <v>18.010753610000002</v>
      </c>
      <c r="M60" s="163" t="s">
        <v>189</v>
      </c>
      <c r="N60" s="127">
        <v>41.608883890000001</v>
      </c>
      <c r="O60" s="127">
        <v>92.559286170000007</v>
      </c>
      <c r="P60" s="127">
        <v>19.85121221</v>
      </c>
      <c r="Q60" s="127">
        <v>46.99886558</v>
      </c>
      <c r="R60" s="127">
        <v>16.015915079999999</v>
      </c>
      <c r="S60" s="127">
        <v>11.409124650000001</v>
      </c>
      <c r="T60" s="127">
        <v>14.412408000000001</v>
      </c>
      <c r="U60" s="127"/>
      <c r="V60" s="127"/>
    </row>
    <row r="61" spans="1:22" hidden="1" outlineLevel="1">
      <c r="A61" s="8">
        <v>42064</v>
      </c>
      <c r="B61" s="127">
        <v>8028.6875948099996</v>
      </c>
      <c r="C61" s="127">
        <v>1012.60484753</v>
      </c>
      <c r="D61" s="127">
        <v>808.82772741999997</v>
      </c>
      <c r="E61" s="127">
        <v>4255.8170660399992</v>
      </c>
      <c r="F61" s="127">
        <v>716.0488605999999</v>
      </c>
      <c r="G61" s="127">
        <v>16.053172530000001</v>
      </c>
      <c r="H61" s="127">
        <v>121.75131164000001</v>
      </c>
      <c r="I61" s="127">
        <v>762.9110162799999</v>
      </c>
      <c r="J61" s="127">
        <v>71.048282720000003</v>
      </c>
      <c r="K61" s="127">
        <v>4.1451851</v>
      </c>
      <c r="L61" s="127">
        <v>19.89020884</v>
      </c>
      <c r="M61" s="163" t="s">
        <v>189</v>
      </c>
      <c r="N61" s="127">
        <v>41.513397230000002</v>
      </c>
      <c r="O61" s="127">
        <v>86.253489389999999</v>
      </c>
      <c r="P61" s="127">
        <v>14.874223460000001</v>
      </c>
      <c r="Q61" s="127">
        <v>54.849874630000002</v>
      </c>
      <c r="R61" s="127">
        <v>16.249032860000003</v>
      </c>
      <c r="S61" s="127">
        <v>10.535024949999999</v>
      </c>
      <c r="T61" s="127">
        <v>15.314873589999999</v>
      </c>
      <c r="U61" s="127"/>
      <c r="V61" s="127"/>
    </row>
    <row r="62" spans="1:22" hidden="1" outlineLevel="1">
      <c r="A62" s="8">
        <v>42095</v>
      </c>
      <c r="B62" s="127">
        <v>7274.3136117199992</v>
      </c>
      <c r="C62" s="127">
        <v>804.27830616999995</v>
      </c>
      <c r="D62" s="127">
        <v>632.92666391</v>
      </c>
      <c r="E62" s="127">
        <v>4284.1515313199998</v>
      </c>
      <c r="F62" s="127">
        <v>353.37863479999999</v>
      </c>
      <c r="G62" s="127">
        <v>16.68487957</v>
      </c>
      <c r="H62" s="127">
        <v>108.38647725000001</v>
      </c>
      <c r="I62" s="127">
        <v>727.30397992999997</v>
      </c>
      <c r="J62" s="127">
        <v>79.165507930000004</v>
      </c>
      <c r="K62" s="127">
        <v>4.8534500300000003</v>
      </c>
      <c r="L62" s="127">
        <v>19.096348859999999</v>
      </c>
      <c r="M62" s="163" t="s">
        <v>189</v>
      </c>
      <c r="N62" s="127">
        <v>45.274814740000004</v>
      </c>
      <c r="O62" s="127">
        <v>82.609565500000002</v>
      </c>
      <c r="P62" s="127">
        <v>19.944174220000001</v>
      </c>
      <c r="Q62" s="127">
        <v>55.684946620000005</v>
      </c>
      <c r="R62" s="127">
        <v>13.782293219999998</v>
      </c>
      <c r="S62" s="127">
        <v>11.768234290000001</v>
      </c>
      <c r="T62" s="127">
        <v>15.02380336</v>
      </c>
      <c r="U62" s="127"/>
      <c r="V62" s="127"/>
    </row>
    <row r="63" spans="1:22" hidden="1" outlineLevel="1">
      <c r="A63" s="8">
        <v>42125</v>
      </c>
      <c r="B63" s="127">
        <v>7275.1661102799999</v>
      </c>
      <c r="C63" s="127">
        <v>875.88826349999988</v>
      </c>
      <c r="D63" s="127">
        <v>560.46941863000006</v>
      </c>
      <c r="E63" s="127">
        <v>4352.6008775599994</v>
      </c>
      <c r="F63" s="127">
        <v>294.21863877999999</v>
      </c>
      <c r="G63" s="127">
        <v>24.592496689999994</v>
      </c>
      <c r="H63" s="127">
        <v>104.34841166</v>
      </c>
      <c r="I63" s="127">
        <v>696.31969458999993</v>
      </c>
      <c r="J63" s="127">
        <v>76.996871889999994</v>
      </c>
      <c r="K63" s="127">
        <v>6.20005104</v>
      </c>
      <c r="L63" s="127">
        <v>17.638501980000004</v>
      </c>
      <c r="M63" s="163" t="s">
        <v>189</v>
      </c>
      <c r="N63" s="127">
        <v>41.796589510000004</v>
      </c>
      <c r="O63" s="127">
        <v>78.826513659999989</v>
      </c>
      <c r="P63" s="127">
        <v>24.030744540000001</v>
      </c>
      <c r="Q63" s="127">
        <v>70.952652619999995</v>
      </c>
      <c r="R63" s="127">
        <v>20.152815910000001</v>
      </c>
      <c r="S63" s="127">
        <v>12.742363489999999</v>
      </c>
      <c r="T63" s="127">
        <v>17.39120423</v>
      </c>
      <c r="U63" s="127"/>
      <c r="V63" s="127"/>
    </row>
    <row r="64" spans="1:22" hidden="1" outlineLevel="1">
      <c r="A64" s="8">
        <v>42156</v>
      </c>
      <c r="B64" s="127">
        <v>7582.1216608499999</v>
      </c>
      <c r="C64" s="127">
        <v>1030.37092175</v>
      </c>
      <c r="D64" s="127">
        <v>573.31217781999999</v>
      </c>
      <c r="E64" s="127">
        <v>4455.8551624600004</v>
      </c>
      <c r="F64" s="127">
        <v>334.37315035999995</v>
      </c>
      <c r="G64" s="127">
        <v>27.071047389999997</v>
      </c>
      <c r="H64" s="127">
        <v>100.48776577999999</v>
      </c>
      <c r="I64" s="127">
        <v>681.68950773999995</v>
      </c>
      <c r="J64" s="127">
        <v>80.08789822</v>
      </c>
      <c r="K64" s="127">
        <v>8.0317574</v>
      </c>
      <c r="L64" s="127">
        <v>21.9078543</v>
      </c>
      <c r="M64" s="163" t="s">
        <v>189</v>
      </c>
      <c r="N64" s="127">
        <v>66.985182619999989</v>
      </c>
      <c r="O64" s="127">
        <v>68.929386980000004</v>
      </c>
      <c r="P64" s="127">
        <v>23.495091110000001</v>
      </c>
      <c r="Q64" s="127">
        <v>62.030073309999999</v>
      </c>
      <c r="R64" s="127">
        <v>24.25020615</v>
      </c>
      <c r="S64" s="127">
        <v>8.8621409800000013</v>
      </c>
      <c r="T64" s="127">
        <v>14.382336479999998</v>
      </c>
      <c r="U64" s="127"/>
      <c r="V64" s="127"/>
    </row>
    <row r="65" spans="1:22" hidden="1" outlineLevel="1">
      <c r="A65" s="8">
        <v>42186</v>
      </c>
      <c r="B65" s="127">
        <v>7714.5626590899992</v>
      </c>
      <c r="C65" s="127">
        <v>1125.8842771499999</v>
      </c>
      <c r="D65" s="127">
        <v>473.39450493000004</v>
      </c>
      <c r="E65" s="127">
        <v>4674.1785503900001</v>
      </c>
      <c r="F65" s="127">
        <v>276.30801818999998</v>
      </c>
      <c r="G65" s="127">
        <v>19.977317680000002</v>
      </c>
      <c r="H65" s="127">
        <v>93.166548019999993</v>
      </c>
      <c r="I65" s="127">
        <v>665.71047718</v>
      </c>
      <c r="J65" s="127">
        <v>85.015144719999981</v>
      </c>
      <c r="K65" s="127">
        <v>7.7883550899999996</v>
      </c>
      <c r="L65" s="127">
        <v>16.184603469999999</v>
      </c>
      <c r="M65" s="163" t="s">
        <v>189</v>
      </c>
      <c r="N65" s="127">
        <v>69.655711499999995</v>
      </c>
      <c r="O65" s="127">
        <v>67.837359399999997</v>
      </c>
      <c r="P65" s="127">
        <v>28.744593149999996</v>
      </c>
      <c r="Q65" s="127">
        <v>62.544002089999999</v>
      </c>
      <c r="R65" s="127">
        <v>29.579670929999999</v>
      </c>
      <c r="S65" s="127">
        <v>5.6276229299999994</v>
      </c>
      <c r="T65" s="127">
        <v>12.965902269999999</v>
      </c>
      <c r="U65" s="127"/>
      <c r="V65" s="127"/>
    </row>
    <row r="66" spans="1:22" hidden="1" outlineLevel="1">
      <c r="A66" s="8">
        <v>42217</v>
      </c>
      <c r="B66" s="127">
        <v>4173.5406005799996</v>
      </c>
      <c r="C66" s="127">
        <v>1178.02651012</v>
      </c>
      <c r="D66" s="127">
        <v>161.44605929999997</v>
      </c>
      <c r="E66" s="127">
        <v>1420.9011708600001</v>
      </c>
      <c r="F66" s="127">
        <v>216.45595549000001</v>
      </c>
      <c r="G66" s="127">
        <v>20.98261647</v>
      </c>
      <c r="H66" s="127">
        <v>83.414502369999994</v>
      </c>
      <c r="I66" s="127">
        <v>697.45212708999998</v>
      </c>
      <c r="J66" s="127">
        <v>75.727261620000007</v>
      </c>
      <c r="K66" s="127">
        <v>6.6843184899999999</v>
      </c>
      <c r="L66" s="127">
        <v>18.966713419999998</v>
      </c>
      <c r="M66" s="163" t="s">
        <v>189</v>
      </c>
      <c r="N66" s="127">
        <v>76.496650320000015</v>
      </c>
      <c r="O66" s="127">
        <v>69.585402700000003</v>
      </c>
      <c r="P66" s="127">
        <v>29.55003112</v>
      </c>
      <c r="Q66" s="127">
        <v>73.298787469999994</v>
      </c>
      <c r="R66" s="127">
        <v>25.369365249999998</v>
      </c>
      <c r="S66" s="127">
        <v>6.1283284700000014</v>
      </c>
      <c r="T66" s="127">
        <v>13.054800020000002</v>
      </c>
      <c r="U66" s="127"/>
      <c r="V66" s="127"/>
    </row>
    <row r="67" spans="1:22" hidden="1" outlineLevel="1">
      <c r="A67" s="8">
        <v>42248</v>
      </c>
      <c r="B67" s="127">
        <v>4820.86493892</v>
      </c>
      <c r="C67" s="127">
        <v>1342.1556029300002</v>
      </c>
      <c r="D67" s="127">
        <v>85.138622580000003</v>
      </c>
      <c r="E67" s="127">
        <v>1641.9735895499998</v>
      </c>
      <c r="F67" s="127">
        <v>294.44183554</v>
      </c>
      <c r="G67" s="127">
        <v>25.05014113</v>
      </c>
      <c r="H67" s="127">
        <v>134.51554613000002</v>
      </c>
      <c r="I67" s="127">
        <v>878.48661367</v>
      </c>
      <c r="J67" s="127">
        <v>75.642009589999986</v>
      </c>
      <c r="K67" s="127">
        <v>6.3987702500000001</v>
      </c>
      <c r="L67" s="127">
        <v>17.949230079999996</v>
      </c>
      <c r="M67" s="163" t="s">
        <v>189</v>
      </c>
      <c r="N67" s="127">
        <v>78.171783309999995</v>
      </c>
      <c r="O67" s="127">
        <v>76.534737950000007</v>
      </c>
      <c r="P67" s="127">
        <v>31.50293658</v>
      </c>
      <c r="Q67" s="127">
        <v>85.382649160000014</v>
      </c>
      <c r="R67" s="127">
        <v>26.664042740000003</v>
      </c>
      <c r="S67" s="127">
        <v>7.0242030999999994</v>
      </c>
      <c r="T67" s="127">
        <v>13.83262463</v>
      </c>
      <c r="U67" s="127"/>
      <c r="V67" s="127"/>
    </row>
    <row r="68" spans="1:22" hidden="1" outlineLevel="1">
      <c r="A68" s="8">
        <v>42278</v>
      </c>
      <c r="B68" s="127">
        <v>5021.243360200001</v>
      </c>
      <c r="C68" s="127">
        <v>1469.5859846300004</v>
      </c>
      <c r="D68" s="127">
        <v>83.171492820000012</v>
      </c>
      <c r="E68" s="127">
        <v>1667.9406716600001</v>
      </c>
      <c r="F68" s="127">
        <v>388.08510504000003</v>
      </c>
      <c r="G68" s="127">
        <v>23.174542539999997</v>
      </c>
      <c r="H68" s="127">
        <v>113.50791704000001</v>
      </c>
      <c r="I68" s="127">
        <v>862.16797729000007</v>
      </c>
      <c r="J68" s="127">
        <v>84.216943809999975</v>
      </c>
      <c r="K68" s="127">
        <v>6.9494037300000002</v>
      </c>
      <c r="L68" s="127">
        <v>19.201284950000002</v>
      </c>
      <c r="M68" s="163" t="s">
        <v>189</v>
      </c>
      <c r="N68" s="127">
        <v>69.424700520000002</v>
      </c>
      <c r="O68" s="127">
        <v>73.40057182000001</v>
      </c>
      <c r="P68" s="127">
        <v>27.489844550000001</v>
      </c>
      <c r="Q68" s="127">
        <v>85.978197720000011</v>
      </c>
      <c r="R68" s="127">
        <v>24.481711430000001</v>
      </c>
      <c r="S68" s="127">
        <v>7.5832433199999993</v>
      </c>
      <c r="T68" s="127">
        <v>14.883767330000003</v>
      </c>
      <c r="U68" s="127"/>
      <c r="V68" s="127"/>
    </row>
    <row r="69" spans="1:22" hidden="1" outlineLevel="1">
      <c r="A69" s="8">
        <v>42309</v>
      </c>
      <c r="B69" s="127">
        <v>5068.4108620799989</v>
      </c>
      <c r="C69" s="127">
        <v>1279.99628168</v>
      </c>
      <c r="D69" s="127">
        <v>72.313717199999999</v>
      </c>
      <c r="E69" s="127">
        <v>1753.7342828300002</v>
      </c>
      <c r="F69" s="127">
        <v>450.73305216</v>
      </c>
      <c r="G69" s="127">
        <v>21.58820029</v>
      </c>
      <c r="H69" s="127">
        <v>147.72365384000003</v>
      </c>
      <c r="I69" s="127">
        <v>912.61170405999997</v>
      </c>
      <c r="J69" s="127">
        <v>82.951681569999991</v>
      </c>
      <c r="K69" s="127">
        <v>7.0616479599999993</v>
      </c>
      <c r="L69" s="127">
        <v>17.316098479999997</v>
      </c>
      <c r="M69" s="163" t="s">
        <v>189</v>
      </c>
      <c r="N69" s="127">
        <v>73.389662340000001</v>
      </c>
      <c r="O69" s="127">
        <v>81.452721580000002</v>
      </c>
      <c r="P69" s="127">
        <v>30.299414340000002</v>
      </c>
      <c r="Q69" s="127">
        <v>86.724117500000006</v>
      </c>
      <c r="R69" s="127">
        <v>22.647325110000004</v>
      </c>
      <c r="S69" s="127">
        <v>13.409080240000002</v>
      </c>
      <c r="T69" s="127">
        <v>14.458220899999999</v>
      </c>
      <c r="U69" s="127"/>
      <c r="V69" s="127"/>
    </row>
    <row r="70" spans="1:22" hidden="1" outlineLevel="1">
      <c r="A70" s="8">
        <v>42339</v>
      </c>
      <c r="B70" s="127">
        <v>4946.4125815099997</v>
      </c>
      <c r="C70" s="127">
        <v>1217.6351646100002</v>
      </c>
      <c r="D70" s="127">
        <v>19.87144018</v>
      </c>
      <c r="E70" s="127">
        <v>1690.5610318599997</v>
      </c>
      <c r="F70" s="127">
        <v>683.17486409000003</v>
      </c>
      <c r="G70" s="127">
        <v>15.17302216</v>
      </c>
      <c r="H70" s="127">
        <v>168.41661409999998</v>
      </c>
      <c r="I70" s="127">
        <v>810.67426786999999</v>
      </c>
      <c r="J70" s="127">
        <v>84.379125470000005</v>
      </c>
      <c r="K70" s="127">
        <v>6.6289569899999998</v>
      </c>
      <c r="L70" s="127">
        <v>14.267400990000001</v>
      </c>
      <c r="M70" s="163" t="s">
        <v>189</v>
      </c>
      <c r="N70" s="127">
        <v>63.151966550000004</v>
      </c>
      <c r="O70" s="127">
        <v>80.657243260000001</v>
      </c>
      <c r="P70" s="127">
        <v>27.269733179999999</v>
      </c>
      <c r="Q70" s="127">
        <v>24.259678229999999</v>
      </c>
      <c r="R70" s="127">
        <v>17.51760492</v>
      </c>
      <c r="S70" s="127">
        <v>7.2874317600000005</v>
      </c>
      <c r="T70" s="127">
        <v>15.48703529</v>
      </c>
      <c r="U70" s="127"/>
      <c r="V70" s="127"/>
    </row>
    <row r="71" spans="1:22" hidden="1" outlineLevel="1">
      <c r="A71" s="8">
        <v>42370</v>
      </c>
      <c r="B71" s="127">
        <v>4918.6829484700002</v>
      </c>
      <c r="C71" s="127">
        <v>1480.6506428300002</v>
      </c>
      <c r="D71" s="127">
        <v>34.880053100000005</v>
      </c>
      <c r="E71" s="127">
        <v>1467.1238178900003</v>
      </c>
      <c r="F71" s="127">
        <v>596.53374872999996</v>
      </c>
      <c r="G71" s="127">
        <v>13.7319256</v>
      </c>
      <c r="H71" s="127">
        <v>144.24068234000003</v>
      </c>
      <c r="I71" s="127">
        <v>854.38709984000002</v>
      </c>
      <c r="J71" s="127">
        <v>69.618394129999999</v>
      </c>
      <c r="K71" s="127">
        <v>6.0488625599999999</v>
      </c>
      <c r="L71" s="127">
        <v>19.449845379999999</v>
      </c>
      <c r="M71" s="163" t="s">
        <v>189</v>
      </c>
      <c r="N71" s="127">
        <v>63.13793622</v>
      </c>
      <c r="O71" s="127">
        <v>77.884380699999994</v>
      </c>
      <c r="P71" s="127">
        <v>28.430915000000002</v>
      </c>
      <c r="Q71" s="127">
        <v>26.97636155</v>
      </c>
      <c r="R71" s="127">
        <v>14.144245489999999</v>
      </c>
      <c r="S71" s="127">
        <v>6.3144466100000001</v>
      </c>
      <c r="T71" s="127">
        <v>15.129590500000001</v>
      </c>
      <c r="U71" s="127"/>
      <c r="V71" s="127"/>
    </row>
    <row r="72" spans="1:22" hidden="1" outlineLevel="1">
      <c r="A72" s="8">
        <v>42401</v>
      </c>
      <c r="B72" s="127">
        <v>4969.8169531499989</v>
      </c>
      <c r="C72" s="127">
        <v>1443.3546680500001</v>
      </c>
      <c r="D72" s="127">
        <v>19.254212020000001</v>
      </c>
      <c r="E72" s="127">
        <v>1473.0428917099998</v>
      </c>
      <c r="F72" s="127">
        <v>719.69926514999997</v>
      </c>
      <c r="G72" s="127">
        <v>12.888209870000001</v>
      </c>
      <c r="H72" s="127">
        <v>120.72963348</v>
      </c>
      <c r="I72" s="127">
        <v>823.22959025</v>
      </c>
      <c r="J72" s="127">
        <v>94.334512049999987</v>
      </c>
      <c r="K72" s="127">
        <v>6.2547831599999997</v>
      </c>
      <c r="L72" s="127">
        <v>17.44001226</v>
      </c>
      <c r="M72" s="163" t="s">
        <v>189</v>
      </c>
      <c r="N72" s="127">
        <v>83.171253980000003</v>
      </c>
      <c r="O72" s="127">
        <v>71.144332139999989</v>
      </c>
      <c r="P72" s="127">
        <v>20.829461970000001</v>
      </c>
      <c r="Q72" s="127">
        <v>27.388468060000001</v>
      </c>
      <c r="R72" s="127">
        <v>16.729999510000003</v>
      </c>
      <c r="S72" s="127">
        <v>5.0835774699999998</v>
      </c>
      <c r="T72" s="127">
        <v>15.242082020000002</v>
      </c>
      <c r="U72" s="127"/>
      <c r="V72" s="127"/>
    </row>
    <row r="73" spans="1:22" hidden="1" outlineLevel="1">
      <c r="A73" s="8">
        <v>42430</v>
      </c>
      <c r="B73" s="127">
        <v>5245.6566541699995</v>
      </c>
      <c r="C73" s="127">
        <v>1378.70852304</v>
      </c>
      <c r="D73" s="127">
        <v>23.834354230000002</v>
      </c>
      <c r="E73" s="127">
        <v>1484.7015190299999</v>
      </c>
      <c r="F73" s="127">
        <v>857.49363869999991</v>
      </c>
      <c r="G73" s="127">
        <v>14.758431969999998</v>
      </c>
      <c r="H73" s="127">
        <v>108.99538101</v>
      </c>
      <c r="I73" s="127">
        <v>1038.5456734999998</v>
      </c>
      <c r="J73" s="127">
        <v>84.292444260000011</v>
      </c>
      <c r="K73" s="127">
        <v>5.8959763300000008</v>
      </c>
      <c r="L73" s="127">
        <v>18.250918930000001</v>
      </c>
      <c r="M73" s="163" t="s">
        <v>189</v>
      </c>
      <c r="N73" s="127">
        <v>63.4092111</v>
      </c>
      <c r="O73" s="127">
        <v>74.187430849999998</v>
      </c>
      <c r="P73" s="127">
        <v>26.936094630000003</v>
      </c>
      <c r="Q73" s="127">
        <v>26.602338680000003</v>
      </c>
      <c r="R73" s="127">
        <v>17.902541960000001</v>
      </c>
      <c r="S73" s="127">
        <v>4.9554379199999996</v>
      </c>
      <c r="T73" s="127">
        <v>16.186738030000004</v>
      </c>
      <c r="U73" s="127"/>
      <c r="V73" s="127"/>
    </row>
    <row r="74" spans="1:22" hidden="1" outlineLevel="1">
      <c r="A74" s="8">
        <v>42461</v>
      </c>
      <c r="B74" s="127">
        <v>5797.6148626900003</v>
      </c>
      <c r="C74" s="127">
        <v>1795.5982620499999</v>
      </c>
      <c r="D74" s="127">
        <v>46.232535309999996</v>
      </c>
      <c r="E74" s="127">
        <v>1481.9964662900002</v>
      </c>
      <c r="F74" s="127">
        <v>903.02063868000005</v>
      </c>
      <c r="G74" s="127">
        <v>12.433973119999999</v>
      </c>
      <c r="H74" s="127">
        <v>131.19595029000001</v>
      </c>
      <c r="I74" s="127">
        <v>875.84286633000011</v>
      </c>
      <c r="J74" s="127">
        <v>265.14487066999999</v>
      </c>
      <c r="K74" s="127">
        <v>6.8928721500000005</v>
      </c>
      <c r="L74" s="127">
        <v>18.96299454</v>
      </c>
      <c r="M74" s="163" t="s">
        <v>189</v>
      </c>
      <c r="N74" s="127">
        <v>88.483179910000018</v>
      </c>
      <c r="O74" s="127">
        <v>78.490415610000014</v>
      </c>
      <c r="P74" s="127">
        <v>36.29004119999999</v>
      </c>
      <c r="Q74" s="127">
        <v>21.284655839999999</v>
      </c>
      <c r="R74" s="127">
        <v>18.050277099999999</v>
      </c>
      <c r="S74" s="127">
        <v>3.0730836500000001</v>
      </c>
      <c r="T74" s="127">
        <v>14.621779949999999</v>
      </c>
      <c r="U74" s="127"/>
      <c r="V74" s="127"/>
    </row>
    <row r="75" spans="1:22" hidden="1" outlineLevel="1">
      <c r="A75" s="8">
        <v>42491</v>
      </c>
      <c r="B75" s="127">
        <v>5825.6216743299992</v>
      </c>
      <c r="C75" s="127">
        <v>2439.5771086899999</v>
      </c>
      <c r="D75" s="127">
        <v>56.02091832</v>
      </c>
      <c r="E75" s="127">
        <v>1438.83442599</v>
      </c>
      <c r="F75" s="127">
        <v>169.84942813999999</v>
      </c>
      <c r="G75" s="127">
        <v>14.67834897</v>
      </c>
      <c r="H75" s="127">
        <v>130.45038964</v>
      </c>
      <c r="I75" s="127">
        <v>1138.7548298900001</v>
      </c>
      <c r="J75" s="127">
        <v>156.47105448000002</v>
      </c>
      <c r="K75" s="127">
        <v>9.6043808100000003</v>
      </c>
      <c r="L75" s="127">
        <v>18.677644149999999</v>
      </c>
      <c r="M75" s="163" t="s">
        <v>189</v>
      </c>
      <c r="N75" s="127">
        <v>60.124450090000003</v>
      </c>
      <c r="O75" s="127">
        <v>91.028060449999998</v>
      </c>
      <c r="P75" s="127">
        <v>34.291364539999996</v>
      </c>
      <c r="Q75" s="127">
        <v>23.19574677</v>
      </c>
      <c r="R75" s="127">
        <v>24.52376207</v>
      </c>
      <c r="S75" s="127">
        <v>3.2070530599999993</v>
      </c>
      <c r="T75" s="127">
        <v>16.332708270000001</v>
      </c>
      <c r="U75" s="127"/>
      <c r="V75" s="127"/>
    </row>
    <row r="76" spans="1:22" hidden="1" outlineLevel="1">
      <c r="A76" s="8">
        <v>42522</v>
      </c>
      <c r="B76" s="127">
        <v>5902.9543920300002</v>
      </c>
      <c r="C76" s="127">
        <v>2549.54434735</v>
      </c>
      <c r="D76" s="127">
        <v>68.241620899999987</v>
      </c>
      <c r="E76" s="127">
        <v>1442.6342919499998</v>
      </c>
      <c r="F76" s="127">
        <v>164.25915796999999</v>
      </c>
      <c r="G76" s="127">
        <v>11.491419710000001</v>
      </c>
      <c r="H76" s="127">
        <v>134.49793248000003</v>
      </c>
      <c r="I76" s="127">
        <v>1186.7209124599999</v>
      </c>
      <c r="J76" s="127">
        <v>73.078327450000018</v>
      </c>
      <c r="K76" s="127">
        <v>14.148267150000001</v>
      </c>
      <c r="L76" s="127">
        <v>17.270947310000004</v>
      </c>
      <c r="M76" s="163" t="s">
        <v>189</v>
      </c>
      <c r="N76" s="127">
        <v>50.29740528</v>
      </c>
      <c r="O76" s="127">
        <v>79.041691439999994</v>
      </c>
      <c r="P76" s="127">
        <v>50.110231149999997</v>
      </c>
      <c r="Q76" s="127">
        <v>14.681969070000001</v>
      </c>
      <c r="R76" s="127">
        <v>27.95693005</v>
      </c>
      <c r="S76" s="127">
        <v>2.5969268599999999</v>
      </c>
      <c r="T76" s="127">
        <v>16.382013450000002</v>
      </c>
      <c r="U76" s="127"/>
      <c r="V76" s="127"/>
    </row>
    <row r="77" spans="1:22" hidden="1" outlineLevel="1">
      <c r="A77" s="8">
        <v>42552</v>
      </c>
      <c r="B77" s="127">
        <v>5973.3189292900006</v>
      </c>
      <c r="C77" s="127">
        <v>2585.6096983299999</v>
      </c>
      <c r="D77" s="127">
        <v>51.435460059999997</v>
      </c>
      <c r="E77" s="127">
        <v>1436.6494105299998</v>
      </c>
      <c r="F77" s="127">
        <v>140.38023745000001</v>
      </c>
      <c r="G77" s="127">
        <v>14.666778289999998</v>
      </c>
      <c r="H77" s="127">
        <v>162.63868716000002</v>
      </c>
      <c r="I77" s="127">
        <v>1199.1463523699999</v>
      </c>
      <c r="J77" s="127">
        <v>70.762880440000004</v>
      </c>
      <c r="K77" s="127">
        <v>10.24351527</v>
      </c>
      <c r="L77" s="127">
        <v>19.260891509999997</v>
      </c>
      <c r="M77" s="163" t="s">
        <v>189</v>
      </c>
      <c r="N77" s="127">
        <v>68.350578760000005</v>
      </c>
      <c r="O77" s="127">
        <v>74.915781269999997</v>
      </c>
      <c r="P77" s="127">
        <v>78.275582380000003</v>
      </c>
      <c r="Q77" s="127">
        <v>11.728817459999998</v>
      </c>
      <c r="R77" s="127">
        <v>30.12621013</v>
      </c>
      <c r="S77" s="127">
        <v>2.1401456799999998</v>
      </c>
      <c r="T77" s="127">
        <v>16.987902200000001</v>
      </c>
      <c r="U77" s="127"/>
      <c r="V77" s="127"/>
    </row>
    <row r="78" spans="1:22" hidden="1" outlineLevel="1">
      <c r="A78" s="8">
        <v>42583</v>
      </c>
      <c r="B78" s="127">
        <v>5717.8896344700006</v>
      </c>
      <c r="C78" s="127">
        <v>2268.7140861900002</v>
      </c>
      <c r="D78" s="127">
        <v>43.325940410000001</v>
      </c>
      <c r="E78" s="127">
        <v>1515.2448320399999</v>
      </c>
      <c r="F78" s="127">
        <v>127.04936883000001</v>
      </c>
      <c r="G78" s="127">
        <v>8.9698682499999993</v>
      </c>
      <c r="H78" s="127">
        <v>168.75511170999999</v>
      </c>
      <c r="I78" s="127">
        <v>1186.68784564</v>
      </c>
      <c r="J78" s="127">
        <v>72.084336539999995</v>
      </c>
      <c r="K78" s="127">
        <v>10.38763473</v>
      </c>
      <c r="L78" s="127">
        <v>19.87101285</v>
      </c>
      <c r="M78" s="163" t="s">
        <v>189</v>
      </c>
      <c r="N78" s="127">
        <v>76.215117800000002</v>
      </c>
      <c r="O78" s="127">
        <v>74.298185840000002</v>
      </c>
      <c r="P78" s="127">
        <v>60.123771750000003</v>
      </c>
      <c r="Q78" s="127">
        <v>24.532522740000001</v>
      </c>
      <c r="R78" s="127">
        <v>42.86100484</v>
      </c>
      <c r="S78" s="127">
        <v>2.3477260000000002</v>
      </c>
      <c r="T78" s="127">
        <v>16.421268309999999</v>
      </c>
      <c r="U78" s="127"/>
      <c r="V78" s="127"/>
    </row>
    <row r="79" spans="1:22" hidden="1" outlineLevel="1">
      <c r="A79" s="8">
        <v>42614</v>
      </c>
      <c r="B79" s="127">
        <v>5818.2498501199989</v>
      </c>
      <c r="C79" s="127">
        <v>2321.1626351700002</v>
      </c>
      <c r="D79" s="127">
        <v>59.444532559999992</v>
      </c>
      <c r="E79" s="127">
        <v>1541.1426441200003</v>
      </c>
      <c r="F79" s="127">
        <v>132.46380894000001</v>
      </c>
      <c r="G79" s="127">
        <v>10.233880769999999</v>
      </c>
      <c r="H79" s="127">
        <v>182.00354005</v>
      </c>
      <c r="I79" s="127">
        <v>1121.9458913899998</v>
      </c>
      <c r="J79" s="127">
        <v>61.649324389999997</v>
      </c>
      <c r="K79" s="127">
        <v>14.02714999</v>
      </c>
      <c r="L79" s="127">
        <v>21.299418800000005</v>
      </c>
      <c r="M79" s="163" t="s">
        <v>189</v>
      </c>
      <c r="N79" s="127">
        <v>83.870736280000003</v>
      </c>
      <c r="O79" s="127">
        <v>79.183884329999984</v>
      </c>
      <c r="P79" s="127">
        <v>53.45805335</v>
      </c>
      <c r="Q79" s="127">
        <v>73.950058540000001</v>
      </c>
      <c r="R79" s="127">
        <v>42.115900059999994</v>
      </c>
      <c r="S79" s="127">
        <v>2.8060162199999996</v>
      </c>
      <c r="T79" s="127">
        <v>17.492375159999998</v>
      </c>
      <c r="U79" s="127"/>
      <c r="V79" s="127"/>
    </row>
    <row r="80" spans="1:22" hidden="1" outlineLevel="1">
      <c r="A80" s="8">
        <v>42644</v>
      </c>
      <c r="B80" s="127">
        <v>5741.4777970399991</v>
      </c>
      <c r="C80" s="127">
        <v>2393.7226465700001</v>
      </c>
      <c r="D80" s="127">
        <v>51.113491649999993</v>
      </c>
      <c r="E80" s="127">
        <v>1436.156751</v>
      </c>
      <c r="F80" s="127">
        <v>156.99964159999999</v>
      </c>
      <c r="G80" s="127">
        <v>21.627523779999997</v>
      </c>
      <c r="H80" s="127">
        <v>168.18234225999998</v>
      </c>
      <c r="I80" s="127">
        <v>1031.4134001799998</v>
      </c>
      <c r="J80" s="127">
        <v>102.99774513999999</v>
      </c>
      <c r="K80" s="127">
        <v>17.615948629999998</v>
      </c>
      <c r="L80" s="127">
        <v>21.108539009999998</v>
      </c>
      <c r="M80" s="163" t="s">
        <v>189</v>
      </c>
      <c r="N80" s="127">
        <v>85.484227750000002</v>
      </c>
      <c r="O80" s="127">
        <v>88.779630900000001</v>
      </c>
      <c r="P80" s="127">
        <v>52.997360040000004</v>
      </c>
      <c r="Q80" s="127">
        <v>49.003645870000007</v>
      </c>
      <c r="R80" s="127">
        <v>41.418146409999999</v>
      </c>
      <c r="S80" s="127">
        <v>2.3935591700000001</v>
      </c>
      <c r="T80" s="127">
        <v>20.463197079999997</v>
      </c>
      <c r="U80" s="127"/>
      <c r="V80" s="127"/>
    </row>
    <row r="81" spans="1:22" hidden="1" outlineLevel="1">
      <c r="A81" s="8">
        <v>42675</v>
      </c>
      <c r="B81" s="127">
        <v>6011.7189595</v>
      </c>
      <c r="C81" s="127">
        <v>2332.98335554</v>
      </c>
      <c r="D81" s="127">
        <v>74.090118779999997</v>
      </c>
      <c r="E81" s="127">
        <v>1389.3927420699997</v>
      </c>
      <c r="F81" s="127">
        <v>197.7672306</v>
      </c>
      <c r="G81" s="127">
        <v>12.960516639999998</v>
      </c>
      <c r="H81" s="127">
        <v>267.43560378000001</v>
      </c>
      <c r="I81" s="127">
        <v>1187.31837296</v>
      </c>
      <c r="J81" s="127">
        <v>212.85126886</v>
      </c>
      <c r="K81" s="127">
        <v>14.735054509999999</v>
      </c>
      <c r="L81" s="127">
        <v>20.78149565</v>
      </c>
      <c r="M81" s="163" t="s">
        <v>189</v>
      </c>
      <c r="N81" s="127">
        <v>53.427409700000005</v>
      </c>
      <c r="O81" s="127">
        <v>91.600267810000005</v>
      </c>
      <c r="P81" s="127">
        <v>40.571844089999999</v>
      </c>
      <c r="Q81" s="127">
        <v>47.196305590000001</v>
      </c>
      <c r="R81" s="127">
        <v>38.295080819999995</v>
      </c>
      <c r="S81" s="127">
        <v>9.498456560000001</v>
      </c>
      <c r="T81" s="127">
        <v>20.813835539999999</v>
      </c>
      <c r="U81" s="127"/>
      <c r="V81" s="127"/>
    </row>
    <row r="82" spans="1:22" hidden="1" outlineLevel="1">
      <c r="A82" s="8">
        <v>42705</v>
      </c>
      <c r="B82" s="127">
        <v>6596.6130207300012</v>
      </c>
      <c r="C82" s="127">
        <v>2052.6718756999999</v>
      </c>
      <c r="D82" s="127">
        <v>201.65475484000001</v>
      </c>
      <c r="E82" s="127">
        <v>1905.6980732899999</v>
      </c>
      <c r="F82" s="127">
        <v>231.93569002999999</v>
      </c>
      <c r="G82" s="127">
        <v>17.001098510000002</v>
      </c>
      <c r="H82" s="127">
        <v>313.14185673999998</v>
      </c>
      <c r="I82" s="127">
        <v>1334.8981876500002</v>
      </c>
      <c r="J82" s="127">
        <v>208.35247673000003</v>
      </c>
      <c r="K82" s="127">
        <v>14.458214749999998</v>
      </c>
      <c r="L82" s="127">
        <v>20.947403719999997</v>
      </c>
      <c r="M82" s="163" t="s">
        <v>189</v>
      </c>
      <c r="N82" s="127">
        <v>63.805663060000001</v>
      </c>
      <c r="O82" s="127">
        <v>91.234717520000004</v>
      </c>
      <c r="P82" s="127">
        <v>36.310662709999995</v>
      </c>
      <c r="Q82" s="127">
        <v>50.272911719999996</v>
      </c>
      <c r="R82" s="127">
        <v>25.62785001</v>
      </c>
      <c r="S82" s="127">
        <v>7.3856047999999994</v>
      </c>
      <c r="T82" s="127">
        <v>21.21597895</v>
      </c>
      <c r="U82" s="127"/>
      <c r="V82" s="127"/>
    </row>
    <row r="83" spans="1:22" hidden="1" outlineLevel="1">
      <c r="A83" s="8">
        <v>42736</v>
      </c>
      <c r="B83" s="127">
        <v>5987.7935139299989</v>
      </c>
      <c r="C83" s="127">
        <v>2045.7305816499997</v>
      </c>
      <c r="D83" s="127">
        <v>334.33982295000004</v>
      </c>
      <c r="E83" s="127">
        <v>1473.8765733499999</v>
      </c>
      <c r="F83" s="127">
        <v>233.82753342999999</v>
      </c>
      <c r="G83" s="127">
        <v>14.849891309999999</v>
      </c>
      <c r="H83" s="127">
        <v>297.15791038999998</v>
      </c>
      <c r="I83" s="127">
        <v>1006.5217473499998</v>
      </c>
      <c r="J83" s="127">
        <v>227.03079144000003</v>
      </c>
      <c r="K83" s="127">
        <v>14.099259720000001</v>
      </c>
      <c r="L83" s="127">
        <v>24.81069887</v>
      </c>
      <c r="M83" s="163" t="s">
        <v>189</v>
      </c>
      <c r="N83" s="127">
        <v>69.661519240000004</v>
      </c>
      <c r="O83" s="127">
        <v>89.898612990000004</v>
      </c>
      <c r="P83" s="127">
        <v>44.309129089999999</v>
      </c>
      <c r="Q83" s="127">
        <v>44.256179899999999</v>
      </c>
      <c r="R83" s="127">
        <v>36.16839907</v>
      </c>
      <c r="S83" s="127">
        <v>8.1564986299999997</v>
      </c>
      <c r="T83" s="127">
        <v>23.098364549999999</v>
      </c>
      <c r="U83" s="127"/>
      <c r="V83" s="127"/>
    </row>
    <row r="84" spans="1:22" hidden="1" outlineLevel="1">
      <c r="A84" s="8">
        <v>42767</v>
      </c>
      <c r="B84" s="127">
        <v>5678.1032501999998</v>
      </c>
      <c r="C84" s="127">
        <v>2035.0088369599998</v>
      </c>
      <c r="D84" s="127">
        <v>78.264721109999996</v>
      </c>
      <c r="E84" s="127">
        <v>1580.14694246</v>
      </c>
      <c r="F84" s="127">
        <v>308.73780626999996</v>
      </c>
      <c r="G84" s="127">
        <v>10.15804947</v>
      </c>
      <c r="H84" s="127">
        <v>277.98473448999999</v>
      </c>
      <c r="I84" s="127">
        <v>941.93915530000004</v>
      </c>
      <c r="J84" s="127">
        <v>87.354743110000001</v>
      </c>
      <c r="K84" s="127">
        <v>12.62303196</v>
      </c>
      <c r="L84" s="127">
        <v>28.446702379999998</v>
      </c>
      <c r="M84" s="163" t="s">
        <v>189</v>
      </c>
      <c r="N84" s="127">
        <v>73.461258670000007</v>
      </c>
      <c r="O84" s="127">
        <v>106.49709723999999</v>
      </c>
      <c r="P84" s="127">
        <v>40.201362420000002</v>
      </c>
      <c r="Q84" s="127">
        <v>38.645946019999997</v>
      </c>
      <c r="R84" s="127">
        <v>32.459882859999993</v>
      </c>
      <c r="S84" s="127">
        <v>4.8990411799999993</v>
      </c>
      <c r="T84" s="127">
        <v>21.273938300000001</v>
      </c>
      <c r="U84" s="127"/>
      <c r="V84" s="127"/>
    </row>
    <row r="85" spans="1:22" hidden="1" outlineLevel="1">
      <c r="A85" s="8">
        <v>42795</v>
      </c>
      <c r="B85" s="127">
        <v>5601.3227906799993</v>
      </c>
      <c r="C85" s="127">
        <v>1958.2099502199999</v>
      </c>
      <c r="D85" s="127">
        <v>106.04351412</v>
      </c>
      <c r="E85" s="127">
        <v>1640.0981056800001</v>
      </c>
      <c r="F85" s="127">
        <v>287.92599140999999</v>
      </c>
      <c r="G85" s="127">
        <v>15.29728113</v>
      </c>
      <c r="H85" s="127">
        <v>210.82618060000001</v>
      </c>
      <c r="I85" s="127">
        <v>949.72399799000004</v>
      </c>
      <c r="J85" s="127">
        <v>91.286569040000003</v>
      </c>
      <c r="K85" s="127">
        <v>14.62942647</v>
      </c>
      <c r="L85" s="127">
        <v>29.416082409999998</v>
      </c>
      <c r="M85" s="163" t="s">
        <v>189</v>
      </c>
      <c r="N85" s="127">
        <v>76.83687098</v>
      </c>
      <c r="O85" s="127">
        <v>85.610989310000008</v>
      </c>
      <c r="P85" s="127">
        <v>39.526724760000008</v>
      </c>
      <c r="Q85" s="127">
        <v>30.24817066</v>
      </c>
      <c r="R85" s="127">
        <v>38.285828629999997</v>
      </c>
      <c r="S85" s="127">
        <v>6.0458584499999999</v>
      </c>
      <c r="T85" s="127">
        <v>21.311248819999999</v>
      </c>
      <c r="U85" s="127"/>
      <c r="V85" s="127"/>
    </row>
    <row r="86" spans="1:22" hidden="1" outlineLevel="1">
      <c r="A86" s="8">
        <v>42826</v>
      </c>
      <c r="B86" s="127">
        <v>5432.8634642299994</v>
      </c>
      <c r="C86" s="127">
        <v>2040.5389872600001</v>
      </c>
      <c r="D86" s="127">
        <v>197.59456174000002</v>
      </c>
      <c r="E86" s="127">
        <v>1517.80011319</v>
      </c>
      <c r="F86" s="127">
        <v>205.02259511999998</v>
      </c>
      <c r="G86" s="127">
        <v>14.446678600000002</v>
      </c>
      <c r="H86" s="127">
        <v>220.89288960000002</v>
      </c>
      <c r="I86" s="127">
        <v>817.44728263999991</v>
      </c>
      <c r="J86" s="127">
        <v>89.347330500000012</v>
      </c>
      <c r="K86" s="127">
        <v>12.669017770000002</v>
      </c>
      <c r="L86" s="127">
        <v>33.981156139999996</v>
      </c>
      <c r="M86" s="163" t="s">
        <v>189</v>
      </c>
      <c r="N86" s="127">
        <v>68.476437050000001</v>
      </c>
      <c r="O86" s="127">
        <v>86.734475169999996</v>
      </c>
      <c r="P86" s="127">
        <v>42.409291889999999</v>
      </c>
      <c r="Q86" s="127">
        <v>23.862095669999999</v>
      </c>
      <c r="R86" s="127">
        <v>37.492932670000002</v>
      </c>
      <c r="S86" s="127">
        <v>3.9131484300000001</v>
      </c>
      <c r="T86" s="127">
        <v>20.23447079</v>
      </c>
      <c r="U86" s="127"/>
      <c r="V86" s="127"/>
    </row>
    <row r="87" spans="1:22" hidden="1" outlineLevel="1">
      <c r="A87" s="8">
        <v>42856</v>
      </c>
      <c r="B87" s="127">
        <v>5794.13486586</v>
      </c>
      <c r="C87" s="127">
        <v>2099.5063276000001</v>
      </c>
      <c r="D87" s="127">
        <v>108.21866251999998</v>
      </c>
      <c r="E87" s="127">
        <v>1557.3705543599999</v>
      </c>
      <c r="F87" s="127">
        <v>192.15785676000002</v>
      </c>
      <c r="G87" s="127">
        <v>14.682004139999998</v>
      </c>
      <c r="H87" s="127">
        <v>176.39719918999998</v>
      </c>
      <c r="I87" s="127">
        <v>1169.24460606</v>
      </c>
      <c r="J87" s="127">
        <v>88.805017199999995</v>
      </c>
      <c r="K87" s="127">
        <v>11.069039100000001</v>
      </c>
      <c r="L87" s="127">
        <v>34.336130309999994</v>
      </c>
      <c r="M87" s="163" t="s">
        <v>189</v>
      </c>
      <c r="N87" s="127">
        <v>86.93229608</v>
      </c>
      <c r="O87" s="127">
        <v>94.848831400000023</v>
      </c>
      <c r="P87" s="127">
        <v>44.396687380000003</v>
      </c>
      <c r="Q87" s="127">
        <v>50.289007569999995</v>
      </c>
      <c r="R87" s="127">
        <v>38.305440889999993</v>
      </c>
      <c r="S87" s="127">
        <v>7.1644003200000004</v>
      </c>
      <c r="T87" s="127">
        <v>20.410804980000002</v>
      </c>
      <c r="U87" s="127"/>
      <c r="V87" s="127"/>
    </row>
    <row r="88" spans="1:22" hidden="1" outlineLevel="1">
      <c r="A88" s="8">
        <v>42887</v>
      </c>
      <c r="B88" s="127">
        <v>5974.9787674500003</v>
      </c>
      <c r="C88" s="127">
        <v>2344.6612372300001</v>
      </c>
      <c r="D88" s="127">
        <v>188.67449307999999</v>
      </c>
      <c r="E88" s="127">
        <v>1576.6750564899999</v>
      </c>
      <c r="F88" s="127">
        <v>119.28332184999999</v>
      </c>
      <c r="G88" s="127">
        <v>12.298136299999998</v>
      </c>
      <c r="H88" s="127">
        <v>213.09441700000002</v>
      </c>
      <c r="I88" s="127">
        <v>1046.23251996</v>
      </c>
      <c r="J88" s="127">
        <v>91.22340939</v>
      </c>
      <c r="K88" s="127">
        <v>11.478224659999999</v>
      </c>
      <c r="L88" s="127">
        <v>32.600901919999998</v>
      </c>
      <c r="M88" s="163" t="s">
        <v>189</v>
      </c>
      <c r="N88" s="127">
        <v>86.711888540000004</v>
      </c>
      <c r="O88" s="127">
        <v>90.618935700000009</v>
      </c>
      <c r="P88" s="127">
        <v>44.095318040000002</v>
      </c>
      <c r="Q88" s="127">
        <v>46.039508130000002</v>
      </c>
      <c r="R88" s="127">
        <v>44.75153272</v>
      </c>
      <c r="S88" s="127">
        <v>6.9588247399999998</v>
      </c>
      <c r="T88" s="127">
        <v>19.581041699999997</v>
      </c>
      <c r="U88" s="127"/>
      <c r="V88" s="127"/>
    </row>
    <row r="89" spans="1:22" hidden="1" outlineLevel="1">
      <c r="A89" s="8">
        <v>42917</v>
      </c>
      <c r="B89" s="127">
        <v>6724.4881266299981</v>
      </c>
      <c r="C89" s="127">
        <v>2737.2567209900003</v>
      </c>
      <c r="D89" s="127">
        <v>190.80163354000001</v>
      </c>
      <c r="E89" s="127">
        <v>1741.8292445100001</v>
      </c>
      <c r="F89" s="127">
        <v>87.700240929999993</v>
      </c>
      <c r="G89" s="127">
        <v>14.266941500000001</v>
      </c>
      <c r="H89" s="127">
        <v>193.86585156000001</v>
      </c>
      <c r="I89" s="127">
        <v>1241.8433162700001</v>
      </c>
      <c r="J89" s="127">
        <v>89.429231890000011</v>
      </c>
      <c r="K89" s="127">
        <v>12.874905129999998</v>
      </c>
      <c r="L89" s="127">
        <v>37.492742999999997</v>
      </c>
      <c r="M89" s="163" t="s">
        <v>189</v>
      </c>
      <c r="N89" s="127">
        <v>84.416591280000006</v>
      </c>
      <c r="O89" s="127">
        <v>95.391980279999999</v>
      </c>
      <c r="P89" s="127">
        <v>44.124630269999997</v>
      </c>
      <c r="Q89" s="127">
        <v>77.584193850000005</v>
      </c>
      <c r="R89" s="127">
        <v>49.642870920000007</v>
      </c>
      <c r="S89" s="127">
        <v>5.9206787299999997</v>
      </c>
      <c r="T89" s="127">
        <v>20.046351980000001</v>
      </c>
      <c r="U89" s="127"/>
      <c r="V89" s="127"/>
    </row>
    <row r="90" spans="1:22" hidden="1" outlineLevel="1">
      <c r="A90" s="8">
        <v>42948</v>
      </c>
      <c r="B90" s="127">
        <v>6873.8468180899999</v>
      </c>
      <c r="C90" s="127">
        <v>2775.8116586799997</v>
      </c>
      <c r="D90" s="127">
        <v>98.096507500000001</v>
      </c>
      <c r="E90" s="127">
        <v>1721.7206213099998</v>
      </c>
      <c r="F90" s="127">
        <v>110.81496672</v>
      </c>
      <c r="G90" s="127">
        <v>19.75361448</v>
      </c>
      <c r="H90" s="127">
        <v>214.88027529000001</v>
      </c>
      <c r="I90" s="127">
        <v>1394.8181992</v>
      </c>
      <c r="J90" s="127">
        <v>126.44767586</v>
      </c>
      <c r="K90" s="127">
        <v>14.150832880000001</v>
      </c>
      <c r="L90" s="127">
        <v>36.797249999999998</v>
      </c>
      <c r="M90" s="163" t="s">
        <v>189</v>
      </c>
      <c r="N90" s="127">
        <v>81.024674530000013</v>
      </c>
      <c r="O90" s="127">
        <v>88.687800230000008</v>
      </c>
      <c r="P90" s="127">
        <v>42.211100619999996</v>
      </c>
      <c r="Q90" s="127">
        <v>77.597209029999988</v>
      </c>
      <c r="R90" s="127">
        <v>45.69153106000001</v>
      </c>
      <c r="S90" s="127">
        <v>4.7161287600000001</v>
      </c>
      <c r="T90" s="127">
        <v>20.626771939999998</v>
      </c>
      <c r="U90" s="127"/>
      <c r="V90" s="127"/>
    </row>
    <row r="91" spans="1:22" hidden="1" outlineLevel="1">
      <c r="A91" s="8">
        <v>42979</v>
      </c>
      <c r="B91" s="127">
        <v>6586.7568458600008</v>
      </c>
      <c r="C91" s="127">
        <v>2624.0120058099997</v>
      </c>
      <c r="D91" s="127">
        <v>203.44019595000006</v>
      </c>
      <c r="E91" s="127">
        <v>1674.9067306100001</v>
      </c>
      <c r="F91" s="127">
        <v>104.53065415</v>
      </c>
      <c r="G91" s="127">
        <v>19.018160020000003</v>
      </c>
      <c r="H91" s="127">
        <v>246.37187946999998</v>
      </c>
      <c r="I91" s="127">
        <v>1169.47150558</v>
      </c>
      <c r="J91" s="127">
        <v>105.18163197</v>
      </c>
      <c r="K91" s="127">
        <v>14.73867572</v>
      </c>
      <c r="L91" s="127">
        <v>47.189397150000005</v>
      </c>
      <c r="M91" s="163" t="s">
        <v>189</v>
      </c>
      <c r="N91" s="127">
        <v>79.826831730000009</v>
      </c>
      <c r="O91" s="127">
        <v>95.235460979999999</v>
      </c>
      <c r="P91" s="127">
        <v>45.559938760000009</v>
      </c>
      <c r="Q91" s="127">
        <v>80.557996930000002</v>
      </c>
      <c r="R91" s="127">
        <v>52.945709230000006</v>
      </c>
      <c r="S91" s="127">
        <v>4.1325836300000001</v>
      </c>
      <c r="T91" s="127">
        <v>19.637488169999997</v>
      </c>
      <c r="U91" s="127"/>
      <c r="V91" s="127"/>
    </row>
    <row r="92" spans="1:22" hidden="1" outlineLevel="1">
      <c r="A92" s="8">
        <v>43009</v>
      </c>
      <c r="B92" s="127">
        <v>6859.6950979199992</v>
      </c>
      <c r="C92" s="127">
        <v>2570.22867043</v>
      </c>
      <c r="D92" s="127">
        <v>208.82021271000002</v>
      </c>
      <c r="E92" s="127">
        <v>1961.7000462099998</v>
      </c>
      <c r="F92" s="127">
        <v>113.78397724999999</v>
      </c>
      <c r="G92" s="127">
        <v>21.9315091</v>
      </c>
      <c r="H92" s="127">
        <v>225.23988962000001</v>
      </c>
      <c r="I92" s="127">
        <v>1164.9451915000002</v>
      </c>
      <c r="J92" s="127">
        <v>127.15103137999999</v>
      </c>
      <c r="K92" s="127">
        <v>16.747235039999996</v>
      </c>
      <c r="L92" s="127">
        <v>44.509172819999996</v>
      </c>
      <c r="M92" s="163" t="s">
        <v>189</v>
      </c>
      <c r="N92" s="127">
        <v>92.438297640000002</v>
      </c>
      <c r="O92" s="127">
        <v>116.80967565</v>
      </c>
      <c r="P92" s="127">
        <v>45.857061660000006</v>
      </c>
      <c r="Q92" s="127">
        <v>71.553055970000003</v>
      </c>
      <c r="R92" s="127">
        <v>52.80522654</v>
      </c>
      <c r="S92" s="127">
        <v>4.6122697699999993</v>
      </c>
      <c r="T92" s="127">
        <v>20.562574629999997</v>
      </c>
      <c r="U92" s="127"/>
      <c r="V92" s="127"/>
    </row>
    <row r="93" spans="1:22" hidden="1" outlineLevel="1">
      <c r="A93" s="8">
        <v>43040</v>
      </c>
      <c r="B93" s="127">
        <v>6611.9411736900001</v>
      </c>
      <c r="C93" s="127">
        <v>2303.4091453999999</v>
      </c>
      <c r="D93" s="127">
        <v>227.68628676</v>
      </c>
      <c r="E93" s="127">
        <v>1925.3264709199998</v>
      </c>
      <c r="F93" s="127">
        <v>138.81598498</v>
      </c>
      <c r="G93" s="127">
        <v>16.763258799999999</v>
      </c>
      <c r="H93" s="127">
        <v>207.56268548000003</v>
      </c>
      <c r="I93" s="127">
        <v>959.97325606000004</v>
      </c>
      <c r="J93" s="127">
        <v>381.02270773999999</v>
      </c>
      <c r="K93" s="127">
        <v>17.96102733</v>
      </c>
      <c r="L93" s="127">
        <v>44.289094990000002</v>
      </c>
      <c r="M93" s="163" t="s">
        <v>189</v>
      </c>
      <c r="N93" s="127">
        <v>120.6673815</v>
      </c>
      <c r="O93" s="127">
        <v>101.63701495999999</v>
      </c>
      <c r="P93" s="127">
        <v>51.121756170000005</v>
      </c>
      <c r="Q93" s="127">
        <v>45.272560419999998</v>
      </c>
      <c r="R93" s="127">
        <v>41.901456459999999</v>
      </c>
      <c r="S93" s="127">
        <v>5.8653023300000005</v>
      </c>
      <c r="T93" s="127">
        <v>22.665783390000001</v>
      </c>
      <c r="U93" s="127"/>
      <c r="V93" s="127"/>
    </row>
    <row r="94" spans="1:22" hidden="1" outlineLevel="1">
      <c r="A94" s="8">
        <v>43070</v>
      </c>
      <c r="B94" s="127">
        <v>6812.6016672700007</v>
      </c>
      <c r="C94" s="127">
        <v>2207.6038643100001</v>
      </c>
      <c r="D94" s="127">
        <v>218.84057761999995</v>
      </c>
      <c r="E94" s="127">
        <v>2021.5535232399998</v>
      </c>
      <c r="F94" s="127">
        <v>123.13758763</v>
      </c>
      <c r="G94" s="127">
        <v>14.742736110000003</v>
      </c>
      <c r="H94" s="127">
        <v>264.12511154000003</v>
      </c>
      <c r="I94" s="127">
        <v>1102.8051912200001</v>
      </c>
      <c r="J94" s="127">
        <v>424.48010534999997</v>
      </c>
      <c r="K94" s="127">
        <v>15.8207155</v>
      </c>
      <c r="L94" s="127">
        <v>42.076915670000005</v>
      </c>
      <c r="M94" s="163" t="s">
        <v>189</v>
      </c>
      <c r="N94" s="127">
        <v>103.99056947</v>
      </c>
      <c r="O94" s="127">
        <v>105.74916476</v>
      </c>
      <c r="P94" s="127">
        <v>52.539309930000002</v>
      </c>
      <c r="Q94" s="127">
        <v>46.018519710000007</v>
      </c>
      <c r="R94" s="127">
        <v>36.342683719999997</v>
      </c>
      <c r="S94" s="127">
        <v>6.0983423600000002</v>
      </c>
      <c r="T94" s="127">
        <v>26.676749129999997</v>
      </c>
      <c r="U94" s="127"/>
      <c r="V94" s="127"/>
    </row>
    <row r="95" spans="1:22" hidden="1" outlineLevel="1">
      <c r="A95" s="8">
        <v>43101</v>
      </c>
      <c r="B95" s="127">
        <v>6977.45622155</v>
      </c>
      <c r="C95" s="127">
        <v>2369.5841218300002</v>
      </c>
      <c r="D95" s="127">
        <v>268.26059537000003</v>
      </c>
      <c r="E95" s="127">
        <v>2125.6345778100003</v>
      </c>
      <c r="F95" s="127">
        <v>169.75352100000003</v>
      </c>
      <c r="G95" s="127">
        <v>16.018560180000001</v>
      </c>
      <c r="H95" s="127">
        <v>202.26168086000004</v>
      </c>
      <c r="I95" s="127">
        <v>1087.40872468</v>
      </c>
      <c r="J95" s="127">
        <v>274.17037696</v>
      </c>
      <c r="K95" s="127">
        <v>17.862825640000001</v>
      </c>
      <c r="L95" s="127">
        <v>54.27057611</v>
      </c>
      <c r="M95" s="163" t="s">
        <v>189</v>
      </c>
      <c r="N95" s="127">
        <v>117.79753199000001</v>
      </c>
      <c r="O95" s="127">
        <v>108.82255459</v>
      </c>
      <c r="P95" s="127">
        <v>45.325770210000002</v>
      </c>
      <c r="Q95" s="127">
        <v>50.282088490000007</v>
      </c>
      <c r="R95" s="127">
        <v>38.146585340000001</v>
      </c>
      <c r="S95" s="127">
        <v>8.6129626500000001</v>
      </c>
      <c r="T95" s="127">
        <v>23.243167840000002</v>
      </c>
      <c r="U95" s="127"/>
      <c r="V95" s="127"/>
    </row>
    <row r="96" spans="1:22" hidden="1" outlineLevel="1">
      <c r="A96" s="8">
        <v>43132</v>
      </c>
      <c r="B96" s="127">
        <v>7917.3715343300009</v>
      </c>
      <c r="C96" s="127">
        <v>2336.8736748799997</v>
      </c>
      <c r="D96" s="127">
        <v>929.6167902599999</v>
      </c>
      <c r="E96" s="127">
        <v>2342.7866345500001</v>
      </c>
      <c r="F96" s="127">
        <v>266.09927028000004</v>
      </c>
      <c r="G96" s="127">
        <v>11.775635710000001</v>
      </c>
      <c r="H96" s="127">
        <v>198.05845399</v>
      </c>
      <c r="I96" s="127">
        <v>1038.9566668000002</v>
      </c>
      <c r="J96" s="127">
        <v>330.76912953000004</v>
      </c>
      <c r="K96" s="127">
        <v>15.499430789999998</v>
      </c>
      <c r="L96" s="127">
        <v>55.659610560000004</v>
      </c>
      <c r="M96" s="163" t="s">
        <v>189</v>
      </c>
      <c r="N96" s="127">
        <v>114.42337013</v>
      </c>
      <c r="O96" s="127">
        <v>104.69070504</v>
      </c>
      <c r="P96" s="127">
        <v>39.093017570000001</v>
      </c>
      <c r="Q96" s="127">
        <v>64.428883839999997</v>
      </c>
      <c r="R96" s="127">
        <v>39.673086680000004</v>
      </c>
      <c r="S96" s="127">
        <v>6.8564321899999996</v>
      </c>
      <c r="T96" s="127">
        <v>22.110741530000002</v>
      </c>
      <c r="U96" s="127"/>
      <c r="V96" s="127"/>
    </row>
    <row r="97" spans="1:22" hidden="1" outlineLevel="1">
      <c r="A97" s="8">
        <v>43160</v>
      </c>
      <c r="B97" s="127">
        <v>6886.4773837899993</v>
      </c>
      <c r="C97" s="127">
        <v>2348.3336716899998</v>
      </c>
      <c r="D97" s="127">
        <v>228.90666745000001</v>
      </c>
      <c r="E97" s="127">
        <v>2364.2193801100002</v>
      </c>
      <c r="F97" s="127">
        <v>280.97944396999998</v>
      </c>
      <c r="G97" s="127">
        <v>16.021442510000004</v>
      </c>
      <c r="H97" s="127">
        <v>179.19866244000002</v>
      </c>
      <c r="I97" s="127">
        <v>840.61497648999989</v>
      </c>
      <c r="J97" s="127">
        <v>169.70519958999998</v>
      </c>
      <c r="K97" s="127">
        <v>11.46923243</v>
      </c>
      <c r="L97" s="127">
        <v>64.740940870000003</v>
      </c>
      <c r="M97" s="163" t="s">
        <v>189</v>
      </c>
      <c r="N97" s="127">
        <v>107.67475542</v>
      </c>
      <c r="O97" s="127">
        <v>98.927176130000007</v>
      </c>
      <c r="P97" s="127">
        <v>42.094201259999998</v>
      </c>
      <c r="Q97" s="127">
        <v>65.882495109999994</v>
      </c>
      <c r="R97" s="127">
        <v>40.414781950000005</v>
      </c>
      <c r="S97" s="127">
        <v>6.1392882800000006</v>
      </c>
      <c r="T97" s="127">
        <v>21.15506809</v>
      </c>
      <c r="U97" s="127"/>
      <c r="V97" s="127"/>
    </row>
    <row r="98" spans="1:22" hidden="1" outlineLevel="1">
      <c r="A98" s="8">
        <v>43191</v>
      </c>
      <c r="B98" s="127">
        <v>6677.6802145600004</v>
      </c>
      <c r="C98" s="127">
        <v>2373.3654219199998</v>
      </c>
      <c r="D98" s="127">
        <v>416.75334758000002</v>
      </c>
      <c r="E98" s="127">
        <v>2028.0041434699997</v>
      </c>
      <c r="F98" s="127">
        <v>297.77274901000004</v>
      </c>
      <c r="G98" s="127">
        <v>14.27914504</v>
      </c>
      <c r="H98" s="127">
        <v>189.39374898</v>
      </c>
      <c r="I98" s="127">
        <v>757.12516402999995</v>
      </c>
      <c r="J98" s="127">
        <v>126.24819801</v>
      </c>
      <c r="K98" s="127">
        <v>12.48806179</v>
      </c>
      <c r="L98" s="127">
        <v>67.108284900000001</v>
      </c>
      <c r="M98" s="163" t="s">
        <v>189</v>
      </c>
      <c r="N98" s="127">
        <v>107.20422670000002</v>
      </c>
      <c r="O98" s="127">
        <v>105.06451542000002</v>
      </c>
      <c r="P98" s="127">
        <v>49.315815409999999</v>
      </c>
      <c r="Q98" s="127">
        <v>65.177348230000007</v>
      </c>
      <c r="R98" s="127">
        <v>39.761984839999997</v>
      </c>
      <c r="S98" s="127">
        <v>6.5549769400000004</v>
      </c>
      <c r="T98" s="127">
        <v>22.063082290000001</v>
      </c>
      <c r="U98" s="127"/>
      <c r="V98" s="127"/>
    </row>
    <row r="99" spans="1:22" hidden="1" outlineLevel="1">
      <c r="A99" s="8">
        <v>43221</v>
      </c>
      <c r="B99" s="127">
        <v>6948.5776145899999</v>
      </c>
      <c r="C99" s="127">
        <v>2682.5113717200002</v>
      </c>
      <c r="D99" s="127">
        <v>215.90384485999999</v>
      </c>
      <c r="E99" s="127">
        <v>1978.7585116600001</v>
      </c>
      <c r="F99" s="127">
        <v>265.27101287999994</v>
      </c>
      <c r="G99" s="127">
        <v>22.471662900000002</v>
      </c>
      <c r="H99" s="127">
        <v>195.72657161000001</v>
      </c>
      <c r="I99" s="127">
        <v>861.60991588999991</v>
      </c>
      <c r="J99" s="127">
        <v>208.63560225000001</v>
      </c>
      <c r="K99" s="127">
        <v>18.519305769999999</v>
      </c>
      <c r="L99" s="127">
        <v>68.278424399999992</v>
      </c>
      <c r="M99" s="163" t="s">
        <v>189</v>
      </c>
      <c r="N99" s="127">
        <v>111.4167076</v>
      </c>
      <c r="O99" s="127">
        <v>110.76480518000001</v>
      </c>
      <c r="P99" s="127">
        <v>55.785704570000007</v>
      </c>
      <c r="Q99" s="127">
        <v>67.537867669999997</v>
      </c>
      <c r="R99" s="127">
        <v>49.561739889999998</v>
      </c>
      <c r="S99" s="127">
        <v>12.92533654</v>
      </c>
      <c r="T99" s="127">
        <v>22.899229200000001</v>
      </c>
      <c r="U99" s="127"/>
      <c r="V99" s="127"/>
    </row>
    <row r="100" spans="1:22" hidden="1" outlineLevel="1">
      <c r="A100" s="8">
        <v>43252</v>
      </c>
      <c r="B100" s="127">
        <v>6947.2154313699994</v>
      </c>
      <c r="C100" s="127">
        <v>2868.2074228499996</v>
      </c>
      <c r="D100" s="127">
        <v>148.92280987000001</v>
      </c>
      <c r="E100" s="127">
        <v>1962.08894166</v>
      </c>
      <c r="F100" s="127">
        <v>243.40247337</v>
      </c>
      <c r="G100" s="127">
        <v>16.740740170000002</v>
      </c>
      <c r="H100" s="127">
        <v>198.514286</v>
      </c>
      <c r="I100" s="127">
        <v>771.89675346999991</v>
      </c>
      <c r="J100" s="127">
        <v>230.38559544999995</v>
      </c>
      <c r="K100" s="127">
        <v>17.869312780000001</v>
      </c>
      <c r="L100" s="127">
        <v>65.999494839999997</v>
      </c>
      <c r="M100" s="163" t="s">
        <v>189</v>
      </c>
      <c r="N100" s="127">
        <v>103.47284098999999</v>
      </c>
      <c r="O100" s="127">
        <v>112.40391825</v>
      </c>
      <c r="P100" s="127">
        <v>62.886777709999997</v>
      </c>
      <c r="Q100" s="127">
        <v>59.782072939999999</v>
      </c>
      <c r="R100" s="127">
        <v>51.157609519999994</v>
      </c>
      <c r="S100" s="127">
        <v>10.044669500000001</v>
      </c>
      <c r="T100" s="127">
        <v>23.439712</v>
      </c>
      <c r="U100" s="127"/>
      <c r="V100" s="127"/>
    </row>
    <row r="101" spans="1:22" hidden="1" outlineLevel="1">
      <c r="A101" s="8">
        <v>43282</v>
      </c>
      <c r="B101" s="127">
        <v>7637.4437891800007</v>
      </c>
      <c r="C101" s="127">
        <v>2827.7128653699997</v>
      </c>
      <c r="D101" s="127">
        <v>343.54096995999998</v>
      </c>
      <c r="E101" s="127">
        <v>2302.2338605499999</v>
      </c>
      <c r="F101" s="127">
        <v>133.38737260000002</v>
      </c>
      <c r="G101" s="127">
        <v>19.542530030000002</v>
      </c>
      <c r="H101" s="127">
        <v>258.10347253000003</v>
      </c>
      <c r="I101" s="127">
        <v>832.60789371999999</v>
      </c>
      <c r="J101" s="127">
        <v>343.79235684000002</v>
      </c>
      <c r="K101" s="127">
        <v>24.627954290000002</v>
      </c>
      <c r="L101" s="127">
        <v>69.040361609999991</v>
      </c>
      <c r="M101" s="163" t="s">
        <v>189</v>
      </c>
      <c r="N101" s="127">
        <v>101.70535697</v>
      </c>
      <c r="O101" s="127">
        <v>126.06070564000002</v>
      </c>
      <c r="P101" s="127">
        <v>78.419439119999993</v>
      </c>
      <c r="Q101" s="127">
        <v>78.755571040000007</v>
      </c>
      <c r="R101" s="127">
        <v>67.444553549999995</v>
      </c>
      <c r="S101" s="127">
        <v>7.7150806200000002</v>
      </c>
      <c r="T101" s="127">
        <v>22.753444740000003</v>
      </c>
      <c r="U101" s="127"/>
      <c r="V101" s="127"/>
    </row>
    <row r="102" spans="1:22" hidden="1" outlineLevel="1">
      <c r="A102" s="8">
        <v>43313</v>
      </c>
      <c r="B102" s="127">
        <v>7524.1499864300004</v>
      </c>
      <c r="C102" s="127">
        <v>2884.71266096</v>
      </c>
      <c r="D102" s="127">
        <v>250.90379349000003</v>
      </c>
      <c r="E102" s="127">
        <v>2083.9581566799998</v>
      </c>
      <c r="F102" s="127">
        <v>95.115673770000015</v>
      </c>
      <c r="G102" s="127">
        <v>14.45760134</v>
      </c>
      <c r="H102" s="127">
        <v>193.54377048999999</v>
      </c>
      <c r="I102" s="127">
        <v>1087.75418468</v>
      </c>
      <c r="J102" s="127">
        <v>341.65964585000006</v>
      </c>
      <c r="K102" s="127">
        <v>23.355684509999996</v>
      </c>
      <c r="L102" s="127">
        <v>32.3663569</v>
      </c>
      <c r="M102" s="163" t="s">
        <v>189</v>
      </c>
      <c r="N102" s="127">
        <v>102.69554359999999</v>
      </c>
      <c r="O102" s="127">
        <v>128.79057094000001</v>
      </c>
      <c r="P102" s="127">
        <v>93.766394520000006</v>
      </c>
      <c r="Q102" s="127">
        <v>87.179194039999999</v>
      </c>
      <c r="R102" s="127">
        <v>78.448166169999993</v>
      </c>
      <c r="S102" s="127">
        <v>4.7974924000000003</v>
      </c>
      <c r="T102" s="127">
        <v>20.645096090000003</v>
      </c>
      <c r="U102" s="127"/>
      <c r="V102" s="127"/>
    </row>
    <row r="103" spans="1:22" hidden="1" outlineLevel="1">
      <c r="A103" s="8">
        <v>43344</v>
      </c>
      <c r="B103" s="127">
        <v>7528.6150281100017</v>
      </c>
      <c r="C103" s="127">
        <v>2893.8401545699999</v>
      </c>
      <c r="D103" s="127">
        <v>277.94294831000002</v>
      </c>
      <c r="E103" s="127">
        <v>2140.1644777900001</v>
      </c>
      <c r="F103" s="127">
        <v>114.54041961000001</v>
      </c>
      <c r="G103" s="127">
        <v>13.593216740000001</v>
      </c>
      <c r="H103" s="127">
        <v>208.89992015999999</v>
      </c>
      <c r="I103" s="127">
        <v>974.39439695999999</v>
      </c>
      <c r="J103" s="127">
        <v>284.72097418999999</v>
      </c>
      <c r="K103" s="127">
        <v>17.585095420000002</v>
      </c>
      <c r="L103" s="127">
        <v>28.971048329999999</v>
      </c>
      <c r="M103" s="163" t="s">
        <v>189</v>
      </c>
      <c r="N103" s="127">
        <v>94.651493599999995</v>
      </c>
      <c r="O103" s="127">
        <v>121.92533381</v>
      </c>
      <c r="P103" s="127">
        <v>92.405476280000002</v>
      </c>
      <c r="Q103" s="127">
        <v>88.863018699999998</v>
      </c>
      <c r="R103" s="127">
        <v>91.295382869999983</v>
      </c>
      <c r="S103" s="127">
        <v>62.490391130000006</v>
      </c>
      <c r="T103" s="127">
        <v>22.331279639999998</v>
      </c>
      <c r="U103" s="127"/>
      <c r="V103" s="127"/>
    </row>
    <row r="104" spans="1:22" hidden="1" outlineLevel="1">
      <c r="A104" s="8">
        <v>43374</v>
      </c>
      <c r="B104" s="127">
        <v>8114.71565672</v>
      </c>
      <c r="C104" s="127">
        <v>2752.7233007700002</v>
      </c>
      <c r="D104" s="127">
        <v>434.98386002999996</v>
      </c>
      <c r="E104" s="127">
        <v>2729.05755632</v>
      </c>
      <c r="F104" s="127">
        <v>126.42880355000001</v>
      </c>
      <c r="G104" s="127">
        <v>22.462360380000003</v>
      </c>
      <c r="H104" s="127">
        <v>208.69592143000003</v>
      </c>
      <c r="I104" s="127">
        <v>923.00320906000002</v>
      </c>
      <c r="J104" s="127">
        <v>313.34949648000003</v>
      </c>
      <c r="K104" s="127">
        <v>18.765114780000001</v>
      </c>
      <c r="L104" s="127">
        <v>27.977579749999997</v>
      </c>
      <c r="M104" s="163" t="s">
        <v>189</v>
      </c>
      <c r="N104" s="127">
        <v>98.676017679999987</v>
      </c>
      <c r="O104" s="127">
        <v>158.46658240999997</v>
      </c>
      <c r="P104" s="127">
        <v>80.780167910000003</v>
      </c>
      <c r="Q104" s="127">
        <v>70.105515830000002</v>
      </c>
      <c r="R104" s="127">
        <v>101.32534090999999</v>
      </c>
      <c r="S104" s="127">
        <v>24.963260479999995</v>
      </c>
      <c r="T104" s="127">
        <v>22.951568949999999</v>
      </c>
      <c r="U104" s="127"/>
      <c r="V104" s="127"/>
    </row>
    <row r="105" spans="1:22" hidden="1" outlineLevel="1">
      <c r="A105" s="8">
        <v>43405</v>
      </c>
      <c r="B105" s="127">
        <v>7019.2504536099987</v>
      </c>
      <c r="C105" s="127">
        <v>2482.3778982800004</v>
      </c>
      <c r="D105" s="127">
        <v>319.91479810999994</v>
      </c>
      <c r="E105" s="127">
        <v>2111.2190951900002</v>
      </c>
      <c r="F105" s="127">
        <v>131.32754366999998</v>
      </c>
      <c r="G105" s="127">
        <v>16.580951840000001</v>
      </c>
      <c r="H105" s="127">
        <v>211.52299142000001</v>
      </c>
      <c r="I105" s="127">
        <v>851.46803441999998</v>
      </c>
      <c r="J105" s="127">
        <v>291.54291348000004</v>
      </c>
      <c r="K105" s="127">
        <v>17.44743313</v>
      </c>
      <c r="L105" s="127">
        <v>28.213014640000001</v>
      </c>
      <c r="M105" s="163" t="s">
        <v>189</v>
      </c>
      <c r="N105" s="127">
        <v>119.06277526999999</v>
      </c>
      <c r="O105" s="127">
        <v>143.4914359</v>
      </c>
      <c r="P105" s="127">
        <v>60.824471669999994</v>
      </c>
      <c r="Q105" s="127">
        <v>67.469739140000001</v>
      </c>
      <c r="R105" s="127">
        <v>112.46771300999998</v>
      </c>
      <c r="S105" s="127">
        <v>31.66321713</v>
      </c>
      <c r="T105" s="127">
        <v>22.656427310000002</v>
      </c>
      <c r="U105" s="127"/>
      <c r="V105" s="127"/>
    </row>
    <row r="106" spans="1:22" hidden="1" outlineLevel="1">
      <c r="A106" s="8">
        <v>43435</v>
      </c>
      <c r="B106" s="127">
        <v>7011.353965360001</v>
      </c>
      <c r="C106" s="127">
        <v>2237.8117235499999</v>
      </c>
      <c r="D106" s="127">
        <v>305.96273656</v>
      </c>
      <c r="E106" s="127">
        <v>2096.1757569699998</v>
      </c>
      <c r="F106" s="127">
        <v>151.88673585999999</v>
      </c>
      <c r="G106" s="127">
        <v>26.532104149999999</v>
      </c>
      <c r="H106" s="127">
        <v>312.89396456000003</v>
      </c>
      <c r="I106" s="127">
        <v>914.95238911000001</v>
      </c>
      <c r="J106" s="127">
        <v>321.58385994000002</v>
      </c>
      <c r="K106" s="127">
        <v>23.288587940000003</v>
      </c>
      <c r="L106" s="127">
        <v>28.245772909999996</v>
      </c>
      <c r="M106" s="163" t="s">
        <v>189</v>
      </c>
      <c r="N106" s="127">
        <v>131.22533822</v>
      </c>
      <c r="O106" s="127">
        <v>164.66804119</v>
      </c>
      <c r="P106" s="127">
        <v>82.208702980000012</v>
      </c>
      <c r="Q106" s="127">
        <v>68.211938360000005</v>
      </c>
      <c r="R106" s="127">
        <v>111.88626992999997</v>
      </c>
      <c r="S106" s="127">
        <v>11.23333521</v>
      </c>
      <c r="T106" s="127">
        <v>22.586707920000002</v>
      </c>
      <c r="U106" s="127"/>
      <c r="V106" s="127"/>
    </row>
    <row r="107" spans="1:22" hidden="1" outlineLevel="1">
      <c r="A107" s="8">
        <v>43466</v>
      </c>
      <c r="B107" s="127">
        <v>7247.822157980002</v>
      </c>
      <c r="C107" s="127">
        <v>2170.90777321</v>
      </c>
      <c r="D107" s="127">
        <v>305.02914078999993</v>
      </c>
      <c r="E107" s="127">
        <v>2414.0556536900003</v>
      </c>
      <c r="F107" s="127">
        <v>178.38046673000002</v>
      </c>
      <c r="G107" s="127">
        <v>23.295270509999998</v>
      </c>
      <c r="H107" s="127">
        <v>202.03910101999998</v>
      </c>
      <c r="I107" s="127">
        <v>928.67746225999986</v>
      </c>
      <c r="J107" s="127">
        <v>414.29005647000002</v>
      </c>
      <c r="K107" s="127">
        <v>21.783718819999997</v>
      </c>
      <c r="L107" s="127">
        <v>29.785794299999999</v>
      </c>
      <c r="M107" s="163" t="s">
        <v>189</v>
      </c>
      <c r="N107" s="127">
        <v>150.31555336999998</v>
      </c>
      <c r="O107" s="127">
        <v>129.06507152</v>
      </c>
      <c r="P107" s="127">
        <v>68.752469519999991</v>
      </c>
      <c r="Q107" s="127">
        <v>59.026836529999997</v>
      </c>
      <c r="R107" s="127">
        <v>125.03525936000001</v>
      </c>
      <c r="S107" s="127">
        <v>10.4914091</v>
      </c>
      <c r="T107" s="127">
        <v>16.891120779999998</v>
      </c>
      <c r="U107" s="127"/>
      <c r="V107" s="127"/>
    </row>
    <row r="108" spans="1:22" hidden="1" outlineLevel="1">
      <c r="A108" s="8">
        <v>43497</v>
      </c>
      <c r="B108" s="127">
        <v>6541.6390239099992</v>
      </c>
      <c r="C108" s="127">
        <v>1901.0407032699998</v>
      </c>
      <c r="D108" s="127">
        <v>293.53626144999998</v>
      </c>
      <c r="E108" s="127">
        <v>2122.1815068100004</v>
      </c>
      <c r="F108" s="127">
        <v>234.12101512000001</v>
      </c>
      <c r="G108" s="127">
        <v>41.147854870000003</v>
      </c>
      <c r="H108" s="127">
        <v>151.47149370000002</v>
      </c>
      <c r="I108" s="127">
        <v>796.3145623800001</v>
      </c>
      <c r="J108" s="127">
        <v>399.68063263000005</v>
      </c>
      <c r="K108" s="127">
        <v>34.267870369999997</v>
      </c>
      <c r="L108" s="127">
        <v>29.361415429999997</v>
      </c>
      <c r="M108" s="163" t="s">
        <v>189</v>
      </c>
      <c r="N108" s="127">
        <v>133.81882844</v>
      </c>
      <c r="O108" s="127">
        <v>119.36224332999998</v>
      </c>
      <c r="P108" s="127">
        <v>66.295439919999993</v>
      </c>
      <c r="Q108" s="127">
        <v>54.24757618999999</v>
      </c>
      <c r="R108" s="127">
        <v>132.89991323000001</v>
      </c>
      <c r="S108" s="127">
        <v>6.941628230000001</v>
      </c>
      <c r="T108" s="127">
        <v>24.95007854</v>
      </c>
      <c r="U108" s="127"/>
      <c r="V108" s="127"/>
    </row>
    <row r="109" spans="1:22" hidden="1" outlineLevel="1">
      <c r="A109" s="8">
        <v>43525</v>
      </c>
      <c r="B109" s="127">
        <v>6738.2644166600003</v>
      </c>
      <c r="C109" s="127">
        <v>1796.8531625000003</v>
      </c>
      <c r="D109" s="127">
        <v>318.82443755999998</v>
      </c>
      <c r="E109" s="127">
        <v>2400.1867297300005</v>
      </c>
      <c r="F109" s="127">
        <v>312.86343042999994</v>
      </c>
      <c r="G109" s="127">
        <v>20.478626460000005</v>
      </c>
      <c r="H109" s="127">
        <v>130.23426380000001</v>
      </c>
      <c r="I109" s="127">
        <v>779.0907513300001</v>
      </c>
      <c r="J109" s="127">
        <v>389.81954757999995</v>
      </c>
      <c r="K109" s="127">
        <v>33.575111969999995</v>
      </c>
      <c r="L109" s="127">
        <v>31.442990699999996</v>
      </c>
      <c r="M109" s="163" t="s">
        <v>189</v>
      </c>
      <c r="N109" s="127">
        <v>126.39586389000002</v>
      </c>
      <c r="O109" s="127">
        <v>113.48764037000001</v>
      </c>
      <c r="P109" s="127">
        <v>52.930332820000004</v>
      </c>
      <c r="Q109" s="127">
        <v>49.37526021</v>
      </c>
      <c r="R109" s="127">
        <v>138.24986858999998</v>
      </c>
      <c r="S109" s="127">
        <v>17.990613459999999</v>
      </c>
      <c r="T109" s="127">
        <v>26.465785259999993</v>
      </c>
      <c r="U109" s="127"/>
      <c r="V109" s="127"/>
    </row>
    <row r="110" spans="1:22" hidden="1" outlineLevel="1">
      <c r="A110" s="8">
        <v>43556</v>
      </c>
      <c r="B110" s="127">
        <v>7408.475941319999</v>
      </c>
      <c r="C110" s="127">
        <v>2175.8245041099999</v>
      </c>
      <c r="D110" s="127">
        <v>269.32626305000002</v>
      </c>
      <c r="E110" s="127">
        <v>2717.1929123400005</v>
      </c>
      <c r="F110" s="127">
        <v>377.75692921000001</v>
      </c>
      <c r="G110" s="127">
        <v>18.858481819999998</v>
      </c>
      <c r="H110" s="127">
        <v>153.57527223</v>
      </c>
      <c r="I110" s="127">
        <v>733.03773604000003</v>
      </c>
      <c r="J110" s="127">
        <v>383.98788760999997</v>
      </c>
      <c r="K110" s="127">
        <v>27.15384671</v>
      </c>
      <c r="L110" s="127">
        <v>34.624858170000003</v>
      </c>
      <c r="M110" s="163" t="s">
        <v>189</v>
      </c>
      <c r="N110" s="127">
        <v>112.21812333</v>
      </c>
      <c r="O110" s="127">
        <v>118.22976329999999</v>
      </c>
      <c r="P110" s="127">
        <v>58.093488139999998</v>
      </c>
      <c r="Q110" s="127">
        <v>47.965731320000003</v>
      </c>
      <c r="R110" s="127">
        <v>143.84013524</v>
      </c>
      <c r="S110" s="127">
        <v>9.8314198600000005</v>
      </c>
      <c r="T110" s="127">
        <v>26.958588840000001</v>
      </c>
      <c r="U110" s="127"/>
      <c r="V110" s="127"/>
    </row>
    <row r="111" spans="1:22" hidden="1" outlineLevel="1">
      <c r="A111" s="8">
        <v>43586</v>
      </c>
      <c r="B111" s="127">
        <v>7681.2394436000004</v>
      </c>
      <c r="C111" s="127">
        <v>2323.9051763699999</v>
      </c>
      <c r="D111" s="127">
        <v>251.60429381</v>
      </c>
      <c r="E111" s="127">
        <v>2740.9076249100003</v>
      </c>
      <c r="F111" s="127">
        <v>321.02440437000001</v>
      </c>
      <c r="G111" s="127">
        <v>24.713058290000003</v>
      </c>
      <c r="H111" s="127">
        <v>141.88526020999998</v>
      </c>
      <c r="I111" s="127">
        <v>764.43986985999993</v>
      </c>
      <c r="J111" s="127">
        <v>469.41612902999992</v>
      </c>
      <c r="K111" s="127">
        <v>29.09994193</v>
      </c>
      <c r="L111" s="127">
        <v>32.401150299999998</v>
      </c>
      <c r="M111" s="163" t="s">
        <v>189</v>
      </c>
      <c r="N111" s="127">
        <v>133.12600644999998</v>
      </c>
      <c r="O111" s="127">
        <v>124.36282611000001</v>
      </c>
      <c r="P111" s="127">
        <v>80.443977869999998</v>
      </c>
      <c r="Q111" s="127">
        <v>46.108704459999998</v>
      </c>
      <c r="R111" s="127">
        <v>159.87733084000001</v>
      </c>
      <c r="S111" s="127">
        <v>10.83078555</v>
      </c>
      <c r="T111" s="127">
        <v>27.092903240000005</v>
      </c>
      <c r="U111" s="127"/>
      <c r="V111" s="127"/>
    </row>
    <row r="112" spans="1:22" hidden="1" outlineLevel="1">
      <c r="A112" s="8">
        <v>43617</v>
      </c>
      <c r="B112" s="127">
        <v>8078.2812179599987</v>
      </c>
      <c r="C112" s="127">
        <v>2841.0294694599997</v>
      </c>
      <c r="D112" s="127">
        <v>184.35837260999998</v>
      </c>
      <c r="E112" s="127">
        <v>2583.6683994999999</v>
      </c>
      <c r="F112" s="127">
        <v>447.81238093000007</v>
      </c>
      <c r="G112" s="127">
        <v>24.619858500000003</v>
      </c>
      <c r="H112" s="127">
        <v>179.33294095000002</v>
      </c>
      <c r="I112" s="127">
        <v>770.30453511999997</v>
      </c>
      <c r="J112" s="127">
        <v>396.88207817</v>
      </c>
      <c r="K112" s="127">
        <v>29.79856947</v>
      </c>
      <c r="L112" s="127">
        <v>48.885423219999993</v>
      </c>
      <c r="M112" s="163" t="s">
        <v>189</v>
      </c>
      <c r="N112" s="127">
        <v>134.94846615</v>
      </c>
      <c r="O112" s="127">
        <v>122.07964768999999</v>
      </c>
      <c r="P112" s="127">
        <v>61.118894090000005</v>
      </c>
      <c r="Q112" s="127">
        <v>39.509958819999994</v>
      </c>
      <c r="R112" s="127">
        <v>161.02093370999998</v>
      </c>
      <c r="S112" s="127">
        <v>25.320937799999999</v>
      </c>
      <c r="T112" s="127">
        <v>27.590351769999998</v>
      </c>
      <c r="U112" s="127"/>
      <c r="V112" s="127"/>
    </row>
    <row r="113" spans="1:22" hidden="1" outlineLevel="1">
      <c r="A113" s="8">
        <v>43647</v>
      </c>
      <c r="B113" s="127">
        <v>8489.2098760999997</v>
      </c>
      <c r="C113" s="127">
        <v>2888.8936514800002</v>
      </c>
      <c r="D113" s="127">
        <v>313.08170948999998</v>
      </c>
      <c r="E113" s="127">
        <v>2757.64729872</v>
      </c>
      <c r="F113" s="127">
        <v>502.02521415000001</v>
      </c>
      <c r="G113" s="127">
        <v>22.671423320000002</v>
      </c>
      <c r="H113" s="127">
        <v>180.49658037</v>
      </c>
      <c r="I113" s="127">
        <v>812.28689482999994</v>
      </c>
      <c r="J113" s="127">
        <v>329.61218549999995</v>
      </c>
      <c r="K113" s="127">
        <v>31.30386515</v>
      </c>
      <c r="L113" s="127">
        <v>39.63324575</v>
      </c>
      <c r="M113" s="163" t="s">
        <v>189</v>
      </c>
      <c r="N113" s="127">
        <v>185.55305418</v>
      </c>
      <c r="O113" s="127">
        <v>118.20723764999998</v>
      </c>
      <c r="P113" s="127">
        <v>67.063326869999997</v>
      </c>
      <c r="Q113" s="127">
        <v>29.394228700000003</v>
      </c>
      <c r="R113" s="127">
        <v>170.91696435</v>
      </c>
      <c r="S113" s="127">
        <v>12.246575050000001</v>
      </c>
      <c r="T113" s="127">
        <v>28.176420539999995</v>
      </c>
      <c r="U113" s="127"/>
      <c r="V113" s="127"/>
    </row>
    <row r="114" spans="1:22" hidden="1" outlineLevel="1">
      <c r="A114" s="8">
        <v>43678</v>
      </c>
      <c r="B114" s="127">
        <v>8022.6565539599987</v>
      </c>
      <c r="C114" s="127">
        <v>2484.8475616799997</v>
      </c>
      <c r="D114" s="127">
        <v>295.63132174999998</v>
      </c>
      <c r="E114" s="127">
        <v>2606.7098321499998</v>
      </c>
      <c r="F114" s="127">
        <v>417.88487006999998</v>
      </c>
      <c r="G114" s="127">
        <v>18.494248409999997</v>
      </c>
      <c r="H114" s="127">
        <v>202.15536869000002</v>
      </c>
      <c r="I114" s="127">
        <v>811.62338540999997</v>
      </c>
      <c r="J114" s="127">
        <v>475.50360938</v>
      </c>
      <c r="K114" s="127">
        <v>25.991575730000001</v>
      </c>
      <c r="L114" s="127">
        <v>37.380699770000007</v>
      </c>
      <c r="M114" s="163" t="s">
        <v>189</v>
      </c>
      <c r="N114" s="127">
        <v>164.05986096999999</v>
      </c>
      <c r="O114" s="127">
        <v>136.2912595</v>
      </c>
      <c r="P114" s="127">
        <v>73.310614920000006</v>
      </c>
      <c r="Q114" s="127">
        <v>46.920343729999999</v>
      </c>
      <c r="R114" s="127">
        <v>186.85572345999998</v>
      </c>
      <c r="S114" s="127">
        <v>10.964895299999998</v>
      </c>
      <c r="T114" s="127">
        <v>28.031383039999991</v>
      </c>
      <c r="U114" s="127"/>
      <c r="V114" s="127"/>
    </row>
    <row r="115" spans="1:22" hidden="1" outlineLevel="1">
      <c r="A115" s="8">
        <v>43709</v>
      </c>
      <c r="B115" s="127">
        <v>8257.4991662600005</v>
      </c>
      <c r="C115" s="127">
        <v>2555.5036517200001</v>
      </c>
      <c r="D115" s="127">
        <v>289.30478557999993</v>
      </c>
      <c r="E115" s="127">
        <v>2613.2862701099998</v>
      </c>
      <c r="F115" s="127">
        <v>448.11392372</v>
      </c>
      <c r="G115" s="127">
        <v>15.919755310000003</v>
      </c>
      <c r="H115" s="127">
        <v>208.75685962</v>
      </c>
      <c r="I115" s="127">
        <v>1003.90804802</v>
      </c>
      <c r="J115" s="127">
        <v>419.63084973000002</v>
      </c>
      <c r="K115" s="127">
        <v>30.462704030000001</v>
      </c>
      <c r="L115" s="127">
        <v>31.431573350000001</v>
      </c>
      <c r="M115" s="163" t="s">
        <v>189</v>
      </c>
      <c r="N115" s="127">
        <v>138.01263623000003</v>
      </c>
      <c r="O115" s="127">
        <v>132.56389307000001</v>
      </c>
      <c r="P115" s="127">
        <v>67.660247819999995</v>
      </c>
      <c r="Q115" s="127">
        <v>63.733947479999998</v>
      </c>
      <c r="R115" s="127">
        <v>198.92852480000005</v>
      </c>
      <c r="S115" s="127">
        <v>11.358654400000001</v>
      </c>
      <c r="T115" s="127">
        <v>28.922841269999996</v>
      </c>
      <c r="U115" s="127"/>
      <c r="V115" s="127"/>
    </row>
    <row r="116" spans="1:22" hidden="1" outlineLevel="1">
      <c r="A116" s="8">
        <v>43739</v>
      </c>
      <c r="B116" s="127">
        <v>7686.22360983</v>
      </c>
      <c r="C116" s="127">
        <v>2433.4269926400002</v>
      </c>
      <c r="D116" s="127">
        <v>267.23002080999998</v>
      </c>
      <c r="E116" s="127">
        <v>2330.7480697700003</v>
      </c>
      <c r="F116" s="127">
        <v>388.20744647999999</v>
      </c>
      <c r="G116" s="127">
        <v>18.592264020000002</v>
      </c>
      <c r="H116" s="127">
        <v>212.85777927000001</v>
      </c>
      <c r="I116" s="127">
        <v>1013.2613121300001</v>
      </c>
      <c r="J116" s="127">
        <v>343.20346767999996</v>
      </c>
      <c r="K116" s="127">
        <v>15.237138120000003</v>
      </c>
      <c r="L116" s="127">
        <v>39.097716679999998</v>
      </c>
      <c r="M116" s="163" t="s">
        <v>189</v>
      </c>
      <c r="N116" s="127">
        <v>112.79515577000001</v>
      </c>
      <c r="O116" s="127">
        <v>133.86736216</v>
      </c>
      <c r="P116" s="127">
        <v>79.687387880000003</v>
      </c>
      <c r="Q116" s="127">
        <v>52.446893209999999</v>
      </c>
      <c r="R116" s="127">
        <v>202.92555719000003</v>
      </c>
      <c r="S116" s="127">
        <v>12.246366080000001</v>
      </c>
      <c r="T116" s="127">
        <v>30.392679939999997</v>
      </c>
      <c r="U116" s="127"/>
      <c r="V116" s="127"/>
    </row>
    <row r="117" spans="1:22" hidden="1" outlineLevel="1">
      <c r="A117" s="8">
        <v>43770</v>
      </c>
      <c r="B117" s="127">
        <v>7778.0283651599993</v>
      </c>
      <c r="C117" s="127">
        <v>2307.7885646799996</v>
      </c>
      <c r="D117" s="127">
        <v>270.07265135</v>
      </c>
      <c r="E117" s="127">
        <v>2638.8764180799999</v>
      </c>
      <c r="F117" s="127">
        <v>352.10615943999994</v>
      </c>
      <c r="G117" s="127">
        <v>17.529251410000001</v>
      </c>
      <c r="H117" s="127">
        <v>241.90496171999996</v>
      </c>
      <c r="I117" s="127">
        <v>926.04439251999997</v>
      </c>
      <c r="J117" s="127">
        <v>333.77691411000001</v>
      </c>
      <c r="K117" s="127">
        <v>13.458025790000001</v>
      </c>
      <c r="L117" s="127">
        <v>34.001128220000005</v>
      </c>
      <c r="M117" s="163" t="s">
        <v>189</v>
      </c>
      <c r="N117" s="127">
        <v>117.68218354000001</v>
      </c>
      <c r="O117" s="127">
        <v>147.75052562999997</v>
      </c>
      <c r="P117" s="127">
        <v>69.092360420000006</v>
      </c>
      <c r="Q117" s="127">
        <v>46.655028380000005</v>
      </c>
      <c r="R117" s="127">
        <v>216.13536628</v>
      </c>
      <c r="S117" s="127">
        <v>14.326776760000001</v>
      </c>
      <c r="T117" s="127">
        <v>30.827656829999999</v>
      </c>
      <c r="U117" s="127"/>
      <c r="V117" s="127"/>
    </row>
    <row r="118" spans="1:22" hidden="1" outlineLevel="1">
      <c r="A118" s="8">
        <v>43800</v>
      </c>
      <c r="B118" s="127">
        <v>7995.9666792199996</v>
      </c>
      <c r="C118" s="127">
        <v>2165.5619056300002</v>
      </c>
      <c r="D118" s="127">
        <v>240.14440653000003</v>
      </c>
      <c r="E118" s="127">
        <v>2277.1426901</v>
      </c>
      <c r="F118" s="127">
        <v>390.44271398000001</v>
      </c>
      <c r="G118" s="127">
        <v>22.27410948</v>
      </c>
      <c r="H118" s="127">
        <v>443.34258828999998</v>
      </c>
      <c r="I118" s="127">
        <v>1132.3256957900003</v>
      </c>
      <c r="J118" s="127">
        <v>581.94091973000002</v>
      </c>
      <c r="K118" s="127">
        <v>15.303655129999997</v>
      </c>
      <c r="L118" s="127">
        <v>50.273989200000003</v>
      </c>
      <c r="M118" s="163" t="s">
        <v>189</v>
      </c>
      <c r="N118" s="127">
        <v>123.08892653000001</v>
      </c>
      <c r="O118" s="127">
        <v>148.83007429999998</v>
      </c>
      <c r="P118" s="127">
        <v>109.58714544</v>
      </c>
      <c r="Q118" s="127">
        <v>45.958166059999996</v>
      </c>
      <c r="R118" s="127">
        <v>210.31183486999998</v>
      </c>
      <c r="S118" s="127">
        <v>12.858009269999998</v>
      </c>
      <c r="T118" s="127">
        <v>26.579848890000001</v>
      </c>
      <c r="U118" s="127"/>
      <c r="V118" s="127"/>
    </row>
    <row r="119" spans="1:22" hidden="1" outlineLevel="1">
      <c r="A119" s="8">
        <v>43831</v>
      </c>
      <c r="B119" s="127">
        <v>8317.8566860299998</v>
      </c>
      <c r="C119" s="127">
        <v>2244.0470215799996</v>
      </c>
      <c r="D119" s="127">
        <v>355.81600415000003</v>
      </c>
      <c r="E119" s="127">
        <v>2536.6366128400005</v>
      </c>
      <c r="F119" s="127">
        <v>383.66158716000001</v>
      </c>
      <c r="G119" s="127">
        <v>20.920227820000001</v>
      </c>
      <c r="H119" s="127">
        <v>356.22298037999997</v>
      </c>
      <c r="I119" s="127">
        <v>1101.99487899</v>
      </c>
      <c r="J119" s="127">
        <v>526.03121702999999</v>
      </c>
      <c r="K119" s="127">
        <v>14.514080549999999</v>
      </c>
      <c r="L119" s="127">
        <v>50.167986169999999</v>
      </c>
      <c r="M119" s="127">
        <v>0.59193712999999992</v>
      </c>
      <c r="N119" s="127">
        <v>165.04304229000002</v>
      </c>
      <c r="O119" s="127">
        <v>164.44674132</v>
      </c>
      <c r="P119" s="127">
        <v>81.885988749999996</v>
      </c>
      <c r="Q119" s="127">
        <v>44.3566991</v>
      </c>
      <c r="R119" s="127">
        <v>216.09910048</v>
      </c>
      <c r="S119" s="127">
        <v>14.607760319999999</v>
      </c>
      <c r="T119" s="127">
        <v>40.81281997</v>
      </c>
      <c r="U119" s="127"/>
      <c r="V119" s="127"/>
    </row>
    <row r="120" spans="1:22" hidden="1" outlineLevel="1">
      <c r="A120" s="8">
        <v>43862</v>
      </c>
      <c r="B120" s="127">
        <v>7750.4256078100016</v>
      </c>
      <c r="C120" s="127">
        <v>1836.9508727099999</v>
      </c>
      <c r="D120" s="127">
        <v>257.26508632000002</v>
      </c>
      <c r="E120" s="127">
        <v>2590.3976001000001</v>
      </c>
      <c r="F120" s="127">
        <v>446.70067372</v>
      </c>
      <c r="G120" s="127">
        <v>21.054513510000003</v>
      </c>
      <c r="H120" s="127">
        <v>339.19636380000003</v>
      </c>
      <c r="I120" s="127">
        <v>1066.83960017</v>
      </c>
      <c r="J120" s="127">
        <v>425.08207349999998</v>
      </c>
      <c r="K120" s="127">
        <v>13.46550077</v>
      </c>
      <c r="L120" s="127">
        <v>48.481658499999995</v>
      </c>
      <c r="M120" s="127">
        <v>0.40624037000000002</v>
      </c>
      <c r="N120" s="127">
        <v>152.61088199999998</v>
      </c>
      <c r="O120" s="127">
        <v>153.71100113</v>
      </c>
      <c r="P120" s="127">
        <v>80.701020909999997</v>
      </c>
      <c r="Q120" s="127">
        <v>38.010015330000002</v>
      </c>
      <c r="R120" s="127">
        <v>228.67908408999998</v>
      </c>
      <c r="S120" s="127">
        <v>16.280817379999998</v>
      </c>
      <c r="T120" s="127">
        <v>34.592603499999996</v>
      </c>
      <c r="U120" s="127"/>
      <c r="V120" s="127"/>
    </row>
    <row r="121" spans="1:22" hidden="1" outlineLevel="1">
      <c r="A121" s="8">
        <v>43891</v>
      </c>
      <c r="B121" s="127">
        <v>8742.4485039800002</v>
      </c>
      <c r="C121" s="127">
        <v>2139.73356956</v>
      </c>
      <c r="D121" s="127">
        <v>246.03647884999998</v>
      </c>
      <c r="E121" s="127">
        <v>2910.9579840900001</v>
      </c>
      <c r="F121" s="127">
        <v>473.92611611000001</v>
      </c>
      <c r="G121" s="127">
        <v>15.77705454</v>
      </c>
      <c r="H121" s="127">
        <v>282.32047944999999</v>
      </c>
      <c r="I121" s="127">
        <v>1231.48639886</v>
      </c>
      <c r="J121" s="127">
        <v>611.76039856</v>
      </c>
      <c r="K121" s="127">
        <v>10.25843002</v>
      </c>
      <c r="L121" s="127">
        <v>47.639116519999995</v>
      </c>
      <c r="M121" s="127">
        <v>7.7428674500000003</v>
      </c>
      <c r="N121" s="127">
        <v>143.48454284000002</v>
      </c>
      <c r="O121" s="127">
        <v>158.73431608000001</v>
      </c>
      <c r="P121" s="127">
        <v>154.77191720000002</v>
      </c>
      <c r="Q121" s="127">
        <v>33.399507049999997</v>
      </c>
      <c r="R121" s="127">
        <v>231.33637574000002</v>
      </c>
      <c r="S121" s="127">
        <v>15.2731701</v>
      </c>
      <c r="T121" s="127">
        <v>27.809780960000001</v>
      </c>
      <c r="U121" s="127"/>
      <c r="V121" s="127"/>
    </row>
    <row r="122" spans="1:22" hidden="1" outlineLevel="1">
      <c r="A122" s="8">
        <v>43922</v>
      </c>
      <c r="B122" s="127">
        <v>8451.3816730699982</v>
      </c>
      <c r="C122" s="127">
        <v>2147.3397005000002</v>
      </c>
      <c r="D122" s="127">
        <v>242.66178976</v>
      </c>
      <c r="E122" s="127">
        <v>2677.9308987699997</v>
      </c>
      <c r="F122" s="127">
        <v>610.18193214000007</v>
      </c>
      <c r="G122" s="127">
        <v>17.64157063</v>
      </c>
      <c r="H122" s="127">
        <v>300.68949960999998</v>
      </c>
      <c r="I122" s="127">
        <v>911.1564966599999</v>
      </c>
      <c r="J122" s="127">
        <v>607.61066906999997</v>
      </c>
      <c r="K122" s="127">
        <v>9.1191761499999995</v>
      </c>
      <c r="L122" s="127">
        <v>53.424243689999997</v>
      </c>
      <c r="M122" s="127">
        <v>7.5887423299999996</v>
      </c>
      <c r="N122" s="127">
        <v>185.71629976999998</v>
      </c>
      <c r="O122" s="127">
        <v>163.90229571999998</v>
      </c>
      <c r="P122" s="127">
        <v>142.09220659000002</v>
      </c>
      <c r="Q122" s="127">
        <v>32.984077540000001</v>
      </c>
      <c r="R122" s="127">
        <v>299.28872193999996</v>
      </c>
      <c r="S122" s="127">
        <v>13.902905520000001</v>
      </c>
      <c r="T122" s="127">
        <v>28.150446679999998</v>
      </c>
      <c r="U122" s="127"/>
      <c r="V122" s="127"/>
    </row>
    <row r="123" spans="1:22" hidden="1" outlineLevel="1">
      <c r="A123" s="8">
        <v>43952</v>
      </c>
      <c r="B123" s="127">
        <v>9333.2837430800009</v>
      </c>
      <c r="C123" s="127">
        <v>2680.24166487</v>
      </c>
      <c r="D123" s="127">
        <v>311.20948858000003</v>
      </c>
      <c r="E123" s="127">
        <v>2699.6772842199998</v>
      </c>
      <c r="F123" s="127">
        <v>634.56170941999994</v>
      </c>
      <c r="G123" s="127">
        <v>18.440539469999997</v>
      </c>
      <c r="H123" s="127">
        <v>332.44475782999996</v>
      </c>
      <c r="I123" s="127">
        <v>874.89005872999996</v>
      </c>
      <c r="J123" s="127">
        <v>785.00715131999993</v>
      </c>
      <c r="K123" s="127">
        <v>35.943339620000003</v>
      </c>
      <c r="L123" s="127">
        <v>50.172558730000006</v>
      </c>
      <c r="M123" s="127">
        <v>0.40678221000000003</v>
      </c>
      <c r="N123" s="127">
        <v>183.46142724999999</v>
      </c>
      <c r="O123" s="127">
        <v>173.53334169999994</v>
      </c>
      <c r="P123" s="127">
        <v>114.33095163999999</v>
      </c>
      <c r="Q123" s="127">
        <v>31.850482599999999</v>
      </c>
      <c r="R123" s="127">
        <v>358.82853382000008</v>
      </c>
      <c r="S123" s="127">
        <v>18.539416239999998</v>
      </c>
      <c r="T123" s="127">
        <v>29.744254830000003</v>
      </c>
      <c r="U123" s="127"/>
      <c r="V123" s="127"/>
    </row>
    <row r="124" spans="1:22" hidden="1" outlineLevel="1">
      <c r="A124" s="8">
        <v>43983</v>
      </c>
      <c r="B124" s="127">
        <v>10584.435616680003</v>
      </c>
      <c r="C124" s="127">
        <v>3301.6298081800001</v>
      </c>
      <c r="D124" s="127">
        <v>419.45768067999995</v>
      </c>
      <c r="E124" s="127">
        <v>3050.1570469999997</v>
      </c>
      <c r="F124" s="127">
        <v>564.27207093000004</v>
      </c>
      <c r="G124" s="127">
        <v>19.117501360000002</v>
      </c>
      <c r="H124" s="127">
        <v>314.50366286000002</v>
      </c>
      <c r="I124" s="127">
        <v>1089.4633320500002</v>
      </c>
      <c r="J124" s="127">
        <v>774.39400752999995</v>
      </c>
      <c r="K124" s="127">
        <v>40.438345640000001</v>
      </c>
      <c r="L124" s="127">
        <v>88.830157899999989</v>
      </c>
      <c r="M124" s="127">
        <v>0.41177294999999997</v>
      </c>
      <c r="N124" s="127">
        <v>188.85848171999999</v>
      </c>
      <c r="O124" s="127">
        <v>168.14468882</v>
      </c>
      <c r="P124" s="127">
        <v>108.22628804000001</v>
      </c>
      <c r="Q124" s="127">
        <v>40.867804169999999</v>
      </c>
      <c r="R124" s="127">
        <v>361.89139525000007</v>
      </c>
      <c r="S124" s="127">
        <v>12.500354359999999</v>
      </c>
      <c r="T124" s="127">
        <v>41.271217239999999</v>
      </c>
      <c r="U124" s="127"/>
      <c r="V124" s="127"/>
    </row>
    <row r="125" spans="1:22" hidden="1" outlineLevel="1">
      <c r="A125" s="8">
        <v>44013</v>
      </c>
      <c r="B125" s="127">
        <v>11774.203322410001</v>
      </c>
      <c r="C125" s="127">
        <v>4460.0810712299999</v>
      </c>
      <c r="D125" s="127">
        <v>442.97035383000002</v>
      </c>
      <c r="E125" s="127">
        <v>2892.0823212200003</v>
      </c>
      <c r="F125" s="127">
        <v>414.07222912000009</v>
      </c>
      <c r="G125" s="127">
        <v>23.984410789999998</v>
      </c>
      <c r="H125" s="127">
        <v>372.23197562000001</v>
      </c>
      <c r="I125" s="127">
        <v>1181.6803077899999</v>
      </c>
      <c r="J125" s="127">
        <v>793.11689883999998</v>
      </c>
      <c r="K125" s="127">
        <v>24.943016119999999</v>
      </c>
      <c r="L125" s="127">
        <v>128.69555700000001</v>
      </c>
      <c r="M125" s="127">
        <v>0.41786349999999994</v>
      </c>
      <c r="N125" s="127">
        <v>196.26496767999998</v>
      </c>
      <c r="O125" s="127">
        <v>189.38208234999999</v>
      </c>
      <c r="P125" s="127">
        <v>125.31793113000001</v>
      </c>
      <c r="Q125" s="127">
        <v>54.739923559999994</v>
      </c>
      <c r="R125" s="127">
        <v>403.94905140999998</v>
      </c>
      <c r="S125" s="127">
        <v>12.673909819999999</v>
      </c>
      <c r="T125" s="127">
        <v>57.599451400000014</v>
      </c>
      <c r="U125" s="127"/>
      <c r="V125" s="127"/>
    </row>
    <row r="126" spans="1:22" hidden="1" outlineLevel="1">
      <c r="A126" s="8">
        <v>44044</v>
      </c>
      <c r="B126" s="127">
        <v>12189.151525990001</v>
      </c>
      <c r="C126" s="127">
        <v>4220.0750785600003</v>
      </c>
      <c r="D126" s="127">
        <v>440.50730064999999</v>
      </c>
      <c r="E126" s="127">
        <v>2979.9285012400005</v>
      </c>
      <c r="F126" s="127">
        <v>590.82642666000004</v>
      </c>
      <c r="G126" s="127">
        <v>26.818966140000004</v>
      </c>
      <c r="H126" s="127">
        <v>378.76045777000002</v>
      </c>
      <c r="I126" s="127">
        <v>1567.0340419199999</v>
      </c>
      <c r="J126" s="127">
        <v>719.15950219000001</v>
      </c>
      <c r="K126" s="127">
        <v>12.59058111</v>
      </c>
      <c r="L126" s="127">
        <v>100.56160573999999</v>
      </c>
      <c r="M126" s="127">
        <v>3.5787169299999997</v>
      </c>
      <c r="N126" s="127">
        <v>200.96125366999999</v>
      </c>
      <c r="O126" s="127">
        <v>235.79233793</v>
      </c>
      <c r="P126" s="127">
        <v>114.93417397000002</v>
      </c>
      <c r="Q126" s="127">
        <v>57.176974619999996</v>
      </c>
      <c r="R126" s="127">
        <v>469.63299555999998</v>
      </c>
      <c r="S126" s="127">
        <v>10.625047449999999</v>
      </c>
      <c r="T126" s="127">
        <v>60.187563879999992</v>
      </c>
      <c r="U126" s="127"/>
      <c r="V126" s="127"/>
    </row>
    <row r="127" spans="1:22" hidden="1" outlineLevel="1">
      <c r="A127" s="8">
        <v>44075</v>
      </c>
      <c r="B127" s="127">
        <v>12612.098539660001</v>
      </c>
      <c r="C127" s="127">
        <v>4587.3132644800007</v>
      </c>
      <c r="D127" s="127">
        <v>442.11827704000001</v>
      </c>
      <c r="E127" s="127">
        <v>3024.7833684699999</v>
      </c>
      <c r="F127" s="127">
        <v>510.30723038000002</v>
      </c>
      <c r="G127" s="127">
        <v>30.176141060000006</v>
      </c>
      <c r="H127" s="127">
        <v>456.83748622000002</v>
      </c>
      <c r="I127" s="127">
        <v>1395.03156074</v>
      </c>
      <c r="J127" s="127">
        <v>800.71145726999998</v>
      </c>
      <c r="K127" s="127">
        <v>19.3722694</v>
      </c>
      <c r="L127" s="127">
        <v>132.36529055000003</v>
      </c>
      <c r="M127" s="127">
        <v>4.1154268599999995</v>
      </c>
      <c r="N127" s="127">
        <v>179.99034431999999</v>
      </c>
      <c r="O127" s="127">
        <v>239.25811717999994</v>
      </c>
      <c r="P127" s="127">
        <v>123.80442201</v>
      </c>
      <c r="Q127" s="127">
        <v>60.888362520000001</v>
      </c>
      <c r="R127" s="127">
        <v>533.58039637000002</v>
      </c>
      <c r="S127" s="127">
        <v>10.0307914</v>
      </c>
      <c r="T127" s="127">
        <v>61.414333389999996</v>
      </c>
      <c r="U127" s="127"/>
      <c r="V127" s="127"/>
    </row>
    <row r="128" spans="1:22" hidden="1" outlineLevel="1">
      <c r="A128" s="8">
        <v>44105</v>
      </c>
      <c r="B128" s="127">
        <v>12804.508876169999</v>
      </c>
      <c r="C128" s="127">
        <v>4471.1589692899997</v>
      </c>
      <c r="D128" s="127">
        <v>782.80780660000005</v>
      </c>
      <c r="E128" s="127">
        <v>3151.1244292599999</v>
      </c>
      <c r="F128" s="127">
        <v>597.11946959000011</v>
      </c>
      <c r="G128" s="127">
        <v>33.936410809999998</v>
      </c>
      <c r="H128" s="127">
        <v>466.81458850999996</v>
      </c>
      <c r="I128" s="127">
        <v>1191.4015506600001</v>
      </c>
      <c r="J128" s="127">
        <v>796.17563872000005</v>
      </c>
      <c r="K128" s="127">
        <v>10.32246941</v>
      </c>
      <c r="L128" s="127">
        <v>95.765279570000004</v>
      </c>
      <c r="M128" s="127">
        <v>3.5805999100000001</v>
      </c>
      <c r="N128" s="127">
        <v>160.87233282000003</v>
      </c>
      <c r="O128" s="127">
        <v>216.79585893000001</v>
      </c>
      <c r="P128" s="127">
        <v>137.82111051000001</v>
      </c>
      <c r="Q128" s="127">
        <v>62.820615570000001</v>
      </c>
      <c r="R128" s="127">
        <v>556.76517287999991</v>
      </c>
      <c r="S128" s="127">
        <v>14.327005110000002</v>
      </c>
      <c r="T128" s="127">
        <v>54.899568019999997</v>
      </c>
      <c r="U128" s="127"/>
      <c r="V128" s="127"/>
    </row>
    <row r="129" spans="1:22" hidden="1" outlineLevel="1">
      <c r="A129" s="8">
        <v>44136</v>
      </c>
      <c r="B129" s="127">
        <v>12917.68697459</v>
      </c>
      <c r="C129" s="127">
        <v>4525.6688828900005</v>
      </c>
      <c r="D129" s="127">
        <v>650.37104184999998</v>
      </c>
      <c r="E129" s="127">
        <v>3543.1777920199993</v>
      </c>
      <c r="F129" s="127">
        <v>493.84470219000008</v>
      </c>
      <c r="G129" s="127">
        <v>31.36240617</v>
      </c>
      <c r="H129" s="127">
        <v>413.00339378000001</v>
      </c>
      <c r="I129" s="127">
        <v>1146.9037269</v>
      </c>
      <c r="J129" s="127">
        <v>726.96357345000001</v>
      </c>
      <c r="K129" s="127">
        <v>11.09066277</v>
      </c>
      <c r="L129" s="127">
        <v>122.85253707000001</v>
      </c>
      <c r="M129" s="127">
        <v>3.5823079399999997</v>
      </c>
      <c r="N129" s="127">
        <v>164.12524989000002</v>
      </c>
      <c r="O129" s="127">
        <v>226.87940359999999</v>
      </c>
      <c r="P129" s="127">
        <v>135.48101278999999</v>
      </c>
      <c r="Q129" s="127">
        <v>59.893660420000003</v>
      </c>
      <c r="R129" s="127">
        <v>591.20255650999991</v>
      </c>
      <c r="S129" s="127">
        <v>9.6742231699999994</v>
      </c>
      <c r="T129" s="127">
        <v>61.609841180000004</v>
      </c>
      <c r="U129" s="127"/>
      <c r="V129" s="127"/>
    </row>
    <row r="130" spans="1:22" hidden="1" outlineLevel="1">
      <c r="A130" s="8">
        <v>44166</v>
      </c>
      <c r="B130" s="127">
        <v>13437.078325650002</v>
      </c>
      <c r="C130" s="127">
        <v>4570.1394190500005</v>
      </c>
      <c r="D130" s="127">
        <v>555.31714323999995</v>
      </c>
      <c r="E130" s="127">
        <v>3442.5708406499998</v>
      </c>
      <c r="F130" s="127">
        <v>528.72587222000004</v>
      </c>
      <c r="G130" s="127">
        <v>25.215673310000003</v>
      </c>
      <c r="H130" s="127">
        <v>503.61628105000011</v>
      </c>
      <c r="I130" s="127">
        <v>1370.2845432199999</v>
      </c>
      <c r="J130" s="127">
        <v>860.54785894999998</v>
      </c>
      <c r="K130" s="127">
        <v>9.2022613100000008</v>
      </c>
      <c r="L130" s="127">
        <v>114.0507538</v>
      </c>
      <c r="M130" s="127">
        <v>6.53536099</v>
      </c>
      <c r="N130" s="127">
        <v>150.29561702999999</v>
      </c>
      <c r="O130" s="127">
        <v>215.72202132000001</v>
      </c>
      <c r="P130" s="127">
        <v>228.50851296000002</v>
      </c>
      <c r="Q130" s="127">
        <v>50.944319530000001</v>
      </c>
      <c r="R130" s="127">
        <v>739.71430233000001</v>
      </c>
      <c r="S130" s="127">
        <v>11.33908643</v>
      </c>
      <c r="T130" s="127">
        <v>54.348458260000001</v>
      </c>
      <c r="U130" s="127"/>
      <c r="V130" s="127"/>
    </row>
    <row r="131" spans="1:22" hidden="1" outlineLevel="1">
      <c r="A131" s="8">
        <v>44197</v>
      </c>
      <c r="B131" s="127">
        <v>12968.636942159999</v>
      </c>
      <c r="C131" s="127">
        <v>4727.8985367300002</v>
      </c>
      <c r="D131" s="127">
        <v>526.55595138000001</v>
      </c>
      <c r="E131" s="127">
        <v>3287.14855511</v>
      </c>
      <c r="F131" s="127">
        <v>573.33071899000004</v>
      </c>
      <c r="G131" s="127">
        <v>25.848013609999999</v>
      </c>
      <c r="H131" s="127">
        <v>477.12059456999992</v>
      </c>
      <c r="I131" s="127">
        <v>1167.1303081599999</v>
      </c>
      <c r="J131" s="127">
        <v>656.20451501000002</v>
      </c>
      <c r="K131" s="127">
        <v>7.5395697200000003</v>
      </c>
      <c r="L131" s="127">
        <v>116.49358264000001</v>
      </c>
      <c r="M131" s="127">
        <v>6.7198573499999998</v>
      </c>
      <c r="N131" s="127">
        <v>156.77393703999996</v>
      </c>
      <c r="O131" s="127">
        <v>208.09833889999999</v>
      </c>
      <c r="P131" s="127">
        <v>179.23089242999995</v>
      </c>
      <c r="Q131" s="127">
        <v>45.007864470000001</v>
      </c>
      <c r="R131" s="127">
        <v>743.83502913999996</v>
      </c>
      <c r="S131" s="127">
        <v>10.904397359999999</v>
      </c>
      <c r="T131" s="127">
        <v>52.796279550000001</v>
      </c>
      <c r="U131" s="127"/>
      <c r="V131" s="127"/>
    </row>
    <row r="132" spans="1:22" hidden="1" outlineLevel="1">
      <c r="A132" s="8">
        <v>44228</v>
      </c>
      <c r="B132" s="127">
        <v>12949.28491463</v>
      </c>
      <c r="C132" s="127">
        <v>4662.0460784200004</v>
      </c>
      <c r="D132" s="127">
        <v>524.63994806000005</v>
      </c>
      <c r="E132" s="127">
        <v>3205.6918532500003</v>
      </c>
      <c r="F132" s="127">
        <v>684.23037631999989</v>
      </c>
      <c r="G132" s="127">
        <v>28.847778680000001</v>
      </c>
      <c r="H132" s="127">
        <v>380.92936565000002</v>
      </c>
      <c r="I132" s="127">
        <v>1152.1885224799998</v>
      </c>
      <c r="J132" s="127">
        <v>668.36143333999996</v>
      </c>
      <c r="K132" s="127">
        <v>14.490566899999999</v>
      </c>
      <c r="L132" s="127">
        <v>112.03624532000001</v>
      </c>
      <c r="M132" s="127">
        <v>5.4034132999999995</v>
      </c>
      <c r="N132" s="127">
        <v>183.72524287000002</v>
      </c>
      <c r="O132" s="127">
        <v>256.89396427999998</v>
      </c>
      <c r="P132" s="127">
        <v>146.58076966000002</v>
      </c>
      <c r="Q132" s="127">
        <v>44.033782239999994</v>
      </c>
      <c r="R132" s="127">
        <v>816.03899719000003</v>
      </c>
      <c r="S132" s="127">
        <v>19.55569131</v>
      </c>
      <c r="T132" s="127">
        <v>43.590885360000009</v>
      </c>
      <c r="U132" s="127"/>
      <c r="V132" s="127"/>
    </row>
    <row r="133" spans="1:22" hidden="1" outlineLevel="1">
      <c r="A133" s="8">
        <v>44256</v>
      </c>
      <c r="B133" s="127">
        <v>13665.614918780002</v>
      </c>
      <c r="C133" s="127">
        <v>5145.2006615299997</v>
      </c>
      <c r="D133" s="127">
        <v>643.87927230999992</v>
      </c>
      <c r="E133" s="127">
        <v>3129.2485339199998</v>
      </c>
      <c r="F133" s="127">
        <v>1055.7726656</v>
      </c>
      <c r="G133" s="127">
        <v>24.018760739999998</v>
      </c>
      <c r="H133" s="127">
        <v>321.57214509000005</v>
      </c>
      <c r="I133" s="127">
        <v>1111.7102894700001</v>
      </c>
      <c r="J133" s="127">
        <v>601.19895935</v>
      </c>
      <c r="K133" s="127">
        <v>10.974620290000001</v>
      </c>
      <c r="L133" s="127">
        <v>156.75618402000001</v>
      </c>
      <c r="M133" s="127">
        <v>8.096986489999999</v>
      </c>
      <c r="N133" s="127">
        <v>204.5972897</v>
      </c>
      <c r="O133" s="127">
        <v>196.05401094000001</v>
      </c>
      <c r="P133" s="127">
        <v>141.82291457000002</v>
      </c>
      <c r="Q133" s="127">
        <v>37.70774299</v>
      </c>
      <c r="R133" s="127">
        <v>822.51048232000016</v>
      </c>
      <c r="S133" s="127">
        <v>13.450999550000001</v>
      </c>
      <c r="T133" s="127">
        <v>41.042399899999999</v>
      </c>
      <c r="U133" s="127"/>
      <c r="V133" s="127"/>
    </row>
    <row r="134" spans="1:22" hidden="1" outlineLevel="1">
      <c r="A134" s="8">
        <v>44287</v>
      </c>
      <c r="B134" s="127">
        <v>13555.305050630002</v>
      </c>
      <c r="C134" s="127">
        <v>5447.4742763699996</v>
      </c>
      <c r="D134" s="127">
        <v>651.34352979999994</v>
      </c>
      <c r="E134" s="127">
        <v>3057.4605404099993</v>
      </c>
      <c r="F134" s="127">
        <v>1016.9790044300001</v>
      </c>
      <c r="G134" s="127">
        <v>26.991760580000001</v>
      </c>
      <c r="H134" s="127">
        <v>316.60118126999998</v>
      </c>
      <c r="I134" s="127">
        <v>1027.5258727199998</v>
      </c>
      <c r="J134" s="127">
        <v>590.45115971999996</v>
      </c>
      <c r="K134" s="127">
        <v>11.392549390000001</v>
      </c>
      <c r="L134" s="127">
        <v>116.55050033000002</v>
      </c>
      <c r="M134" s="127">
        <v>12.340949649999999</v>
      </c>
      <c r="N134" s="127">
        <v>207.17290484999998</v>
      </c>
      <c r="O134" s="127">
        <v>198.02064375000003</v>
      </c>
      <c r="P134" s="127">
        <v>142.37065957999999</v>
      </c>
      <c r="Q134" s="127">
        <v>34.133154659999995</v>
      </c>
      <c r="R134" s="127">
        <v>637.4229229</v>
      </c>
      <c r="S134" s="127">
        <v>17.553138519999997</v>
      </c>
      <c r="T134" s="127">
        <v>43.520301700000005</v>
      </c>
      <c r="U134" s="127"/>
      <c r="V134" s="127"/>
    </row>
    <row r="135" spans="1:22" hidden="1" outlineLevel="1">
      <c r="A135" s="8">
        <v>44317</v>
      </c>
      <c r="B135" s="127">
        <v>13733.61534307</v>
      </c>
      <c r="C135" s="127">
        <v>5723.8523593299997</v>
      </c>
      <c r="D135" s="127">
        <v>416.22438781</v>
      </c>
      <c r="E135" s="127">
        <v>2956.2436350500002</v>
      </c>
      <c r="F135" s="127">
        <v>1080.0319476699997</v>
      </c>
      <c r="G135" s="127">
        <v>29.073844740000002</v>
      </c>
      <c r="H135" s="127">
        <v>299.11789954</v>
      </c>
      <c r="I135" s="127">
        <v>1069.5066801</v>
      </c>
      <c r="J135" s="127">
        <v>605.80624140999998</v>
      </c>
      <c r="K135" s="127">
        <v>16.586540989999996</v>
      </c>
      <c r="L135" s="127">
        <v>181.70217326000002</v>
      </c>
      <c r="M135" s="127">
        <v>12.1505163</v>
      </c>
      <c r="N135" s="127">
        <v>204.47462757999998</v>
      </c>
      <c r="O135" s="127">
        <v>219.20249605000004</v>
      </c>
      <c r="P135" s="127">
        <v>125.59119067</v>
      </c>
      <c r="Q135" s="127">
        <v>37.739379280000001</v>
      </c>
      <c r="R135" s="127">
        <v>705.36930900999994</v>
      </c>
      <c r="S135" s="127">
        <v>12.607607399999999</v>
      </c>
      <c r="T135" s="127">
        <v>38.334506880000006</v>
      </c>
      <c r="U135" s="127"/>
      <c r="V135" s="127"/>
    </row>
    <row r="136" spans="1:22" hidden="1" outlineLevel="1">
      <c r="A136" s="8">
        <v>44348</v>
      </c>
      <c r="B136" s="127">
        <v>14323.285236340002</v>
      </c>
      <c r="C136" s="127">
        <v>5860.1099781499997</v>
      </c>
      <c r="D136" s="127">
        <v>469.37594056</v>
      </c>
      <c r="E136" s="127">
        <v>3085.86674335</v>
      </c>
      <c r="F136" s="127">
        <v>1102.0584556000001</v>
      </c>
      <c r="G136" s="127">
        <v>20.94951687</v>
      </c>
      <c r="H136" s="127">
        <v>346.54019029999995</v>
      </c>
      <c r="I136" s="127">
        <v>1376.6978761000003</v>
      </c>
      <c r="J136" s="127">
        <v>624.73666943000001</v>
      </c>
      <c r="K136" s="127">
        <v>21.6398665</v>
      </c>
      <c r="L136" s="127">
        <v>159.14449902999999</v>
      </c>
      <c r="M136" s="127">
        <v>11.39458565</v>
      </c>
      <c r="N136" s="127">
        <v>202.52807829</v>
      </c>
      <c r="O136" s="127">
        <v>209.19850976000001</v>
      </c>
      <c r="P136" s="127">
        <v>120.99670625000002</v>
      </c>
      <c r="Q136" s="127">
        <v>29.641872409999998</v>
      </c>
      <c r="R136" s="127">
        <v>630.48115136000001</v>
      </c>
      <c r="S136" s="127">
        <v>11.32569136</v>
      </c>
      <c r="T136" s="127">
        <v>40.598905369999997</v>
      </c>
      <c r="U136" s="127"/>
      <c r="V136" s="127"/>
    </row>
    <row r="137" spans="1:22" hidden="1" outlineLevel="1">
      <c r="A137" s="8">
        <v>44378</v>
      </c>
      <c r="B137" s="127">
        <v>13070.774912139999</v>
      </c>
      <c r="C137" s="127">
        <v>4510.6344848099998</v>
      </c>
      <c r="D137" s="127">
        <v>591.81442625000011</v>
      </c>
      <c r="E137" s="127">
        <v>2838.47597761</v>
      </c>
      <c r="F137" s="127">
        <v>1120.31220515</v>
      </c>
      <c r="G137" s="127">
        <v>20.83524646</v>
      </c>
      <c r="H137" s="127">
        <v>359.25986282000002</v>
      </c>
      <c r="I137" s="127">
        <v>1494.95914017</v>
      </c>
      <c r="J137" s="127">
        <v>582.58854051999992</v>
      </c>
      <c r="K137" s="127">
        <v>33.358864730000001</v>
      </c>
      <c r="L137" s="127">
        <v>286.99965706000006</v>
      </c>
      <c r="M137" s="127">
        <v>14.90103285</v>
      </c>
      <c r="N137" s="127">
        <v>203.49554354</v>
      </c>
      <c r="O137" s="127">
        <v>213.87394773000003</v>
      </c>
      <c r="P137" s="127">
        <v>121.32959729000001</v>
      </c>
      <c r="Q137" s="127">
        <v>26.64292159</v>
      </c>
      <c r="R137" s="127">
        <v>589.57293033999986</v>
      </c>
      <c r="S137" s="127">
        <v>11.16824299</v>
      </c>
      <c r="T137" s="127">
        <v>50.552290230000011</v>
      </c>
      <c r="U137" s="127"/>
      <c r="V137" s="127"/>
    </row>
    <row r="138" spans="1:22" hidden="1" outlineLevel="1">
      <c r="A138" s="8">
        <v>44409</v>
      </c>
      <c r="B138" s="127">
        <v>12273.42251667</v>
      </c>
      <c r="C138" s="127">
        <v>3503.4899735099998</v>
      </c>
      <c r="D138" s="127">
        <v>799.15008585999999</v>
      </c>
      <c r="E138" s="127">
        <v>2771.4726585799999</v>
      </c>
      <c r="F138" s="127">
        <v>995.96426618999988</v>
      </c>
      <c r="G138" s="127">
        <v>19.906353450000001</v>
      </c>
      <c r="H138" s="127">
        <v>369.96452016999996</v>
      </c>
      <c r="I138" s="127">
        <v>1864.6416371299997</v>
      </c>
      <c r="J138" s="127">
        <v>492.83309132000005</v>
      </c>
      <c r="K138" s="127">
        <v>41.339901709999999</v>
      </c>
      <c r="L138" s="127">
        <v>152.68314835000001</v>
      </c>
      <c r="M138" s="127">
        <v>18.08886257</v>
      </c>
      <c r="N138" s="127">
        <v>254.08174399000004</v>
      </c>
      <c r="O138" s="127">
        <v>199.58331551000003</v>
      </c>
      <c r="P138" s="127">
        <v>125.43973948999999</v>
      </c>
      <c r="Q138" s="127">
        <v>29.620666240000002</v>
      </c>
      <c r="R138" s="127">
        <v>567.06107941000005</v>
      </c>
      <c r="S138" s="127">
        <v>12.92181935</v>
      </c>
      <c r="T138" s="127">
        <v>55.179653839999993</v>
      </c>
      <c r="U138" s="127"/>
      <c r="V138" s="127"/>
    </row>
    <row r="139" spans="1:22" hidden="1" outlineLevel="1">
      <c r="A139" s="8">
        <v>44440</v>
      </c>
      <c r="B139" s="127">
        <v>12224.783996000002</v>
      </c>
      <c r="C139" s="127">
        <v>3583.0817711</v>
      </c>
      <c r="D139" s="127">
        <v>405.22888859999995</v>
      </c>
      <c r="E139" s="127">
        <v>2794.9097615999999</v>
      </c>
      <c r="F139" s="127">
        <v>1235.42374808</v>
      </c>
      <c r="G139" s="127">
        <v>24.807680099999999</v>
      </c>
      <c r="H139" s="127">
        <v>393.71610792000007</v>
      </c>
      <c r="I139" s="127">
        <v>1742.4294517900003</v>
      </c>
      <c r="J139" s="127">
        <v>511.00605186000001</v>
      </c>
      <c r="K139" s="127">
        <v>35.632065590000003</v>
      </c>
      <c r="L139" s="127">
        <v>118.37230479</v>
      </c>
      <c r="M139" s="127">
        <v>13.580172129999999</v>
      </c>
      <c r="N139" s="127">
        <v>272.07662082000002</v>
      </c>
      <c r="O139" s="127">
        <v>208.25815205000001</v>
      </c>
      <c r="P139" s="127">
        <v>158.18890143000002</v>
      </c>
      <c r="Q139" s="127">
        <v>33.777530589999998</v>
      </c>
      <c r="R139" s="127">
        <v>612.71019751999984</v>
      </c>
      <c r="S139" s="127">
        <v>19.553868319999999</v>
      </c>
      <c r="T139" s="127">
        <v>62.030721710000002</v>
      </c>
      <c r="U139" s="127"/>
      <c r="V139" s="127"/>
    </row>
    <row r="140" spans="1:22" hidden="1" outlineLevel="1">
      <c r="A140" s="8">
        <v>44470</v>
      </c>
      <c r="B140" s="127">
        <v>12005.66726688</v>
      </c>
      <c r="C140" s="127">
        <v>3470.9692726000003</v>
      </c>
      <c r="D140" s="127">
        <v>394.35094457999998</v>
      </c>
      <c r="E140" s="127">
        <v>2911.9506233800003</v>
      </c>
      <c r="F140" s="127">
        <v>1159.2285807400001</v>
      </c>
      <c r="G140" s="127">
        <v>25.216372799999998</v>
      </c>
      <c r="H140" s="127">
        <v>370.20032886000007</v>
      </c>
      <c r="I140" s="127">
        <v>1543.9683740799999</v>
      </c>
      <c r="J140" s="127">
        <v>608.26208924000002</v>
      </c>
      <c r="K140" s="127">
        <v>35.995441510000006</v>
      </c>
      <c r="L140" s="127">
        <v>122.79220232999999</v>
      </c>
      <c r="M140" s="127">
        <v>15.483917259999998</v>
      </c>
      <c r="N140" s="127">
        <v>245.58289015000003</v>
      </c>
      <c r="O140" s="127">
        <v>212.24660154000003</v>
      </c>
      <c r="P140" s="127">
        <v>176.95619369999997</v>
      </c>
      <c r="Q140" s="127">
        <v>45.882717639999996</v>
      </c>
      <c r="R140" s="127">
        <v>578.0876775700001</v>
      </c>
      <c r="S140" s="127">
        <v>17.150917760000002</v>
      </c>
      <c r="T140" s="127">
        <v>71.342121140000003</v>
      </c>
      <c r="U140" s="127"/>
      <c r="V140" s="127"/>
    </row>
    <row r="141" spans="1:22" hidden="1" outlineLevel="1">
      <c r="A141" s="8">
        <v>44501</v>
      </c>
      <c r="B141" s="127">
        <v>12040.079189400001</v>
      </c>
      <c r="C141" s="127">
        <v>3447.57110887</v>
      </c>
      <c r="D141" s="127">
        <v>360.48406461999991</v>
      </c>
      <c r="E141" s="127">
        <v>2890.3608998999998</v>
      </c>
      <c r="F141" s="127">
        <v>1181.11514635</v>
      </c>
      <c r="G141" s="127">
        <v>26.498529209999997</v>
      </c>
      <c r="H141" s="127">
        <v>407.92038838999997</v>
      </c>
      <c r="I141" s="127">
        <v>1534.1948869200003</v>
      </c>
      <c r="J141" s="127">
        <v>646.70509971999991</v>
      </c>
      <c r="K141" s="127">
        <v>33.75653647</v>
      </c>
      <c r="L141" s="127">
        <v>165.28943554</v>
      </c>
      <c r="M141" s="127">
        <v>16.498963279999998</v>
      </c>
      <c r="N141" s="127">
        <v>241.38604830000003</v>
      </c>
      <c r="O141" s="127">
        <v>206.48839429000003</v>
      </c>
      <c r="P141" s="127">
        <v>138.57992892000001</v>
      </c>
      <c r="Q141" s="127">
        <v>56.598424629999997</v>
      </c>
      <c r="R141" s="127">
        <v>596.26550904999999</v>
      </c>
      <c r="S141" s="127">
        <v>17.294799369999996</v>
      </c>
      <c r="T141" s="127">
        <v>73.071025570000003</v>
      </c>
      <c r="U141" s="127"/>
      <c r="V141" s="127"/>
    </row>
    <row r="142" spans="1:22" hidden="1" outlineLevel="1">
      <c r="A142" s="8">
        <v>44531</v>
      </c>
      <c r="B142" s="127">
        <v>12386.62551564</v>
      </c>
      <c r="C142" s="127">
        <v>2885.0278158199999</v>
      </c>
      <c r="D142" s="127">
        <v>410.26618902999996</v>
      </c>
      <c r="E142" s="127">
        <v>3424.0686553900005</v>
      </c>
      <c r="F142" s="127">
        <v>1118.92417204</v>
      </c>
      <c r="G142" s="127">
        <v>22.133776690000001</v>
      </c>
      <c r="H142" s="127">
        <v>552.98538174999999</v>
      </c>
      <c r="I142" s="127">
        <v>1758.1885395900001</v>
      </c>
      <c r="J142" s="127">
        <v>629.24332218999996</v>
      </c>
      <c r="K142" s="127">
        <v>27.596110790000004</v>
      </c>
      <c r="L142" s="127">
        <v>123.58477911</v>
      </c>
      <c r="M142" s="127">
        <v>17.497140620000003</v>
      </c>
      <c r="N142" s="127">
        <v>259.05525762000002</v>
      </c>
      <c r="O142" s="127">
        <v>240.74244239999996</v>
      </c>
      <c r="P142" s="127">
        <v>148.13285955999999</v>
      </c>
      <c r="Q142" s="127">
        <v>78.133553799999987</v>
      </c>
      <c r="R142" s="127">
        <v>599.64125704999992</v>
      </c>
      <c r="S142" s="127">
        <v>13.40811843</v>
      </c>
      <c r="T142" s="127">
        <v>77.996143759999995</v>
      </c>
      <c r="U142" s="127"/>
      <c r="V142" s="127"/>
    </row>
    <row r="143" spans="1:22" hidden="1" outlineLevel="1">
      <c r="A143" s="8">
        <v>44562</v>
      </c>
      <c r="B143" s="127">
        <v>12053.515518120001</v>
      </c>
      <c r="C143" s="127">
        <v>2980.3928313700003</v>
      </c>
      <c r="D143" s="127">
        <v>335.83215292</v>
      </c>
      <c r="E143" s="127">
        <v>3367.1750820199995</v>
      </c>
      <c r="F143" s="127">
        <v>1130.4897595300001</v>
      </c>
      <c r="G143" s="127">
        <v>26.054541059999998</v>
      </c>
      <c r="H143" s="127">
        <v>425.46983297999998</v>
      </c>
      <c r="I143" s="127">
        <v>1784.0755280500002</v>
      </c>
      <c r="J143" s="127">
        <v>545.05697356999997</v>
      </c>
      <c r="K143" s="127">
        <v>29.81069098</v>
      </c>
      <c r="L143" s="127">
        <v>167.81728730999998</v>
      </c>
      <c r="M143" s="127">
        <v>17.408806210000002</v>
      </c>
      <c r="N143" s="127">
        <v>274.75068137</v>
      </c>
      <c r="O143" s="127">
        <v>211.91284056999999</v>
      </c>
      <c r="P143" s="127">
        <v>156.66977906999998</v>
      </c>
      <c r="Q143" s="127">
        <v>78.948464139999999</v>
      </c>
      <c r="R143" s="127">
        <v>430.20437538999994</v>
      </c>
      <c r="S143" s="127">
        <v>13.446869700000002</v>
      </c>
      <c r="T143" s="127">
        <v>77.999021880000001</v>
      </c>
      <c r="U143" s="127"/>
      <c r="V143" s="127"/>
    </row>
    <row r="144" spans="1:22" hidden="1" outlineLevel="1">
      <c r="A144" s="8">
        <v>44593</v>
      </c>
      <c r="B144" s="127">
        <v>14234.465749089999</v>
      </c>
      <c r="C144" s="127">
        <v>3997.2688871199998</v>
      </c>
      <c r="D144" s="127">
        <v>566.44814265000014</v>
      </c>
      <c r="E144" s="127">
        <v>3456.4317345700001</v>
      </c>
      <c r="F144" s="127">
        <v>1297.4399488199999</v>
      </c>
      <c r="G144" s="127">
        <v>42.868628289999997</v>
      </c>
      <c r="H144" s="127">
        <v>381.91132855000001</v>
      </c>
      <c r="I144" s="127">
        <v>2336.7994822299997</v>
      </c>
      <c r="J144" s="127">
        <v>582.04543331000013</v>
      </c>
      <c r="K144" s="127">
        <v>28.679309529999998</v>
      </c>
      <c r="L144" s="127">
        <v>131.70055477</v>
      </c>
      <c r="M144" s="127">
        <v>12.82036635</v>
      </c>
      <c r="N144" s="127">
        <v>263.01295400000004</v>
      </c>
      <c r="O144" s="127">
        <v>201.42750702000001</v>
      </c>
      <c r="P144" s="127">
        <v>162.58557842000002</v>
      </c>
      <c r="Q144" s="127">
        <v>54.830777060000003</v>
      </c>
      <c r="R144" s="127">
        <v>635.15054683000017</v>
      </c>
      <c r="S144" s="127">
        <v>12.245044089999999</v>
      </c>
      <c r="T144" s="127">
        <v>70.79952548</v>
      </c>
      <c r="U144" s="127"/>
      <c r="V144" s="127"/>
    </row>
    <row r="145" spans="1:22" hidden="1" outlineLevel="1">
      <c r="A145" s="8">
        <v>44621</v>
      </c>
      <c r="B145" s="127">
        <v>13790.733697060004</v>
      </c>
      <c r="C145" s="127">
        <v>3584.7540149899996</v>
      </c>
      <c r="D145" s="127">
        <v>296.84771380999996</v>
      </c>
      <c r="E145" s="127">
        <v>3559.4497333900003</v>
      </c>
      <c r="F145" s="127">
        <v>1407.7786337200002</v>
      </c>
      <c r="G145" s="127">
        <v>49.511560360000004</v>
      </c>
      <c r="H145" s="127">
        <v>330.89442614000001</v>
      </c>
      <c r="I145" s="127">
        <v>2303.1830525</v>
      </c>
      <c r="J145" s="127">
        <v>686.13501778</v>
      </c>
      <c r="K145" s="127">
        <v>25.735293470000002</v>
      </c>
      <c r="L145" s="127">
        <v>134.76220613000001</v>
      </c>
      <c r="M145" s="127">
        <v>12.4406268</v>
      </c>
      <c r="N145" s="127">
        <v>266.80856361999997</v>
      </c>
      <c r="O145" s="127">
        <v>176.47629541000003</v>
      </c>
      <c r="P145" s="127">
        <v>120.56663675</v>
      </c>
      <c r="Q145" s="127">
        <v>51.891429970000004</v>
      </c>
      <c r="R145" s="127">
        <v>701.34765044999995</v>
      </c>
      <c r="S145" s="127">
        <v>14.95138607</v>
      </c>
      <c r="T145" s="127">
        <v>67.199455700000001</v>
      </c>
      <c r="U145" s="127"/>
      <c r="V145" s="127"/>
    </row>
    <row r="146" spans="1:22" hidden="1" outlineLevel="1">
      <c r="A146" s="8">
        <v>44652</v>
      </c>
      <c r="B146" s="127">
        <v>14539.891039210002</v>
      </c>
      <c r="C146" s="127">
        <v>3780.7151384000008</v>
      </c>
      <c r="D146" s="127">
        <v>357.23857606999997</v>
      </c>
      <c r="E146" s="127">
        <v>3784.0120215900001</v>
      </c>
      <c r="F146" s="127">
        <v>1514.2235681400002</v>
      </c>
      <c r="G146" s="127">
        <v>47.135986409999994</v>
      </c>
      <c r="H146" s="127">
        <v>335.81572010999992</v>
      </c>
      <c r="I146" s="127">
        <v>2359.56583258</v>
      </c>
      <c r="J146" s="127">
        <v>751.33766525999999</v>
      </c>
      <c r="K146" s="127">
        <v>13.6814827</v>
      </c>
      <c r="L146" s="127">
        <v>130.12989913999999</v>
      </c>
      <c r="M146" s="127">
        <v>11.546284490000001</v>
      </c>
      <c r="N146" s="127">
        <v>294.53653336000002</v>
      </c>
      <c r="O146" s="127">
        <v>164.52614682000001</v>
      </c>
      <c r="P146" s="127">
        <v>112.30292084</v>
      </c>
      <c r="Q146" s="127">
        <v>47.296254019999999</v>
      </c>
      <c r="R146" s="127">
        <v>759.83952561000012</v>
      </c>
      <c r="S146" s="127">
        <v>13.37380497</v>
      </c>
      <c r="T146" s="127">
        <v>62.613678700000001</v>
      </c>
      <c r="U146" s="127"/>
      <c r="V146" s="127"/>
    </row>
    <row r="147" spans="1:22" hidden="1" outlineLevel="1">
      <c r="A147" s="8">
        <v>44682</v>
      </c>
      <c r="B147" s="127">
        <v>14430.72422412</v>
      </c>
      <c r="C147" s="127">
        <v>3811.8695784600004</v>
      </c>
      <c r="D147" s="127">
        <v>338.39611680999997</v>
      </c>
      <c r="E147" s="127">
        <v>3480.2605558700002</v>
      </c>
      <c r="F147" s="127">
        <v>1601.2522602199999</v>
      </c>
      <c r="G147" s="127">
        <v>50.67034396999999</v>
      </c>
      <c r="H147" s="127">
        <v>319.60984240999994</v>
      </c>
      <c r="I147" s="127">
        <v>2495.7077637900002</v>
      </c>
      <c r="J147" s="127">
        <v>649.34945732000006</v>
      </c>
      <c r="K147" s="127">
        <v>11.338913449999998</v>
      </c>
      <c r="L147" s="127">
        <v>170.74322002</v>
      </c>
      <c r="M147" s="127">
        <v>12.197630610000001</v>
      </c>
      <c r="N147" s="127">
        <v>284.14963231000002</v>
      </c>
      <c r="O147" s="127">
        <v>186.10543421</v>
      </c>
      <c r="P147" s="127">
        <v>115.82504297999999</v>
      </c>
      <c r="Q147" s="127">
        <v>49.08673589</v>
      </c>
      <c r="R147" s="127">
        <v>779.98789550000015</v>
      </c>
      <c r="S147" s="127">
        <v>12.019940509999998</v>
      </c>
      <c r="T147" s="127">
        <v>62.153859789999998</v>
      </c>
      <c r="U147" s="127"/>
      <c r="V147" s="127"/>
    </row>
    <row r="148" spans="1:22" hidden="1" outlineLevel="1">
      <c r="A148" s="8">
        <v>44713</v>
      </c>
      <c r="B148" s="127">
        <v>13890.510070499999</v>
      </c>
      <c r="C148" s="127">
        <v>3440.3514328900001</v>
      </c>
      <c r="D148" s="127">
        <v>179.85444810000001</v>
      </c>
      <c r="E148" s="127">
        <v>3795.9547449500005</v>
      </c>
      <c r="F148" s="127">
        <v>1564.8896424500001</v>
      </c>
      <c r="G148" s="127">
        <v>60.771047779999996</v>
      </c>
      <c r="H148" s="127">
        <v>322.92066404000008</v>
      </c>
      <c r="I148" s="127">
        <v>2091.1856156900003</v>
      </c>
      <c r="J148" s="127">
        <v>764.73875642999997</v>
      </c>
      <c r="K148" s="127">
        <v>10.941027029999999</v>
      </c>
      <c r="L148" s="127">
        <v>126.39833813</v>
      </c>
      <c r="M148" s="127">
        <v>12.75923848</v>
      </c>
      <c r="N148" s="127">
        <v>296.15271565</v>
      </c>
      <c r="O148" s="127">
        <v>198.10139336999998</v>
      </c>
      <c r="P148" s="127">
        <v>119.65364226999998</v>
      </c>
      <c r="Q148" s="127">
        <v>47.269836740000002</v>
      </c>
      <c r="R148" s="127">
        <v>787.91905650999979</v>
      </c>
      <c r="S148" s="127">
        <v>10.042198540000001</v>
      </c>
      <c r="T148" s="127">
        <v>60.606271449999994</v>
      </c>
      <c r="U148" s="127"/>
      <c r="V148" s="127"/>
    </row>
    <row r="149" spans="1:22" hidden="1" outlineLevel="1">
      <c r="A149" s="8">
        <v>44743</v>
      </c>
      <c r="B149" s="127">
        <v>14559.775547419998</v>
      </c>
      <c r="C149" s="127">
        <v>3586.7686208099994</v>
      </c>
      <c r="D149" s="127">
        <v>256.19868656</v>
      </c>
      <c r="E149" s="127">
        <v>4297.1909931800001</v>
      </c>
      <c r="F149" s="127">
        <v>1498.3344771500001</v>
      </c>
      <c r="G149" s="127">
        <v>52.504731410000005</v>
      </c>
      <c r="H149" s="127">
        <v>340.23447045</v>
      </c>
      <c r="I149" s="127">
        <v>2164.04223581</v>
      </c>
      <c r="J149" s="127">
        <v>793.20778593999989</v>
      </c>
      <c r="K149" s="127">
        <v>11.254543030000001</v>
      </c>
      <c r="L149" s="127">
        <v>123.02683729</v>
      </c>
      <c r="M149" s="127">
        <v>10.48867435</v>
      </c>
      <c r="N149" s="127">
        <v>275.01100213000001</v>
      </c>
      <c r="O149" s="127">
        <v>193.51247529999998</v>
      </c>
      <c r="P149" s="127">
        <v>110.07905784</v>
      </c>
      <c r="Q149" s="127">
        <v>51.526216980000001</v>
      </c>
      <c r="R149" s="127">
        <v>718.32385339000007</v>
      </c>
      <c r="S149" s="127">
        <v>9.5746071100000005</v>
      </c>
      <c r="T149" s="127">
        <v>68.496278689999997</v>
      </c>
      <c r="U149" s="127"/>
      <c r="V149" s="127"/>
    </row>
    <row r="150" spans="1:22" hidden="1" outlineLevel="1">
      <c r="A150" s="8">
        <v>44774</v>
      </c>
      <c r="B150" s="127">
        <v>15536.736398580002</v>
      </c>
      <c r="C150" s="127">
        <v>4508.4197474699995</v>
      </c>
      <c r="D150" s="127">
        <v>236.54922610999998</v>
      </c>
      <c r="E150" s="127">
        <v>4559.4070104800003</v>
      </c>
      <c r="F150" s="127">
        <v>1633.0781500099997</v>
      </c>
      <c r="G150" s="127">
        <v>67.448873329999998</v>
      </c>
      <c r="H150" s="127">
        <v>330.80103086999998</v>
      </c>
      <c r="I150" s="127">
        <v>1717.36761185</v>
      </c>
      <c r="J150" s="127">
        <v>533.55164877999994</v>
      </c>
      <c r="K150" s="127">
        <v>21.930756640000002</v>
      </c>
      <c r="L150" s="127">
        <v>379.83755725000003</v>
      </c>
      <c r="M150" s="127">
        <v>11.07193105</v>
      </c>
      <c r="N150" s="127">
        <v>273.05247343000002</v>
      </c>
      <c r="O150" s="127">
        <v>245.03506804999995</v>
      </c>
      <c r="P150" s="127">
        <v>100.94473463999999</v>
      </c>
      <c r="Q150" s="127">
        <v>56.962477839999998</v>
      </c>
      <c r="R150" s="127">
        <v>729.61315447999993</v>
      </c>
      <c r="S150" s="127">
        <v>60.660060619999996</v>
      </c>
      <c r="T150" s="127">
        <v>71.004885680000001</v>
      </c>
      <c r="U150" s="127"/>
      <c r="V150" s="127"/>
    </row>
    <row r="151" spans="1:22" hidden="1" outlineLevel="1">
      <c r="A151" s="8">
        <v>44805</v>
      </c>
      <c r="B151" s="127">
        <v>15597.571022010001</v>
      </c>
      <c r="C151" s="127">
        <v>4685.4711852199998</v>
      </c>
      <c r="D151" s="127">
        <v>263.15267970000002</v>
      </c>
      <c r="E151" s="127">
        <v>4502.1611908300001</v>
      </c>
      <c r="F151" s="127">
        <v>1193.7724609899999</v>
      </c>
      <c r="G151" s="127">
        <v>120.93518436000001</v>
      </c>
      <c r="H151" s="127">
        <v>399.01031176999999</v>
      </c>
      <c r="I151" s="127">
        <v>2120.33157691</v>
      </c>
      <c r="J151" s="127">
        <v>598.33036306999998</v>
      </c>
      <c r="K151" s="127">
        <v>18.633910740000001</v>
      </c>
      <c r="L151" s="127">
        <v>201.01934372000002</v>
      </c>
      <c r="M151" s="127">
        <v>12.493040310000001</v>
      </c>
      <c r="N151" s="127">
        <v>245.76704629</v>
      </c>
      <c r="O151" s="127">
        <v>204.65696248</v>
      </c>
      <c r="P151" s="127">
        <v>108.12466818</v>
      </c>
      <c r="Q151" s="127">
        <v>65.371218679999998</v>
      </c>
      <c r="R151" s="127">
        <v>783.47893915000009</v>
      </c>
      <c r="S151" s="127">
        <v>11.96161459</v>
      </c>
      <c r="T151" s="127">
        <v>62.899325020000006</v>
      </c>
      <c r="U151" s="127"/>
      <c r="V151" s="127"/>
    </row>
    <row r="152" spans="1:22" hidden="1" outlineLevel="1">
      <c r="A152" s="8">
        <v>44835</v>
      </c>
      <c r="B152" s="127">
        <v>16376.195084889998</v>
      </c>
      <c r="C152" s="127">
        <v>4671.4052390699999</v>
      </c>
      <c r="D152" s="127">
        <v>177.78972802999999</v>
      </c>
      <c r="E152" s="127">
        <v>4936.4510119900006</v>
      </c>
      <c r="F152" s="127">
        <v>1100.68584981</v>
      </c>
      <c r="G152" s="127">
        <v>128.90326250999999</v>
      </c>
      <c r="H152" s="127">
        <v>423.99859355999996</v>
      </c>
      <c r="I152" s="127">
        <v>2489.97414531</v>
      </c>
      <c r="J152" s="127">
        <v>458.43632537999991</v>
      </c>
      <c r="K152" s="127">
        <v>20.683106800000001</v>
      </c>
      <c r="L152" s="127">
        <v>221.83372416000003</v>
      </c>
      <c r="M152" s="127">
        <v>12.321849589999999</v>
      </c>
      <c r="N152" s="127">
        <v>231.03155901</v>
      </c>
      <c r="O152" s="127">
        <v>204.40941764999999</v>
      </c>
      <c r="P152" s="127">
        <v>131.31519089</v>
      </c>
      <c r="Q152" s="127">
        <v>71.504105070000008</v>
      </c>
      <c r="R152" s="127">
        <v>814.27230959999997</v>
      </c>
      <c r="S152" s="127">
        <v>219.84366502999998</v>
      </c>
      <c r="T152" s="127">
        <v>61.336001430000003</v>
      </c>
      <c r="U152" s="127"/>
      <c r="V152" s="127"/>
    </row>
    <row r="153" spans="1:22" hidden="1" outlineLevel="1">
      <c r="A153" s="8">
        <v>44866</v>
      </c>
      <c r="B153" s="127">
        <v>14505.991106599999</v>
      </c>
      <c r="C153" s="127">
        <v>3753.0924136799999</v>
      </c>
      <c r="D153" s="127">
        <v>177.62968956999998</v>
      </c>
      <c r="E153" s="127">
        <v>4019.7216656999999</v>
      </c>
      <c r="F153" s="127">
        <v>1177.30611789</v>
      </c>
      <c r="G153" s="127">
        <v>100.49017006</v>
      </c>
      <c r="H153" s="127">
        <v>338.62563759</v>
      </c>
      <c r="I153" s="127">
        <v>2586.0445423599999</v>
      </c>
      <c r="J153" s="127">
        <v>461.29118203000007</v>
      </c>
      <c r="K153" s="127">
        <v>16.88381416</v>
      </c>
      <c r="L153" s="127">
        <v>180.76942951000001</v>
      </c>
      <c r="M153" s="127">
        <v>14.2723964</v>
      </c>
      <c r="N153" s="127">
        <v>253.09860230999996</v>
      </c>
      <c r="O153" s="127">
        <v>217.67387689</v>
      </c>
      <c r="P153" s="127">
        <v>176.41369153000002</v>
      </c>
      <c r="Q153" s="127">
        <v>71.469221579999996</v>
      </c>
      <c r="R153" s="127">
        <v>709.21507244999998</v>
      </c>
      <c r="S153" s="127">
        <v>195.06010076000004</v>
      </c>
      <c r="T153" s="127">
        <v>56.933482130000009</v>
      </c>
      <c r="U153" s="127"/>
      <c r="V153" s="127"/>
    </row>
    <row r="154" spans="1:22" hidden="1" outlineLevel="1">
      <c r="A154" s="8">
        <v>44896</v>
      </c>
      <c r="B154" s="127">
        <v>16236.4929806</v>
      </c>
      <c r="C154" s="127">
        <v>3414.90595424</v>
      </c>
      <c r="D154" s="127">
        <v>353.80692323000005</v>
      </c>
      <c r="E154" s="127">
        <v>3881.7017396299998</v>
      </c>
      <c r="F154" s="127">
        <v>1528.1809221899998</v>
      </c>
      <c r="G154" s="127">
        <v>168.83283845</v>
      </c>
      <c r="H154" s="127">
        <v>479.93487950999997</v>
      </c>
      <c r="I154" s="127">
        <v>3932.5964237899998</v>
      </c>
      <c r="J154" s="127">
        <v>427.42185024000003</v>
      </c>
      <c r="K154" s="127">
        <v>13.323704729999999</v>
      </c>
      <c r="L154" s="127">
        <v>251.81199466999999</v>
      </c>
      <c r="M154" s="127">
        <v>14.311172209999999</v>
      </c>
      <c r="N154" s="127">
        <v>198.92085244</v>
      </c>
      <c r="O154" s="127">
        <v>291.44673188999997</v>
      </c>
      <c r="P154" s="127">
        <v>150.4719379</v>
      </c>
      <c r="Q154" s="127">
        <v>116.53552366</v>
      </c>
      <c r="R154" s="127">
        <v>887.41567847000022</v>
      </c>
      <c r="S154" s="127">
        <v>68.08104775000001</v>
      </c>
      <c r="T154" s="127">
        <v>56.792805599999994</v>
      </c>
      <c r="U154" s="127"/>
      <c r="V154" s="127"/>
    </row>
    <row r="155" spans="1:22" hidden="1" outlineLevel="1">
      <c r="A155" s="8">
        <v>44927</v>
      </c>
      <c r="B155" s="127">
        <v>16708.803279709999</v>
      </c>
      <c r="C155" s="127">
        <v>3558.4669830999997</v>
      </c>
      <c r="D155" s="127">
        <v>315.80373293000008</v>
      </c>
      <c r="E155" s="127">
        <v>4915.2244475999996</v>
      </c>
      <c r="F155" s="127">
        <v>1316.9097813599999</v>
      </c>
      <c r="G155" s="127">
        <v>121.84837949999998</v>
      </c>
      <c r="H155" s="127">
        <v>356.59154014999996</v>
      </c>
      <c r="I155" s="127">
        <v>3774.1874970899999</v>
      </c>
      <c r="J155" s="127">
        <v>501.34846211999997</v>
      </c>
      <c r="K155" s="127">
        <v>16.364161679999999</v>
      </c>
      <c r="L155" s="127">
        <v>256.55315931999996</v>
      </c>
      <c r="M155" s="127">
        <v>11.06639597</v>
      </c>
      <c r="N155" s="127">
        <v>204.1717141</v>
      </c>
      <c r="O155" s="127">
        <v>240.23150274999998</v>
      </c>
      <c r="P155" s="127">
        <v>163.77369647000003</v>
      </c>
      <c r="Q155" s="127">
        <v>94.120044960000001</v>
      </c>
      <c r="R155" s="127">
        <v>793.74000550000005</v>
      </c>
      <c r="S155" s="127">
        <v>8.5972412400000007</v>
      </c>
      <c r="T155" s="127">
        <v>59.80453387</v>
      </c>
      <c r="U155" s="127"/>
      <c r="V155" s="127"/>
    </row>
    <row r="156" spans="1:22" hidden="1" outlineLevel="1">
      <c r="A156" s="8">
        <v>44958</v>
      </c>
      <c r="B156" s="127">
        <v>17466.173786600004</v>
      </c>
      <c r="C156" s="127">
        <v>4068.8322422500005</v>
      </c>
      <c r="D156" s="127">
        <v>321.96375950999999</v>
      </c>
      <c r="E156" s="127">
        <v>4797.9142477400001</v>
      </c>
      <c r="F156" s="127">
        <v>1475.6509215999997</v>
      </c>
      <c r="G156" s="127">
        <v>96.323709600000001</v>
      </c>
      <c r="H156" s="127">
        <v>330.24191015999997</v>
      </c>
      <c r="I156" s="127">
        <v>3953.3958216300002</v>
      </c>
      <c r="J156" s="127">
        <v>492.90112015000005</v>
      </c>
      <c r="K156" s="127">
        <v>14.628053059999999</v>
      </c>
      <c r="L156" s="127">
        <v>167.98626454000001</v>
      </c>
      <c r="M156" s="127">
        <v>10.63128807</v>
      </c>
      <c r="N156" s="127">
        <v>227.55358479</v>
      </c>
      <c r="O156" s="127">
        <v>238.09348189999997</v>
      </c>
      <c r="P156" s="127">
        <v>167.88989459000001</v>
      </c>
      <c r="Q156" s="127">
        <v>73.184863230000005</v>
      </c>
      <c r="R156" s="127">
        <v>965.68444854000018</v>
      </c>
      <c r="S156" s="127">
        <v>9.5540692700000012</v>
      </c>
      <c r="T156" s="127">
        <v>53.74410597</v>
      </c>
      <c r="U156" s="127"/>
      <c r="V156" s="127"/>
    </row>
    <row r="157" spans="1:22" hidden="1" outlineLevel="1">
      <c r="A157" s="8">
        <v>44986</v>
      </c>
      <c r="B157" s="127">
        <v>17019.624407039999</v>
      </c>
      <c r="C157" s="127">
        <v>4269.8296728599998</v>
      </c>
      <c r="D157" s="127">
        <v>279.72197398999998</v>
      </c>
      <c r="E157" s="127">
        <v>4089.6806778800001</v>
      </c>
      <c r="F157" s="127">
        <v>1545.1158140900002</v>
      </c>
      <c r="G157" s="127">
        <v>93.284472149999999</v>
      </c>
      <c r="H157" s="127">
        <v>306.60115910999997</v>
      </c>
      <c r="I157" s="127">
        <v>3760.8763712099999</v>
      </c>
      <c r="J157" s="127">
        <v>523.77314320000005</v>
      </c>
      <c r="K157" s="127">
        <v>56.149918659999997</v>
      </c>
      <c r="L157" s="127">
        <v>285.81506354000004</v>
      </c>
      <c r="M157" s="127">
        <v>8.9409012099999998</v>
      </c>
      <c r="N157" s="127">
        <v>223.90150983000001</v>
      </c>
      <c r="O157" s="127">
        <v>249.36614768000001</v>
      </c>
      <c r="P157" s="127">
        <v>176.06859022999998</v>
      </c>
      <c r="Q157" s="127">
        <v>66.356648460000002</v>
      </c>
      <c r="R157" s="127">
        <v>1020.67702259</v>
      </c>
      <c r="S157" s="127">
        <v>9.7842614800000014</v>
      </c>
      <c r="T157" s="127">
        <v>53.681058870000001</v>
      </c>
      <c r="U157" s="127"/>
      <c r="V157" s="127"/>
    </row>
    <row r="158" spans="1:22" hidden="1" outlineLevel="1">
      <c r="A158" s="8">
        <v>45017</v>
      </c>
      <c r="B158" s="127">
        <v>17413.385852049996</v>
      </c>
      <c r="C158" s="127">
        <v>4658.7621520400007</v>
      </c>
      <c r="D158" s="127">
        <v>237.6566929</v>
      </c>
      <c r="E158" s="127">
        <v>3988.8737602700003</v>
      </c>
      <c r="F158" s="127">
        <v>1576.19855186</v>
      </c>
      <c r="G158" s="127">
        <v>85.118354890000006</v>
      </c>
      <c r="H158" s="127">
        <v>309.50601453999997</v>
      </c>
      <c r="I158" s="127">
        <v>4059.47798603</v>
      </c>
      <c r="J158" s="127">
        <v>425.73400282</v>
      </c>
      <c r="K158" s="127">
        <v>70.13971008</v>
      </c>
      <c r="L158" s="127">
        <v>215.15353512000002</v>
      </c>
      <c r="M158" s="127">
        <v>12.632089349999998</v>
      </c>
      <c r="N158" s="127">
        <v>205.65873282999999</v>
      </c>
      <c r="O158" s="127">
        <v>266.01816481000003</v>
      </c>
      <c r="P158" s="127">
        <v>179.46830559</v>
      </c>
      <c r="Q158" s="127">
        <v>62.964630579999998</v>
      </c>
      <c r="R158" s="127">
        <v>978.04072965000012</v>
      </c>
      <c r="S158" s="127">
        <v>17.619637690000001</v>
      </c>
      <c r="T158" s="127">
        <v>64.362801000000005</v>
      </c>
      <c r="U158" s="127"/>
      <c r="V158" s="127"/>
    </row>
    <row r="159" spans="1:22" hidden="1" outlineLevel="1">
      <c r="A159" s="8">
        <v>45047</v>
      </c>
      <c r="B159" s="127">
        <v>17599.89449232</v>
      </c>
      <c r="C159" s="127">
        <v>4681.1392906900001</v>
      </c>
      <c r="D159" s="127">
        <v>213.35229977</v>
      </c>
      <c r="E159" s="127">
        <v>4016.8807805599999</v>
      </c>
      <c r="F159" s="127">
        <v>1462.68209241</v>
      </c>
      <c r="G159" s="127">
        <v>68.348993739999997</v>
      </c>
      <c r="H159" s="127">
        <v>327.60638498999998</v>
      </c>
      <c r="I159" s="127">
        <v>4227.9558253200003</v>
      </c>
      <c r="J159" s="127">
        <v>469.00754430999996</v>
      </c>
      <c r="K159" s="127">
        <v>68.266750330000008</v>
      </c>
      <c r="L159" s="127">
        <v>292.53526840000001</v>
      </c>
      <c r="M159" s="127">
        <v>11.89030597</v>
      </c>
      <c r="N159" s="127">
        <v>242.6760142</v>
      </c>
      <c r="O159" s="127">
        <v>300.16195650999998</v>
      </c>
      <c r="P159" s="127">
        <v>186.97507754</v>
      </c>
      <c r="Q159" s="127">
        <v>39.967168850000007</v>
      </c>
      <c r="R159" s="127">
        <v>914.2367041</v>
      </c>
      <c r="S159" s="127">
        <v>12.19833236</v>
      </c>
      <c r="T159" s="127">
        <v>64.013702269999996</v>
      </c>
      <c r="U159" s="127"/>
      <c r="V159" s="127"/>
    </row>
    <row r="160" spans="1:22" hidden="1" outlineLevel="1">
      <c r="A160" s="8">
        <v>45078</v>
      </c>
      <c r="B160" s="127">
        <v>19169.107958139997</v>
      </c>
      <c r="C160" s="127">
        <v>3655.1504696299999</v>
      </c>
      <c r="D160" s="127">
        <v>258.29892131000003</v>
      </c>
      <c r="E160" s="127">
        <v>6370.3176819299997</v>
      </c>
      <c r="F160" s="127">
        <v>1445.45016663</v>
      </c>
      <c r="G160" s="127">
        <v>62.099492409999996</v>
      </c>
      <c r="H160" s="127">
        <v>371.83906905000003</v>
      </c>
      <c r="I160" s="127">
        <v>4472.8272271899987</v>
      </c>
      <c r="J160" s="127">
        <v>458.87914837999995</v>
      </c>
      <c r="K160" s="127">
        <v>91.404606390000012</v>
      </c>
      <c r="L160" s="127">
        <v>224.12665113999998</v>
      </c>
      <c r="M160" s="127">
        <v>16.455159439999999</v>
      </c>
      <c r="N160" s="127">
        <v>270.30580672000002</v>
      </c>
      <c r="O160" s="127">
        <v>312.48714602000007</v>
      </c>
      <c r="P160" s="127">
        <v>206.88501253000001</v>
      </c>
      <c r="Q160" s="127">
        <v>28.626025869999999</v>
      </c>
      <c r="R160" s="127">
        <v>838.03982338000014</v>
      </c>
      <c r="S160" s="127">
        <v>11.42301681</v>
      </c>
      <c r="T160" s="127">
        <v>74.492533309999999</v>
      </c>
      <c r="U160" s="127"/>
      <c r="V160" s="127"/>
    </row>
    <row r="161" spans="1:22" hidden="1" outlineLevel="1">
      <c r="A161" s="8">
        <v>45108</v>
      </c>
      <c r="B161" s="127">
        <v>20574.786861489996</v>
      </c>
      <c r="C161" s="127">
        <v>3922.4908358600001</v>
      </c>
      <c r="D161" s="127">
        <v>345.16066877000003</v>
      </c>
      <c r="E161" s="127">
        <v>6013.8489346899987</v>
      </c>
      <c r="F161" s="127">
        <v>1542.7210635300003</v>
      </c>
      <c r="G161" s="127">
        <v>54.774569240000005</v>
      </c>
      <c r="H161" s="127">
        <v>396.32141611999992</v>
      </c>
      <c r="I161" s="127">
        <v>5626.6174207700005</v>
      </c>
      <c r="J161" s="127">
        <v>454.94329852999999</v>
      </c>
      <c r="K161" s="127">
        <v>77.41958695999999</v>
      </c>
      <c r="L161" s="127">
        <v>294.33600658</v>
      </c>
      <c r="M161" s="127">
        <v>14.522286280000001</v>
      </c>
      <c r="N161" s="127">
        <v>352.30777036000001</v>
      </c>
      <c r="O161" s="127">
        <v>308.82609060000004</v>
      </c>
      <c r="P161" s="127">
        <v>241.46131775000001</v>
      </c>
      <c r="Q161" s="127">
        <v>35.91155577</v>
      </c>
      <c r="R161" s="127">
        <v>815.8082101</v>
      </c>
      <c r="S161" s="127">
        <v>9.8889040299999991</v>
      </c>
      <c r="T161" s="127">
        <v>67.426925549999993</v>
      </c>
      <c r="U161" s="127"/>
      <c r="V161" s="127"/>
    </row>
    <row r="162" spans="1:22" hidden="1" outlineLevel="1">
      <c r="A162" s="8">
        <v>45139</v>
      </c>
      <c r="B162" s="127">
        <v>20432.552324510001</v>
      </c>
      <c r="C162" s="127">
        <v>4296.5027956799995</v>
      </c>
      <c r="D162" s="127">
        <v>400.03981884000001</v>
      </c>
      <c r="E162" s="127">
        <v>6041.9106738999999</v>
      </c>
      <c r="F162" s="127">
        <v>1469.4118825400001</v>
      </c>
      <c r="G162" s="127">
        <v>59.571503940000007</v>
      </c>
      <c r="H162" s="127">
        <v>444.08811326000006</v>
      </c>
      <c r="I162" s="127">
        <v>4966.8062305999993</v>
      </c>
      <c r="J162" s="127">
        <v>572.25189320999993</v>
      </c>
      <c r="K162" s="127">
        <v>66.594004620000007</v>
      </c>
      <c r="L162" s="127">
        <v>316.85782021</v>
      </c>
      <c r="M162" s="127">
        <v>14.488534680000001</v>
      </c>
      <c r="N162" s="127">
        <v>310.89811794999997</v>
      </c>
      <c r="O162" s="127">
        <v>307.26776144000002</v>
      </c>
      <c r="P162" s="127">
        <v>227.28459923999998</v>
      </c>
      <c r="Q162" s="127">
        <v>48.402808300000011</v>
      </c>
      <c r="R162" s="127">
        <v>799.79677846000004</v>
      </c>
      <c r="S162" s="127">
        <v>18.059314960000002</v>
      </c>
      <c r="T162" s="127">
        <v>72.319672680000011</v>
      </c>
      <c r="U162" s="127"/>
      <c r="V162" s="127"/>
    </row>
    <row r="163" spans="1:22" hidden="1" outlineLevel="1">
      <c r="A163" s="8">
        <v>45170</v>
      </c>
      <c r="B163" s="127">
        <v>20610.259593499999</v>
      </c>
      <c r="C163" s="127">
        <v>4185.2012689999992</v>
      </c>
      <c r="D163" s="127">
        <v>386.28386398999993</v>
      </c>
      <c r="E163" s="127">
        <v>5890.3748234600007</v>
      </c>
      <c r="F163" s="127">
        <v>1560.00644805</v>
      </c>
      <c r="G163" s="127">
        <v>72.012676889999995</v>
      </c>
      <c r="H163" s="127">
        <v>458.45964085000003</v>
      </c>
      <c r="I163" s="127">
        <v>5217.8189838899998</v>
      </c>
      <c r="J163" s="127">
        <v>608.53027979000001</v>
      </c>
      <c r="K163" s="127">
        <v>42.37033014</v>
      </c>
      <c r="L163" s="127">
        <v>308.93139825999998</v>
      </c>
      <c r="M163" s="127">
        <v>15.926371330000002</v>
      </c>
      <c r="N163" s="127">
        <v>296.97752751000002</v>
      </c>
      <c r="O163" s="127">
        <v>380.55748449999999</v>
      </c>
      <c r="P163" s="127">
        <v>224.45680830000001</v>
      </c>
      <c r="Q163" s="127">
        <v>52.551881020000003</v>
      </c>
      <c r="R163" s="127">
        <v>820.49477102999992</v>
      </c>
      <c r="S163" s="127">
        <v>14.035402059999999</v>
      </c>
      <c r="T163" s="127">
        <v>75.269633429999999</v>
      </c>
      <c r="U163" s="127"/>
      <c r="V163" s="127"/>
    </row>
    <row r="164" spans="1:22" hidden="1" outlineLevel="1">
      <c r="A164" s="8">
        <v>45200</v>
      </c>
      <c r="B164" s="127">
        <v>20365.313179959998</v>
      </c>
      <c r="C164" s="127">
        <v>3984.1982618000002</v>
      </c>
      <c r="D164" s="127">
        <v>432.16356408000001</v>
      </c>
      <c r="E164" s="127">
        <v>5993.9708214599996</v>
      </c>
      <c r="F164" s="127">
        <v>1701.0871727799999</v>
      </c>
      <c r="G164" s="127">
        <v>61.39890278</v>
      </c>
      <c r="H164" s="127">
        <v>442.57559344000003</v>
      </c>
      <c r="I164" s="127">
        <v>4966.6563375800006</v>
      </c>
      <c r="J164" s="127">
        <v>555.06057482999995</v>
      </c>
      <c r="K164" s="127">
        <v>50.137313899999995</v>
      </c>
      <c r="L164" s="127">
        <v>267.80951521999998</v>
      </c>
      <c r="M164" s="127">
        <v>14.258557740000001</v>
      </c>
      <c r="N164" s="127">
        <v>331.32411134</v>
      </c>
      <c r="O164" s="127">
        <v>373.00424523999999</v>
      </c>
      <c r="P164" s="127">
        <v>216.93329229000003</v>
      </c>
      <c r="Q164" s="127">
        <v>52.036377610000002</v>
      </c>
      <c r="R164" s="127">
        <v>827.68757033999987</v>
      </c>
      <c r="S164" s="127">
        <v>12.478406959999999</v>
      </c>
      <c r="T164" s="127">
        <v>82.532560570000001</v>
      </c>
      <c r="U164" s="127"/>
      <c r="V164" s="127"/>
    </row>
    <row r="165" spans="1:22" hidden="1" outlineLevel="1">
      <c r="A165" s="8">
        <v>45231</v>
      </c>
      <c r="B165" s="127">
        <v>20240.148127029999</v>
      </c>
      <c r="C165" s="127">
        <v>3803.4354331900004</v>
      </c>
      <c r="D165" s="127">
        <v>422.51899071999998</v>
      </c>
      <c r="E165" s="127">
        <v>5819.9460979599999</v>
      </c>
      <c r="F165" s="127">
        <v>1430.9156384100002</v>
      </c>
      <c r="G165" s="127">
        <v>78.445250630000004</v>
      </c>
      <c r="H165" s="127">
        <v>439.40626830000002</v>
      </c>
      <c r="I165" s="127">
        <v>5242.9119629400002</v>
      </c>
      <c r="J165" s="127">
        <v>582.76360709999994</v>
      </c>
      <c r="K165" s="127">
        <v>43.174353020000005</v>
      </c>
      <c r="L165" s="127">
        <v>314.44389037999997</v>
      </c>
      <c r="M165" s="127">
        <v>13.39550725</v>
      </c>
      <c r="N165" s="127">
        <v>362.38953420000001</v>
      </c>
      <c r="O165" s="127">
        <v>350.49206164999998</v>
      </c>
      <c r="P165" s="127">
        <v>226.53399358999997</v>
      </c>
      <c r="Q165" s="127">
        <v>51.871400680000001</v>
      </c>
      <c r="R165" s="127">
        <v>966.84749274000001</v>
      </c>
      <c r="S165" s="127">
        <v>15.55643225</v>
      </c>
      <c r="T165" s="127">
        <v>75.100212020000001</v>
      </c>
      <c r="U165" s="127"/>
      <c r="V165" s="127"/>
    </row>
    <row r="166" spans="1:22" hidden="1" outlineLevel="1">
      <c r="A166" s="8">
        <v>45261</v>
      </c>
      <c r="B166" s="127">
        <v>23258.330684520002</v>
      </c>
      <c r="C166" s="127">
        <v>3529.2023933899995</v>
      </c>
      <c r="D166" s="127">
        <v>244.13747294999999</v>
      </c>
      <c r="E166" s="127">
        <v>6264.5560680100007</v>
      </c>
      <c r="F166" s="127">
        <v>1423.3864643100001</v>
      </c>
      <c r="G166" s="127">
        <v>103.25991318</v>
      </c>
      <c r="H166" s="127">
        <v>590.84364866999999</v>
      </c>
      <c r="I166" s="127">
        <v>8375.7262691700016</v>
      </c>
      <c r="J166" s="127">
        <v>582.81403584000009</v>
      </c>
      <c r="K166" s="127">
        <v>30.105559610000004</v>
      </c>
      <c r="L166" s="127">
        <v>262.51503458000002</v>
      </c>
      <c r="M166" s="127">
        <v>13.843137690000001</v>
      </c>
      <c r="N166" s="127">
        <v>340.00904539999999</v>
      </c>
      <c r="O166" s="127">
        <v>349.46131503999999</v>
      </c>
      <c r="P166" s="127">
        <v>215.82178947999998</v>
      </c>
      <c r="Q166" s="127">
        <v>48.310520540000006</v>
      </c>
      <c r="R166" s="127">
        <v>796.22169552999992</v>
      </c>
      <c r="S166" s="127">
        <v>13.884332619999997</v>
      </c>
      <c r="T166" s="127">
        <v>74.231988510000008</v>
      </c>
      <c r="U166" s="127"/>
      <c r="V166" s="127"/>
    </row>
    <row r="167" spans="1:22" hidden="1" outlineLevel="1">
      <c r="A167" s="8">
        <v>45292</v>
      </c>
      <c r="B167" s="127">
        <v>21058.119592270003</v>
      </c>
      <c r="C167" s="127">
        <v>3913.9883201299999</v>
      </c>
      <c r="D167" s="127">
        <v>409.45246943000001</v>
      </c>
      <c r="E167" s="127">
        <v>6053.1485491100002</v>
      </c>
      <c r="F167" s="127">
        <v>1606.62833181</v>
      </c>
      <c r="G167" s="127">
        <v>125.07018503999998</v>
      </c>
      <c r="H167" s="127">
        <v>596.63146567000001</v>
      </c>
      <c r="I167" s="127">
        <v>5458.5582149299998</v>
      </c>
      <c r="J167" s="127">
        <v>659.06063152000002</v>
      </c>
      <c r="K167" s="127">
        <v>31.876408930000004</v>
      </c>
      <c r="L167" s="127">
        <v>326.70551791999998</v>
      </c>
      <c r="M167" s="127">
        <v>10.979025340000002</v>
      </c>
      <c r="N167" s="127">
        <v>426.90400574</v>
      </c>
      <c r="O167" s="127">
        <v>318.88054483999997</v>
      </c>
      <c r="P167" s="127">
        <v>196.95112544</v>
      </c>
      <c r="Q167" s="127">
        <v>47.327097099999996</v>
      </c>
      <c r="R167" s="127">
        <v>788.58926087999998</v>
      </c>
      <c r="S167" s="127">
        <v>14.060783439999998</v>
      </c>
      <c r="T167" s="127">
        <v>73.307654999999997</v>
      </c>
      <c r="U167" s="127"/>
      <c r="V167" s="127"/>
    </row>
    <row r="168" spans="1:22" hidden="1" outlineLevel="1">
      <c r="A168" s="8">
        <v>45323</v>
      </c>
      <c r="B168" s="127">
        <v>23787.282028490001</v>
      </c>
      <c r="C168" s="127">
        <v>4224.5090600799995</v>
      </c>
      <c r="D168" s="127">
        <v>218.12857273999998</v>
      </c>
      <c r="E168" s="127">
        <v>6523.9726833999994</v>
      </c>
      <c r="F168" s="127">
        <v>1748.2024344700001</v>
      </c>
      <c r="G168" s="127">
        <v>90.918552599999998</v>
      </c>
      <c r="H168" s="127">
        <v>518.65039234000005</v>
      </c>
      <c r="I168" s="127">
        <v>7281.9806391499997</v>
      </c>
      <c r="J168" s="127">
        <v>650.90062052999997</v>
      </c>
      <c r="K168" s="127">
        <v>27.467659260000001</v>
      </c>
      <c r="L168" s="127">
        <v>348.75525086000005</v>
      </c>
      <c r="M168" s="127">
        <v>5.39276073</v>
      </c>
      <c r="N168" s="127">
        <v>447.24185727000003</v>
      </c>
      <c r="O168" s="127">
        <v>298.02582436</v>
      </c>
      <c r="P168" s="127">
        <v>250.00331905999997</v>
      </c>
      <c r="Q168" s="127">
        <v>40.265224959999998</v>
      </c>
      <c r="R168" s="127">
        <v>1020.0619270499998</v>
      </c>
      <c r="S168" s="127">
        <v>17.795652010000001</v>
      </c>
      <c r="T168" s="127">
        <v>75.009597620000008</v>
      </c>
      <c r="U168" s="127"/>
      <c r="V168" s="127"/>
    </row>
    <row r="169" spans="1:22">
      <c r="A169" s="8">
        <v>45352</v>
      </c>
      <c r="B169" s="127">
        <v>26362.16076703</v>
      </c>
      <c r="C169" s="127">
        <v>4684.5762598800002</v>
      </c>
      <c r="D169" s="127">
        <v>196.55386496</v>
      </c>
      <c r="E169" s="127">
        <v>7156.7758541100002</v>
      </c>
      <c r="F169" s="127">
        <v>1691.7542999700001</v>
      </c>
      <c r="G169" s="127">
        <v>98.429837930000005</v>
      </c>
      <c r="H169" s="127">
        <v>501.97741481999998</v>
      </c>
      <c r="I169" s="127">
        <v>8852.0614379399995</v>
      </c>
      <c r="J169" s="127">
        <v>585.37683702000004</v>
      </c>
      <c r="K169" s="127">
        <v>30.605200119999999</v>
      </c>
      <c r="L169" s="127">
        <v>341.79529367999999</v>
      </c>
      <c r="M169" s="127">
        <v>10.789070309999998</v>
      </c>
      <c r="N169" s="127">
        <v>457.86712483000002</v>
      </c>
      <c r="O169" s="127">
        <v>323.72293651000001</v>
      </c>
      <c r="P169" s="127">
        <v>235.44887493000004</v>
      </c>
      <c r="Q169" s="127">
        <v>33.754258159999999</v>
      </c>
      <c r="R169" s="127">
        <v>1069.5674343200001</v>
      </c>
      <c r="S169" s="127">
        <v>15.689430100000001</v>
      </c>
      <c r="T169" s="127">
        <v>75.415337440000002</v>
      </c>
      <c r="U169" s="127"/>
      <c r="V169" s="127"/>
    </row>
    <row r="170" spans="1:22">
      <c r="A170" s="8">
        <v>45383</v>
      </c>
      <c r="B170" s="127">
        <v>27900.836979219996</v>
      </c>
      <c r="C170" s="127">
        <v>6141.1682400300015</v>
      </c>
      <c r="D170" s="127">
        <v>224.87766774999997</v>
      </c>
      <c r="E170" s="127">
        <v>7249.0900559799993</v>
      </c>
      <c r="F170" s="127">
        <v>1689.3914385400003</v>
      </c>
      <c r="G170" s="127">
        <v>123.48893500999999</v>
      </c>
      <c r="H170" s="127">
        <v>492.79223733999999</v>
      </c>
      <c r="I170" s="127">
        <v>9039.3217863099999</v>
      </c>
      <c r="J170" s="127">
        <v>556.04960470999993</v>
      </c>
      <c r="K170" s="127">
        <v>34.04430335</v>
      </c>
      <c r="L170" s="127">
        <v>339.76334872999996</v>
      </c>
      <c r="M170" s="127">
        <v>12.814181459999999</v>
      </c>
      <c r="N170" s="127">
        <v>394.46467964999999</v>
      </c>
      <c r="O170" s="127">
        <v>311.28239595000002</v>
      </c>
      <c r="P170" s="127">
        <v>183.22075788000001</v>
      </c>
      <c r="Q170" s="127">
        <v>29.99437781</v>
      </c>
      <c r="R170" s="127">
        <v>992.84573977000002</v>
      </c>
      <c r="S170" s="127">
        <v>16.49711877</v>
      </c>
      <c r="T170" s="127">
        <v>69.730110179999997</v>
      </c>
      <c r="U170" s="127"/>
      <c r="V170" s="127"/>
    </row>
    <row r="171" spans="1:22">
      <c r="A171" s="8">
        <v>45413</v>
      </c>
      <c r="B171" s="127">
        <v>28542.554204159998</v>
      </c>
      <c r="C171" s="127">
        <v>6467.7532483300001</v>
      </c>
      <c r="D171" s="127">
        <v>283.06748933000006</v>
      </c>
      <c r="E171" s="127">
        <v>7720.6927015700003</v>
      </c>
      <c r="F171" s="127">
        <v>1490.1131950799997</v>
      </c>
      <c r="G171" s="127">
        <v>68.536050109999991</v>
      </c>
      <c r="H171" s="127">
        <v>486.1097938100001</v>
      </c>
      <c r="I171" s="127">
        <v>8967.2875297099999</v>
      </c>
      <c r="J171" s="127">
        <v>537.27638702000002</v>
      </c>
      <c r="K171" s="127">
        <v>33.501303420000006</v>
      </c>
      <c r="L171" s="127">
        <v>401.09736970999995</v>
      </c>
      <c r="M171" s="127">
        <v>11.514779300000001</v>
      </c>
      <c r="N171" s="127">
        <v>384.08013862000001</v>
      </c>
      <c r="O171" s="127">
        <v>343.11398861999999</v>
      </c>
      <c r="P171" s="127">
        <v>198.68927646</v>
      </c>
      <c r="Q171" s="127">
        <v>27.417491899999998</v>
      </c>
      <c r="R171" s="127">
        <v>1038.2080840900003</v>
      </c>
      <c r="S171" s="127">
        <v>16.854914260000005</v>
      </c>
      <c r="T171" s="127">
        <v>67.240462819999991</v>
      </c>
      <c r="U171" s="127"/>
      <c r="V171" s="127"/>
    </row>
    <row r="172" spans="1:22">
      <c r="A172" s="8">
        <v>45444</v>
      </c>
      <c r="B172" s="127">
        <v>29190.367695019999</v>
      </c>
      <c r="C172" s="127">
        <v>6395.4843703099996</v>
      </c>
      <c r="D172" s="127">
        <v>311.04753896000005</v>
      </c>
      <c r="E172" s="127">
        <v>7985.8740807400009</v>
      </c>
      <c r="F172" s="127">
        <v>1474.9766419999999</v>
      </c>
      <c r="G172" s="127">
        <v>68.303397680000003</v>
      </c>
      <c r="H172" s="127">
        <v>566.59541832000002</v>
      </c>
      <c r="I172" s="127">
        <v>9309.8009184599996</v>
      </c>
      <c r="J172" s="127">
        <v>598.32047091000004</v>
      </c>
      <c r="K172" s="127">
        <v>38.812939409999991</v>
      </c>
      <c r="L172" s="127">
        <v>445.95303088000003</v>
      </c>
      <c r="M172" s="127">
        <v>15.70352746</v>
      </c>
      <c r="N172" s="127">
        <v>387.76173987999999</v>
      </c>
      <c r="O172" s="127">
        <v>333.12109210999995</v>
      </c>
      <c r="P172" s="127">
        <v>197.67560938</v>
      </c>
      <c r="Q172" s="127">
        <v>25.771729939999997</v>
      </c>
      <c r="R172" s="127">
        <v>949.78413948999992</v>
      </c>
      <c r="S172" s="127">
        <v>18.135469870000001</v>
      </c>
      <c r="T172" s="127">
        <v>67.24557922000001</v>
      </c>
      <c r="U172" s="127"/>
      <c r="V172" s="127"/>
    </row>
    <row r="173" spans="1:22">
      <c r="A173" s="8">
        <v>45474</v>
      </c>
      <c r="B173" s="127">
        <v>27818.145541179998</v>
      </c>
      <c r="C173" s="127">
        <v>6548.7309601699999</v>
      </c>
      <c r="D173" s="127">
        <v>314.54286962000003</v>
      </c>
      <c r="E173" s="127">
        <v>7734.0688714600001</v>
      </c>
      <c r="F173" s="127">
        <v>1396.08895964</v>
      </c>
      <c r="G173" s="127">
        <v>108.01087197999999</v>
      </c>
      <c r="H173" s="127">
        <v>497.50678124999996</v>
      </c>
      <c r="I173" s="127">
        <v>8286.1985250500002</v>
      </c>
      <c r="J173" s="127">
        <v>614.11060949</v>
      </c>
      <c r="K173" s="127">
        <v>48.270631630000004</v>
      </c>
      <c r="L173" s="127">
        <v>376.50613896999999</v>
      </c>
      <c r="M173" s="127">
        <v>25.449964139999999</v>
      </c>
      <c r="N173" s="127">
        <v>387.86295015000002</v>
      </c>
      <c r="O173" s="127">
        <v>337.87943566000001</v>
      </c>
      <c r="P173" s="127">
        <v>167.22452229000001</v>
      </c>
      <c r="Q173" s="127">
        <v>27.334182169999998</v>
      </c>
      <c r="R173" s="127">
        <v>861.89359472000024</v>
      </c>
      <c r="S173" s="127">
        <v>18.732390080000002</v>
      </c>
      <c r="T173" s="127">
        <v>67.733282710000012</v>
      </c>
      <c r="U173" s="127"/>
      <c r="V173" s="127"/>
    </row>
    <row r="174" spans="1:22">
      <c r="A174" s="8">
        <v>45505</v>
      </c>
      <c r="B174" s="127">
        <v>27735.433739319997</v>
      </c>
      <c r="C174" s="127">
        <v>6313.1464413200001</v>
      </c>
      <c r="D174" s="127">
        <v>337.18612305000005</v>
      </c>
      <c r="E174" s="127">
        <v>9656.5554202700005</v>
      </c>
      <c r="F174" s="127">
        <v>1349.9826930400002</v>
      </c>
      <c r="G174" s="127">
        <v>108.85522008999999</v>
      </c>
      <c r="H174" s="127">
        <v>529.21717455999999</v>
      </c>
      <c r="I174" s="127">
        <v>6358.8924377600006</v>
      </c>
      <c r="J174" s="127">
        <v>643.46372497000004</v>
      </c>
      <c r="K174" s="127">
        <v>54.285135889999999</v>
      </c>
      <c r="L174" s="127">
        <v>498.89926868999999</v>
      </c>
      <c r="M174" s="127">
        <v>18.370123170000003</v>
      </c>
      <c r="N174" s="127">
        <v>382.79135986</v>
      </c>
      <c r="O174" s="127">
        <v>298.70308969000001</v>
      </c>
      <c r="P174" s="127">
        <v>169.6135056</v>
      </c>
      <c r="Q174" s="127">
        <v>35.652608209999997</v>
      </c>
      <c r="R174" s="127">
        <v>891.31959816000017</v>
      </c>
      <c r="S174" s="127">
        <v>20.414974349999998</v>
      </c>
      <c r="T174" s="127">
        <v>68.08484064000001</v>
      </c>
      <c r="U174" s="127"/>
      <c r="V174" s="127"/>
    </row>
    <row r="175" spans="1:22">
      <c r="A175" s="8">
        <v>45536</v>
      </c>
      <c r="B175" s="127">
        <v>26071.842335370002</v>
      </c>
      <c r="C175" s="127">
        <v>7274.9697422499994</v>
      </c>
      <c r="D175" s="127">
        <v>313.36888622999999</v>
      </c>
      <c r="E175" s="127">
        <v>9420.6411428200008</v>
      </c>
      <c r="F175" s="127">
        <v>1560.32130181</v>
      </c>
      <c r="G175" s="127">
        <v>73.456721990000005</v>
      </c>
      <c r="H175" s="127">
        <v>508.07404641999995</v>
      </c>
      <c r="I175" s="127">
        <v>3945.6397889800005</v>
      </c>
      <c r="J175" s="127">
        <v>645.89565461999996</v>
      </c>
      <c r="K175" s="127">
        <v>40.790458480000005</v>
      </c>
      <c r="L175" s="127">
        <v>454.76745968999995</v>
      </c>
      <c r="M175" s="127">
        <v>17.945240050000002</v>
      </c>
      <c r="N175" s="127">
        <v>363.62901846</v>
      </c>
      <c r="O175" s="127">
        <v>288.72250203999994</v>
      </c>
      <c r="P175" s="127">
        <v>172.94307241000001</v>
      </c>
      <c r="Q175" s="127">
        <v>51.124988599999995</v>
      </c>
      <c r="R175" s="127">
        <v>851.46092307000015</v>
      </c>
      <c r="S175" s="127">
        <v>21.354678050000004</v>
      </c>
      <c r="T175" s="127">
        <v>66.736709399999995</v>
      </c>
      <c r="U175" s="127"/>
      <c r="V175" s="127"/>
    </row>
    <row r="176" spans="1:22">
      <c r="A176" s="8">
        <v>45566</v>
      </c>
      <c r="B176" s="127">
        <v>26238.130822020001</v>
      </c>
      <c r="C176" s="127">
        <v>7828.0367719500009</v>
      </c>
      <c r="D176" s="127">
        <v>418.85016597999993</v>
      </c>
      <c r="E176" s="127">
        <v>9098.3710034199994</v>
      </c>
      <c r="F176" s="127">
        <v>1545.09435175</v>
      </c>
      <c r="G176" s="127">
        <v>91.072773620000007</v>
      </c>
      <c r="H176" s="127">
        <v>555.28416555999991</v>
      </c>
      <c r="I176" s="127">
        <v>3402.4567790700003</v>
      </c>
      <c r="J176" s="127">
        <v>964.52727411000023</v>
      </c>
      <c r="K176" s="127">
        <v>46.370679380000006</v>
      </c>
      <c r="L176" s="127">
        <v>393.29530297999997</v>
      </c>
      <c r="M176" s="127">
        <v>26.02352453</v>
      </c>
      <c r="N176" s="127">
        <v>381.20625609000001</v>
      </c>
      <c r="O176" s="127">
        <v>315.33165049000002</v>
      </c>
      <c r="P176" s="127">
        <v>174.95860608000004</v>
      </c>
      <c r="Q176" s="127">
        <v>74.721007380000003</v>
      </c>
      <c r="R176" s="127">
        <v>827.79216870000005</v>
      </c>
      <c r="S176" s="127">
        <v>21.73363458</v>
      </c>
      <c r="T176" s="127">
        <v>73.004706349999992</v>
      </c>
      <c r="U176" s="127"/>
      <c r="V176" s="127"/>
    </row>
    <row r="177" spans="1:22">
      <c r="A177" s="8">
        <v>45597</v>
      </c>
      <c r="B177" s="127">
        <v>25800.701460130003</v>
      </c>
      <c r="C177" s="127">
        <v>6690.6677218800005</v>
      </c>
      <c r="D177" s="127">
        <v>401.90490655999997</v>
      </c>
      <c r="E177" s="127">
        <v>9250.8004894000005</v>
      </c>
      <c r="F177" s="127">
        <v>1288.4247036100001</v>
      </c>
      <c r="G177" s="127">
        <v>47.882697879999995</v>
      </c>
      <c r="H177" s="127">
        <v>592.80099989999997</v>
      </c>
      <c r="I177" s="127">
        <v>4154.7055453400008</v>
      </c>
      <c r="J177" s="127">
        <v>793.51409298999988</v>
      </c>
      <c r="K177" s="127">
        <v>53.552574899999996</v>
      </c>
      <c r="L177" s="127">
        <v>592.08220447999997</v>
      </c>
      <c r="M177" s="127">
        <v>52.07570613</v>
      </c>
      <c r="N177" s="127">
        <v>396.34082935000004</v>
      </c>
      <c r="O177" s="127">
        <v>338.95993998000006</v>
      </c>
      <c r="P177" s="127">
        <v>157.58630124999996</v>
      </c>
      <c r="Q177" s="127">
        <v>84.240523209999992</v>
      </c>
      <c r="R177" s="127">
        <v>797.81322653999996</v>
      </c>
      <c r="S177" s="127">
        <v>24.122577549999999</v>
      </c>
      <c r="T177" s="127">
        <v>83.226419180000008</v>
      </c>
      <c r="U177" s="127"/>
      <c r="V177" s="127"/>
    </row>
    <row r="178" spans="1:22">
      <c r="A178" s="8">
        <v>45627</v>
      </c>
      <c r="B178" s="127">
        <v>28645.478699440006</v>
      </c>
      <c r="C178" s="127">
        <v>6250.2346796299989</v>
      </c>
      <c r="D178" s="127">
        <v>305.54411374000006</v>
      </c>
      <c r="E178" s="127">
        <v>9295.7800980300017</v>
      </c>
      <c r="F178" s="127">
        <v>1535.28975883</v>
      </c>
      <c r="G178" s="127">
        <v>84.834307069999994</v>
      </c>
      <c r="H178" s="127">
        <v>941.58764267000004</v>
      </c>
      <c r="I178" s="127">
        <v>6602.7574849900011</v>
      </c>
      <c r="J178" s="127">
        <v>952.89626569000018</v>
      </c>
      <c r="K178" s="127">
        <v>30.217665289999999</v>
      </c>
      <c r="L178" s="127">
        <v>465.68406363999998</v>
      </c>
      <c r="M178" s="127">
        <v>92.178812210000004</v>
      </c>
      <c r="N178" s="127">
        <v>437.80466697000003</v>
      </c>
      <c r="O178" s="127">
        <v>419.12638104000007</v>
      </c>
      <c r="P178" s="127">
        <v>186.54927622</v>
      </c>
      <c r="Q178" s="127">
        <v>91.383022010000005</v>
      </c>
      <c r="R178" s="127">
        <v>842.3349882199999</v>
      </c>
      <c r="S178" s="127">
        <v>25.398653599999999</v>
      </c>
      <c r="T178" s="127">
        <v>85.876819589999997</v>
      </c>
      <c r="U178" s="127"/>
      <c r="V178" s="127"/>
    </row>
    <row r="179" spans="1:22">
      <c r="A179" s="8">
        <v>45658</v>
      </c>
      <c r="B179" s="127">
        <v>25034.989816910002</v>
      </c>
      <c r="C179" s="127">
        <v>6459.270453430001</v>
      </c>
      <c r="D179" s="127">
        <v>382.31752462999998</v>
      </c>
      <c r="E179" s="127">
        <v>8730.9052722400011</v>
      </c>
      <c r="F179" s="127">
        <v>1713.7414010399998</v>
      </c>
      <c r="G179" s="127">
        <v>102.34944069999999</v>
      </c>
      <c r="H179" s="127">
        <v>794.0027070000001</v>
      </c>
      <c r="I179" s="127">
        <v>3638.6362407600004</v>
      </c>
      <c r="J179" s="127">
        <v>711.92966293000006</v>
      </c>
      <c r="K179" s="127">
        <v>32.283135400000006</v>
      </c>
      <c r="L179" s="127">
        <v>464.73466346999999</v>
      </c>
      <c r="M179" s="127">
        <v>113.29234064999999</v>
      </c>
      <c r="N179" s="127">
        <v>448.23264125000003</v>
      </c>
      <c r="O179" s="127">
        <v>457.64192940999993</v>
      </c>
      <c r="P179" s="127">
        <v>186.28856973000003</v>
      </c>
      <c r="Q179" s="127">
        <v>79.82162292000001</v>
      </c>
      <c r="R179" s="127">
        <v>601.69050747999995</v>
      </c>
      <c r="S179" s="127">
        <v>31.774191650000002</v>
      </c>
      <c r="T179" s="127">
        <v>86.077512220000003</v>
      </c>
      <c r="U179" s="127"/>
      <c r="V179" s="127"/>
    </row>
    <row r="180" spans="1:22">
      <c r="A180" s="8">
        <v>45689</v>
      </c>
      <c r="B180" s="127">
        <v>26929.633649379994</v>
      </c>
      <c r="C180" s="127">
        <v>6753.0873724600006</v>
      </c>
      <c r="D180" s="127">
        <v>301.41752281000004</v>
      </c>
      <c r="E180" s="127">
        <v>8892.7264804499991</v>
      </c>
      <c r="F180" s="127">
        <v>1911.5595651299998</v>
      </c>
      <c r="G180" s="127">
        <v>66.573191199999997</v>
      </c>
      <c r="H180" s="127">
        <v>773.52279670000007</v>
      </c>
      <c r="I180" s="127">
        <v>4558.8946145700002</v>
      </c>
      <c r="J180" s="127">
        <v>610.22662248999995</v>
      </c>
      <c r="K180" s="127">
        <v>33.512055010000005</v>
      </c>
      <c r="L180" s="127">
        <v>403.52543159999999</v>
      </c>
      <c r="M180" s="127">
        <v>502.01591233999994</v>
      </c>
      <c r="N180" s="127">
        <v>430.25291050999999</v>
      </c>
      <c r="O180" s="127">
        <v>438.43910290999997</v>
      </c>
      <c r="P180" s="127">
        <v>201.08484274</v>
      </c>
      <c r="Q180" s="127">
        <v>73.429078839999988</v>
      </c>
      <c r="R180" s="127">
        <v>866.61506757999996</v>
      </c>
      <c r="S180" s="127">
        <v>29.144567419999998</v>
      </c>
      <c r="T180" s="127">
        <v>83.606514619999999</v>
      </c>
      <c r="U180" s="127"/>
      <c r="V180" s="127"/>
    </row>
    <row r="181" spans="1:22">
      <c r="A181" s="8">
        <v>45717</v>
      </c>
      <c r="B181" s="127">
        <v>26975.118333300001</v>
      </c>
      <c r="C181" s="127">
        <v>7590.3235184900004</v>
      </c>
      <c r="D181" s="127">
        <v>254.48135766000001</v>
      </c>
      <c r="E181" s="127">
        <v>7895.74018024</v>
      </c>
      <c r="F181" s="127">
        <v>2147.2653904800004</v>
      </c>
      <c r="G181" s="127">
        <v>127.93820264000001</v>
      </c>
      <c r="H181" s="127">
        <v>710.79405685999984</v>
      </c>
      <c r="I181" s="127">
        <v>4926.8914393499999</v>
      </c>
      <c r="J181" s="127">
        <v>658.17539596999995</v>
      </c>
      <c r="K181" s="127">
        <v>44.589795300000006</v>
      </c>
      <c r="L181" s="127">
        <v>389.17137075000005</v>
      </c>
      <c r="M181" s="127">
        <v>143.81114034999999</v>
      </c>
      <c r="N181" s="127">
        <v>455.83722478000004</v>
      </c>
      <c r="O181" s="127">
        <v>448.63105192999996</v>
      </c>
      <c r="P181" s="127">
        <v>180.66479787</v>
      </c>
      <c r="Q181" s="127">
        <v>62.368332629999998</v>
      </c>
      <c r="R181" s="127">
        <v>823.15013895000004</v>
      </c>
      <c r="S181" s="127">
        <v>29.258912409999997</v>
      </c>
      <c r="T181" s="127">
        <v>86.026026639999998</v>
      </c>
      <c r="U181" s="127"/>
      <c r="V181" s="127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0" customWidth="1"/>
    <col min="32" max="16384" width="9.109375" style="19"/>
  </cols>
  <sheetData>
    <row r="1" spans="1:31">
      <c r="A1" s="17" t="s">
        <v>132</v>
      </c>
    </row>
    <row r="2" spans="1:31" ht="5.25" customHeight="1"/>
    <row r="3" spans="1:31" ht="27.75" customHeight="1">
      <c r="A3" s="212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31" ht="12.75" customHeight="1">
      <c r="A4" s="205" t="s">
        <v>131</v>
      </c>
      <c r="B4" s="217"/>
      <c r="C4" s="217"/>
      <c r="D4" s="217"/>
      <c r="E4" s="217"/>
      <c r="F4" s="217"/>
    </row>
    <row r="5" spans="1:31" ht="12.75" customHeight="1">
      <c r="A5" s="13" t="s">
        <v>54</v>
      </c>
    </row>
    <row r="6" spans="1:31" s="20" customFormat="1" ht="12.75" customHeight="1">
      <c r="A6" s="189" t="s">
        <v>0</v>
      </c>
      <c r="B6" s="178" t="s">
        <v>15</v>
      </c>
      <c r="C6" s="192" t="s">
        <v>2</v>
      </c>
      <c r="D6" s="192"/>
      <c r="E6" s="192"/>
      <c r="F6" s="192"/>
      <c r="G6" s="192"/>
      <c r="H6" s="194" t="s">
        <v>3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6"/>
    </row>
    <row r="7" spans="1:31" s="20" customFormat="1" ht="12.75" customHeight="1">
      <c r="A7" s="190"/>
      <c r="B7" s="178"/>
      <c r="C7" s="241" t="s">
        <v>70</v>
      </c>
      <c r="D7" s="241" t="s">
        <v>6</v>
      </c>
      <c r="E7" s="192" t="s">
        <v>7</v>
      </c>
      <c r="F7" s="193"/>
      <c r="G7" s="193"/>
      <c r="H7" s="192" t="s">
        <v>8</v>
      </c>
      <c r="I7" s="192"/>
      <c r="J7" s="192"/>
      <c r="K7" s="193"/>
      <c r="L7" s="193"/>
      <c r="M7" s="193"/>
      <c r="N7" s="192" t="s">
        <v>9</v>
      </c>
      <c r="O7" s="192"/>
      <c r="P7" s="192"/>
      <c r="Q7" s="193"/>
      <c r="R7" s="193"/>
      <c r="S7" s="193"/>
      <c r="T7" s="192" t="s">
        <v>196</v>
      </c>
      <c r="U7" s="192"/>
      <c r="V7" s="192"/>
      <c r="W7" s="240"/>
      <c r="X7" s="240"/>
      <c r="Y7" s="240"/>
      <c r="Z7" s="192" t="s">
        <v>197</v>
      </c>
      <c r="AA7" s="192"/>
      <c r="AB7" s="192"/>
      <c r="AC7" s="240"/>
      <c r="AD7" s="240"/>
      <c r="AE7" s="240"/>
    </row>
    <row r="8" spans="1:31" s="20" customFormat="1" ht="88.5" customHeight="1">
      <c r="A8" s="191"/>
      <c r="B8" s="178"/>
      <c r="C8" s="241"/>
      <c r="D8" s="24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8" t="s">
        <v>13</v>
      </c>
      <c r="U8" s="148" t="s">
        <v>70</v>
      </c>
      <c r="V8" s="148" t="s">
        <v>6</v>
      </c>
      <c r="W8" s="148" t="s">
        <v>10</v>
      </c>
      <c r="X8" s="148" t="s">
        <v>11</v>
      </c>
      <c r="Y8" s="148" t="s">
        <v>12</v>
      </c>
      <c r="Z8" s="148" t="s">
        <v>13</v>
      </c>
      <c r="AA8" s="148" t="s">
        <v>70</v>
      </c>
      <c r="AB8" s="148" t="s">
        <v>6</v>
      </c>
      <c r="AC8" s="148" t="s">
        <v>10</v>
      </c>
      <c r="AD8" s="148" t="s">
        <v>11</v>
      </c>
      <c r="AE8" s="148" t="s">
        <v>12</v>
      </c>
    </row>
    <row r="9" spans="1:31" s="20" customFormat="1" hidden="1">
      <c r="A9" s="113"/>
      <c r="B9" s="112"/>
      <c r="C9" s="120"/>
      <c r="D9" s="1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</row>
    <row r="10" spans="1:31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7">
        <v>20</v>
      </c>
      <c r="U10" s="149">
        <v>21</v>
      </c>
      <c r="V10" s="147">
        <v>22</v>
      </c>
      <c r="W10" s="149">
        <v>23</v>
      </c>
      <c r="X10" s="147">
        <v>24</v>
      </c>
      <c r="Y10" s="149">
        <v>25</v>
      </c>
      <c r="Z10" s="147">
        <v>20</v>
      </c>
      <c r="AA10" s="149">
        <v>21</v>
      </c>
      <c r="AB10" s="147">
        <v>22</v>
      </c>
      <c r="AC10" s="149">
        <v>23</v>
      </c>
      <c r="AD10" s="147">
        <v>24</v>
      </c>
      <c r="AE10" s="149">
        <v>25</v>
      </c>
    </row>
    <row r="11" spans="1:31" ht="15" hidden="1" customHeight="1" outlineLevel="1">
      <c r="A11" s="8">
        <v>40544</v>
      </c>
      <c r="B11" s="45">
        <v>17.200299999999999</v>
      </c>
      <c r="C11" s="45">
        <v>21.1233</v>
      </c>
      <c r="D11" s="45">
        <v>16.699200000000001</v>
      </c>
      <c r="E11" s="45">
        <v>16.8094</v>
      </c>
      <c r="F11" s="45">
        <v>21.090900000000001</v>
      </c>
      <c r="G11" s="45">
        <v>14.003399999999999</v>
      </c>
      <c r="H11" s="45">
        <v>18.0001</v>
      </c>
      <c r="I11" s="45">
        <v>21.1233</v>
      </c>
      <c r="J11" s="45">
        <v>17.528099999999998</v>
      </c>
      <c r="K11" s="45">
        <v>16.833400000000001</v>
      </c>
      <c r="L11" s="45">
        <v>21.709099999999999</v>
      </c>
      <c r="M11" s="45">
        <v>15.205299999999999</v>
      </c>
      <c r="N11" s="45">
        <v>12.171900000000001</v>
      </c>
      <c r="O11" s="45">
        <v>0</v>
      </c>
      <c r="P11" s="45">
        <v>12.171900000000001</v>
      </c>
      <c r="Q11" s="45">
        <v>14.209899999999999</v>
      </c>
      <c r="R11" s="45">
        <v>10.8195</v>
      </c>
      <c r="S11" s="45">
        <v>12.2218</v>
      </c>
      <c r="T11" s="152" t="s">
        <v>189</v>
      </c>
      <c r="U11" s="152" t="s">
        <v>189</v>
      </c>
      <c r="V11" s="152" t="s">
        <v>189</v>
      </c>
      <c r="W11" s="152" t="s">
        <v>189</v>
      </c>
      <c r="X11" s="152" t="s">
        <v>189</v>
      </c>
      <c r="Y11" s="152" t="s">
        <v>189</v>
      </c>
      <c r="Z11" s="152" t="s">
        <v>189</v>
      </c>
      <c r="AA11" s="152" t="s">
        <v>189</v>
      </c>
      <c r="AB11" s="152" t="s">
        <v>189</v>
      </c>
      <c r="AC11" s="152" t="s">
        <v>189</v>
      </c>
      <c r="AD11" s="152" t="s">
        <v>189</v>
      </c>
      <c r="AE11" s="152" t="s">
        <v>189</v>
      </c>
    </row>
    <row r="12" spans="1:31" hidden="1" outlineLevel="1">
      <c r="A12" s="8">
        <v>40575</v>
      </c>
      <c r="B12" s="45">
        <v>18.4194</v>
      </c>
      <c r="C12" s="45">
        <v>19.9193</v>
      </c>
      <c r="D12" s="45">
        <v>18.162800000000001</v>
      </c>
      <c r="E12" s="45">
        <v>16.391400000000001</v>
      </c>
      <c r="F12" s="45">
        <v>21.704599999999999</v>
      </c>
      <c r="G12" s="45">
        <v>15.599</v>
      </c>
      <c r="H12" s="45">
        <v>18.577200000000001</v>
      </c>
      <c r="I12" s="45">
        <v>19.9193</v>
      </c>
      <c r="J12" s="45">
        <v>18.339200000000002</v>
      </c>
      <c r="K12" s="45">
        <v>16.541499999999999</v>
      </c>
      <c r="L12" s="45">
        <v>21.796399999999998</v>
      </c>
      <c r="M12" s="45">
        <v>15.599</v>
      </c>
      <c r="N12" s="45">
        <v>13.319000000000001</v>
      </c>
      <c r="O12" s="45">
        <v>0</v>
      </c>
      <c r="P12" s="45">
        <v>13.319000000000001</v>
      </c>
      <c r="Q12" s="45">
        <v>13.4259</v>
      </c>
      <c r="R12" s="45">
        <v>12.257400000000001</v>
      </c>
      <c r="S12" s="45">
        <v>0</v>
      </c>
      <c r="T12" s="152" t="s">
        <v>189</v>
      </c>
      <c r="U12" s="152" t="s">
        <v>189</v>
      </c>
      <c r="V12" s="152" t="s">
        <v>189</v>
      </c>
      <c r="W12" s="152" t="s">
        <v>189</v>
      </c>
      <c r="X12" s="152" t="s">
        <v>189</v>
      </c>
      <c r="Y12" s="152" t="s">
        <v>189</v>
      </c>
      <c r="Z12" s="152" t="s">
        <v>189</v>
      </c>
      <c r="AA12" s="152" t="s">
        <v>189</v>
      </c>
      <c r="AB12" s="152" t="s">
        <v>189</v>
      </c>
      <c r="AC12" s="152" t="s">
        <v>189</v>
      </c>
      <c r="AD12" s="152" t="s">
        <v>189</v>
      </c>
      <c r="AE12" s="152" t="s">
        <v>189</v>
      </c>
    </row>
    <row r="13" spans="1:31" hidden="1" outlineLevel="1">
      <c r="A13" s="8">
        <v>40603</v>
      </c>
      <c r="B13" s="45">
        <v>16.534400000000002</v>
      </c>
      <c r="C13" s="45">
        <v>19.509499999999999</v>
      </c>
      <c r="D13" s="45">
        <v>16.135899999999999</v>
      </c>
      <c r="E13" s="45">
        <v>14.8537</v>
      </c>
      <c r="F13" s="45">
        <v>19.1523</v>
      </c>
      <c r="G13" s="45">
        <v>19.758600000000001</v>
      </c>
      <c r="H13" s="45">
        <v>16.677900000000001</v>
      </c>
      <c r="I13" s="45">
        <v>19.509499999999999</v>
      </c>
      <c r="J13" s="45">
        <v>16.284700000000001</v>
      </c>
      <c r="K13" s="45">
        <v>14.9427</v>
      </c>
      <c r="L13" s="45">
        <v>19.476700000000001</v>
      </c>
      <c r="M13" s="45">
        <v>19.758600000000001</v>
      </c>
      <c r="N13" s="45">
        <v>12.0627</v>
      </c>
      <c r="O13" s="45">
        <v>0</v>
      </c>
      <c r="P13" s="45">
        <v>12.0627</v>
      </c>
      <c r="Q13" s="45">
        <v>12.2201</v>
      </c>
      <c r="R13" s="45">
        <v>11.7681</v>
      </c>
      <c r="S13" s="45">
        <v>0</v>
      </c>
      <c r="T13" s="152" t="s">
        <v>189</v>
      </c>
      <c r="U13" s="152" t="s">
        <v>189</v>
      </c>
      <c r="V13" s="152" t="s">
        <v>189</v>
      </c>
      <c r="W13" s="152" t="s">
        <v>189</v>
      </c>
      <c r="X13" s="152" t="s">
        <v>189</v>
      </c>
      <c r="Y13" s="152" t="s">
        <v>189</v>
      </c>
      <c r="Z13" s="152" t="s">
        <v>189</v>
      </c>
      <c r="AA13" s="152" t="s">
        <v>189</v>
      </c>
      <c r="AB13" s="152" t="s">
        <v>189</v>
      </c>
      <c r="AC13" s="152" t="s">
        <v>189</v>
      </c>
      <c r="AD13" s="152" t="s">
        <v>189</v>
      </c>
      <c r="AE13" s="152" t="s">
        <v>189</v>
      </c>
    </row>
    <row r="14" spans="1:31" hidden="1" outlineLevel="1">
      <c r="A14" s="8">
        <v>40634</v>
      </c>
      <c r="B14" s="45">
        <v>15.4643</v>
      </c>
      <c r="C14" s="45">
        <v>19.098800000000001</v>
      </c>
      <c r="D14" s="45">
        <v>14.967499999999999</v>
      </c>
      <c r="E14" s="45">
        <v>13.306100000000001</v>
      </c>
      <c r="F14" s="45">
        <v>20.417000000000002</v>
      </c>
      <c r="G14" s="45">
        <v>9.2807999999999993</v>
      </c>
      <c r="H14" s="45">
        <v>15.7464</v>
      </c>
      <c r="I14" s="45">
        <v>19.098800000000001</v>
      </c>
      <c r="J14" s="45">
        <v>15.270200000000001</v>
      </c>
      <c r="K14" s="45">
        <v>13.323499999999999</v>
      </c>
      <c r="L14" s="45">
        <v>20.4757</v>
      </c>
      <c r="M14" s="45">
        <v>18.254000000000001</v>
      </c>
      <c r="N14" s="45">
        <v>7.2910000000000004</v>
      </c>
      <c r="O14" s="45">
        <v>0</v>
      </c>
      <c r="P14" s="45">
        <v>7.2910000000000004</v>
      </c>
      <c r="Q14" s="45">
        <v>12.058199999999999</v>
      </c>
      <c r="R14" s="45">
        <v>11.981400000000001</v>
      </c>
      <c r="S14" s="45">
        <v>5.2224000000000004</v>
      </c>
      <c r="T14" s="152" t="s">
        <v>189</v>
      </c>
      <c r="U14" s="152" t="s">
        <v>189</v>
      </c>
      <c r="V14" s="152" t="s">
        <v>189</v>
      </c>
      <c r="W14" s="152" t="s">
        <v>189</v>
      </c>
      <c r="X14" s="152" t="s">
        <v>189</v>
      </c>
      <c r="Y14" s="152" t="s">
        <v>189</v>
      </c>
      <c r="Z14" s="152" t="s">
        <v>189</v>
      </c>
      <c r="AA14" s="152" t="s">
        <v>189</v>
      </c>
      <c r="AB14" s="152" t="s">
        <v>189</v>
      </c>
      <c r="AC14" s="152" t="s">
        <v>189</v>
      </c>
      <c r="AD14" s="152" t="s">
        <v>189</v>
      </c>
      <c r="AE14" s="152" t="s">
        <v>189</v>
      </c>
    </row>
    <row r="15" spans="1:31" hidden="1" outlineLevel="1">
      <c r="A15" s="8">
        <v>40664</v>
      </c>
      <c r="B15" s="45">
        <v>16.477699999999999</v>
      </c>
      <c r="C15" s="45">
        <v>18.452000000000002</v>
      </c>
      <c r="D15" s="45">
        <v>16.188099999999999</v>
      </c>
      <c r="E15" s="45">
        <v>14.9778</v>
      </c>
      <c r="F15" s="45">
        <v>18.406199999999998</v>
      </c>
      <c r="G15" s="45">
        <v>14.559699999999999</v>
      </c>
      <c r="H15" s="45">
        <v>16.6112</v>
      </c>
      <c r="I15" s="45">
        <v>18.452000000000002</v>
      </c>
      <c r="J15" s="45">
        <v>16.334</v>
      </c>
      <c r="K15" s="45">
        <v>15.024699999999999</v>
      </c>
      <c r="L15" s="45">
        <v>18.4998</v>
      </c>
      <c r="M15" s="45">
        <v>20.201899999999998</v>
      </c>
      <c r="N15" s="45">
        <v>10.71</v>
      </c>
      <c r="O15" s="45">
        <v>0</v>
      </c>
      <c r="P15" s="45">
        <v>10.71</v>
      </c>
      <c r="Q15" s="45">
        <v>10.6541</v>
      </c>
      <c r="R15" s="45">
        <v>11.121</v>
      </c>
      <c r="S15" s="45">
        <v>10.6096</v>
      </c>
      <c r="T15" s="152" t="s">
        <v>189</v>
      </c>
      <c r="U15" s="152" t="s">
        <v>189</v>
      </c>
      <c r="V15" s="152" t="s">
        <v>189</v>
      </c>
      <c r="W15" s="152" t="s">
        <v>189</v>
      </c>
      <c r="X15" s="152" t="s">
        <v>189</v>
      </c>
      <c r="Y15" s="152" t="s">
        <v>189</v>
      </c>
      <c r="Z15" s="152" t="s">
        <v>189</v>
      </c>
      <c r="AA15" s="152" t="s">
        <v>189</v>
      </c>
      <c r="AB15" s="152" t="s">
        <v>189</v>
      </c>
      <c r="AC15" s="152" t="s">
        <v>189</v>
      </c>
      <c r="AD15" s="152" t="s">
        <v>189</v>
      </c>
      <c r="AE15" s="152" t="s">
        <v>189</v>
      </c>
    </row>
    <row r="16" spans="1:31" hidden="1" outlineLevel="1">
      <c r="A16" s="8">
        <v>40695</v>
      </c>
      <c r="B16" s="45">
        <v>16.092500000000001</v>
      </c>
      <c r="C16" s="45">
        <v>17.903300000000002</v>
      </c>
      <c r="D16" s="45">
        <v>15.8287</v>
      </c>
      <c r="E16" s="45">
        <v>15.7502</v>
      </c>
      <c r="F16" s="45">
        <v>17.1661</v>
      </c>
      <c r="G16" s="45">
        <v>10.2125</v>
      </c>
      <c r="H16" s="45">
        <v>16.608599999999999</v>
      </c>
      <c r="I16" s="45">
        <v>17.903300000000002</v>
      </c>
      <c r="J16" s="45">
        <v>16.401399999999999</v>
      </c>
      <c r="K16" s="45">
        <v>15.7783</v>
      </c>
      <c r="L16" s="45">
        <v>17.199200000000001</v>
      </c>
      <c r="M16" s="45">
        <v>20.748699999999999</v>
      </c>
      <c r="N16" s="45">
        <v>10.026300000000001</v>
      </c>
      <c r="O16" s="45">
        <v>0</v>
      </c>
      <c r="P16" s="45">
        <v>10.026300000000001</v>
      </c>
      <c r="Q16" s="45">
        <v>11.652799999999999</v>
      </c>
      <c r="R16" s="45">
        <v>13.673999999999999</v>
      </c>
      <c r="S16" s="45">
        <v>9.7934999999999999</v>
      </c>
      <c r="T16" s="152" t="s">
        <v>189</v>
      </c>
      <c r="U16" s="152" t="s">
        <v>189</v>
      </c>
      <c r="V16" s="152" t="s">
        <v>189</v>
      </c>
      <c r="W16" s="152" t="s">
        <v>189</v>
      </c>
      <c r="X16" s="152" t="s">
        <v>189</v>
      </c>
      <c r="Y16" s="152" t="s">
        <v>189</v>
      </c>
      <c r="Z16" s="152" t="s">
        <v>189</v>
      </c>
      <c r="AA16" s="152" t="s">
        <v>189</v>
      </c>
      <c r="AB16" s="152" t="s">
        <v>189</v>
      </c>
      <c r="AC16" s="152" t="s">
        <v>189</v>
      </c>
      <c r="AD16" s="152" t="s">
        <v>189</v>
      </c>
      <c r="AE16" s="152" t="s">
        <v>189</v>
      </c>
    </row>
    <row r="17" spans="1:31" hidden="1" outlineLevel="1">
      <c r="A17" s="8">
        <v>40725</v>
      </c>
      <c r="B17" s="45">
        <v>15.585000000000001</v>
      </c>
      <c r="C17" s="45">
        <v>17.351299999999998</v>
      </c>
      <c r="D17" s="45">
        <v>15.196899999999999</v>
      </c>
      <c r="E17" s="45">
        <v>13.5494</v>
      </c>
      <c r="F17" s="45">
        <v>18.8813</v>
      </c>
      <c r="G17" s="45">
        <v>11.3987</v>
      </c>
      <c r="H17" s="45">
        <v>16.1571</v>
      </c>
      <c r="I17" s="45">
        <v>17.351299999999998</v>
      </c>
      <c r="J17" s="45">
        <v>15.870100000000001</v>
      </c>
      <c r="K17" s="45">
        <v>14.2904</v>
      </c>
      <c r="L17" s="45">
        <v>18.925899999999999</v>
      </c>
      <c r="M17" s="45">
        <v>19.635000000000002</v>
      </c>
      <c r="N17" s="45">
        <v>8.0089000000000006</v>
      </c>
      <c r="O17" s="45">
        <v>0</v>
      </c>
      <c r="P17" s="45">
        <v>8.0089000000000006</v>
      </c>
      <c r="Q17" s="45">
        <v>7.6162000000000001</v>
      </c>
      <c r="R17" s="45">
        <v>12.3001</v>
      </c>
      <c r="S17" s="45">
        <v>10.500999999999999</v>
      </c>
      <c r="T17" s="152" t="s">
        <v>189</v>
      </c>
      <c r="U17" s="152" t="s">
        <v>189</v>
      </c>
      <c r="V17" s="152" t="s">
        <v>189</v>
      </c>
      <c r="W17" s="152" t="s">
        <v>189</v>
      </c>
      <c r="X17" s="152" t="s">
        <v>189</v>
      </c>
      <c r="Y17" s="152" t="s">
        <v>189</v>
      </c>
      <c r="Z17" s="152" t="s">
        <v>189</v>
      </c>
      <c r="AA17" s="152" t="s">
        <v>189</v>
      </c>
      <c r="AB17" s="152" t="s">
        <v>189</v>
      </c>
      <c r="AC17" s="152" t="s">
        <v>189</v>
      </c>
      <c r="AD17" s="152" t="s">
        <v>189</v>
      </c>
      <c r="AE17" s="152" t="s">
        <v>189</v>
      </c>
    </row>
    <row r="18" spans="1:31" hidden="1" outlineLevel="1">
      <c r="A18" s="8">
        <v>40756</v>
      </c>
      <c r="B18" s="45">
        <v>16.798300000000001</v>
      </c>
      <c r="C18" s="45">
        <v>17.4617</v>
      </c>
      <c r="D18" s="45">
        <v>16.627700000000001</v>
      </c>
      <c r="E18" s="45">
        <v>15.4191</v>
      </c>
      <c r="F18" s="45">
        <v>18.023199999999999</v>
      </c>
      <c r="G18" s="45">
        <v>14.891</v>
      </c>
      <c r="H18" s="45">
        <v>17.087</v>
      </c>
      <c r="I18" s="45">
        <v>17.4617</v>
      </c>
      <c r="J18" s="45">
        <v>16.985399999999998</v>
      </c>
      <c r="K18" s="45">
        <v>15.7529</v>
      </c>
      <c r="L18" s="45">
        <v>18.2254</v>
      </c>
      <c r="M18" s="45">
        <v>20.318899999999999</v>
      </c>
      <c r="N18" s="45">
        <v>10.073399999999999</v>
      </c>
      <c r="O18" s="45">
        <v>0</v>
      </c>
      <c r="P18" s="45">
        <v>10.073399999999999</v>
      </c>
      <c r="Q18" s="45">
        <v>9.6035000000000004</v>
      </c>
      <c r="R18" s="45">
        <v>10.5921</v>
      </c>
      <c r="S18" s="45">
        <v>10.6424</v>
      </c>
      <c r="T18" s="152" t="s">
        <v>189</v>
      </c>
      <c r="U18" s="152" t="s">
        <v>189</v>
      </c>
      <c r="V18" s="152" t="s">
        <v>189</v>
      </c>
      <c r="W18" s="152" t="s">
        <v>189</v>
      </c>
      <c r="X18" s="152" t="s">
        <v>189</v>
      </c>
      <c r="Y18" s="152" t="s">
        <v>189</v>
      </c>
      <c r="Z18" s="152" t="s">
        <v>189</v>
      </c>
      <c r="AA18" s="152" t="s">
        <v>189</v>
      </c>
      <c r="AB18" s="152" t="s">
        <v>189</v>
      </c>
      <c r="AC18" s="152" t="s">
        <v>189</v>
      </c>
      <c r="AD18" s="152" t="s">
        <v>189</v>
      </c>
      <c r="AE18" s="152" t="s">
        <v>189</v>
      </c>
    </row>
    <row r="19" spans="1:31" hidden="1" outlineLevel="1">
      <c r="A19" s="8">
        <v>40787</v>
      </c>
      <c r="B19" s="45">
        <v>16.948599999999999</v>
      </c>
      <c r="C19" s="45">
        <v>18.532599999999999</v>
      </c>
      <c r="D19" s="45">
        <v>16.512499999999999</v>
      </c>
      <c r="E19" s="45">
        <v>16.128299999999999</v>
      </c>
      <c r="F19" s="45">
        <v>18.131</v>
      </c>
      <c r="G19" s="45">
        <v>12.764900000000001</v>
      </c>
      <c r="H19" s="45">
        <v>17.227499999999999</v>
      </c>
      <c r="I19" s="45">
        <v>18.532599999999999</v>
      </c>
      <c r="J19" s="45">
        <v>16.847899999999999</v>
      </c>
      <c r="K19" s="45">
        <v>16.345800000000001</v>
      </c>
      <c r="L19" s="45">
        <v>18.327500000000001</v>
      </c>
      <c r="M19" s="45">
        <v>17.6341</v>
      </c>
      <c r="N19" s="45">
        <v>10.593299999999999</v>
      </c>
      <c r="O19" s="45">
        <v>0</v>
      </c>
      <c r="P19" s="45">
        <v>10.593299999999999</v>
      </c>
      <c r="Q19" s="45">
        <v>10.105499999999999</v>
      </c>
      <c r="R19" s="45">
        <v>11.152699999999999</v>
      </c>
      <c r="S19" s="45">
        <v>10.996600000000001</v>
      </c>
      <c r="T19" s="152" t="s">
        <v>189</v>
      </c>
      <c r="U19" s="152" t="s">
        <v>189</v>
      </c>
      <c r="V19" s="152" t="s">
        <v>189</v>
      </c>
      <c r="W19" s="152" t="s">
        <v>189</v>
      </c>
      <c r="X19" s="152" t="s">
        <v>189</v>
      </c>
      <c r="Y19" s="152" t="s">
        <v>189</v>
      </c>
      <c r="Z19" s="152" t="s">
        <v>189</v>
      </c>
      <c r="AA19" s="152" t="s">
        <v>189</v>
      </c>
      <c r="AB19" s="152" t="s">
        <v>189</v>
      </c>
      <c r="AC19" s="152" t="s">
        <v>189</v>
      </c>
      <c r="AD19" s="152" t="s">
        <v>189</v>
      </c>
      <c r="AE19" s="152" t="s">
        <v>189</v>
      </c>
    </row>
    <row r="20" spans="1:31" hidden="1" outlineLevel="1">
      <c r="A20" s="8">
        <v>40817</v>
      </c>
      <c r="B20" s="45">
        <v>17.3644</v>
      </c>
      <c r="C20" s="45">
        <v>16.905799999999999</v>
      </c>
      <c r="D20" s="45">
        <v>17.505400000000002</v>
      </c>
      <c r="E20" s="45">
        <v>17.8276</v>
      </c>
      <c r="F20" s="45">
        <v>17.862200000000001</v>
      </c>
      <c r="G20" s="45">
        <v>11.9275</v>
      </c>
      <c r="H20" s="45">
        <v>17.786899999999999</v>
      </c>
      <c r="I20" s="45">
        <v>16.905799999999999</v>
      </c>
      <c r="J20" s="45">
        <v>18.082699999999999</v>
      </c>
      <c r="K20" s="45">
        <v>18.046800000000001</v>
      </c>
      <c r="L20" s="45">
        <v>18.1554</v>
      </c>
      <c r="M20" s="45">
        <v>17.253799999999998</v>
      </c>
      <c r="N20" s="45">
        <v>11.167</v>
      </c>
      <c r="O20" s="45">
        <v>0</v>
      </c>
      <c r="P20" s="45">
        <v>11.167</v>
      </c>
      <c r="Q20" s="45">
        <v>10.263299999999999</v>
      </c>
      <c r="R20" s="45">
        <v>12.670199999999999</v>
      </c>
      <c r="S20" s="45">
        <v>10.780799999999999</v>
      </c>
      <c r="T20" s="152" t="s">
        <v>189</v>
      </c>
      <c r="U20" s="152" t="s">
        <v>189</v>
      </c>
      <c r="V20" s="152" t="s">
        <v>189</v>
      </c>
      <c r="W20" s="152" t="s">
        <v>189</v>
      </c>
      <c r="X20" s="152" t="s">
        <v>189</v>
      </c>
      <c r="Y20" s="152" t="s">
        <v>189</v>
      </c>
      <c r="Z20" s="152" t="s">
        <v>189</v>
      </c>
      <c r="AA20" s="152" t="s">
        <v>189</v>
      </c>
      <c r="AB20" s="152" t="s">
        <v>189</v>
      </c>
      <c r="AC20" s="152" t="s">
        <v>189</v>
      </c>
      <c r="AD20" s="152" t="s">
        <v>189</v>
      </c>
      <c r="AE20" s="152" t="s">
        <v>189</v>
      </c>
    </row>
    <row r="21" spans="1:31" hidden="1" outlineLevel="1">
      <c r="A21" s="8">
        <v>40848</v>
      </c>
      <c r="B21" s="45">
        <v>17.236000000000001</v>
      </c>
      <c r="C21" s="45">
        <v>17.605</v>
      </c>
      <c r="D21" s="45">
        <v>17.110600000000002</v>
      </c>
      <c r="E21" s="45">
        <v>18.084399999999999</v>
      </c>
      <c r="F21" s="45">
        <v>16.569199999999999</v>
      </c>
      <c r="G21" s="45">
        <v>11.745699999999999</v>
      </c>
      <c r="H21" s="45">
        <v>18.190000000000001</v>
      </c>
      <c r="I21" s="45">
        <v>17.605</v>
      </c>
      <c r="J21" s="45">
        <v>18.420300000000001</v>
      </c>
      <c r="K21" s="45">
        <v>19.358599999999999</v>
      </c>
      <c r="L21" s="45">
        <v>17.568899999999999</v>
      </c>
      <c r="M21" s="45">
        <v>19.532499999999999</v>
      </c>
      <c r="N21" s="45">
        <v>8.8835999999999995</v>
      </c>
      <c r="O21" s="45">
        <v>0</v>
      </c>
      <c r="P21" s="45">
        <v>8.8835999999999995</v>
      </c>
      <c r="Q21" s="45">
        <v>8.7777999999999992</v>
      </c>
      <c r="R21" s="45">
        <v>8.0039999999999996</v>
      </c>
      <c r="S21" s="45">
        <v>10.6951</v>
      </c>
      <c r="T21" s="152" t="s">
        <v>189</v>
      </c>
      <c r="U21" s="152" t="s">
        <v>189</v>
      </c>
      <c r="V21" s="152" t="s">
        <v>189</v>
      </c>
      <c r="W21" s="152" t="s">
        <v>189</v>
      </c>
      <c r="X21" s="152" t="s">
        <v>189</v>
      </c>
      <c r="Y21" s="152" t="s">
        <v>189</v>
      </c>
      <c r="Z21" s="152" t="s">
        <v>189</v>
      </c>
      <c r="AA21" s="152" t="s">
        <v>189</v>
      </c>
      <c r="AB21" s="152" t="s">
        <v>189</v>
      </c>
      <c r="AC21" s="152" t="s">
        <v>189</v>
      </c>
      <c r="AD21" s="152" t="s">
        <v>189</v>
      </c>
      <c r="AE21" s="152" t="s">
        <v>189</v>
      </c>
    </row>
    <row r="22" spans="1:31" hidden="1" outlineLevel="1">
      <c r="A22" s="8">
        <v>40878</v>
      </c>
      <c r="B22" s="45">
        <v>17.5427</v>
      </c>
      <c r="C22" s="45">
        <v>18.193100000000001</v>
      </c>
      <c r="D22" s="45">
        <v>17.334399999999999</v>
      </c>
      <c r="E22" s="45">
        <v>17.337499999999999</v>
      </c>
      <c r="F22" s="45">
        <v>17.531199999999998</v>
      </c>
      <c r="G22" s="45">
        <v>12.825799999999999</v>
      </c>
      <c r="H22" s="45">
        <v>18.917100000000001</v>
      </c>
      <c r="I22" s="45">
        <v>18.193100000000001</v>
      </c>
      <c r="J22" s="45">
        <v>19.196400000000001</v>
      </c>
      <c r="K22" s="45">
        <v>19.2363</v>
      </c>
      <c r="L22" s="45">
        <v>19.162700000000001</v>
      </c>
      <c r="M22" s="45">
        <v>17.728999999999999</v>
      </c>
      <c r="N22" s="45">
        <v>8.2260000000000009</v>
      </c>
      <c r="O22" s="45">
        <v>0</v>
      </c>
      <c r="P22" s="45">
        <v>8.2260000000000009</v>
      </c>
      <c r="Q22" s="45">
        <v>8.0155999999999992</v>
      </c>
      <c r="R22" s="45">
        <v>8.0675000000000008</v>
      </c>
      <c r="S22" s="45">
        <v>10.667299999999999</v>
      </c>
      <c r="T22" s="152" t="s">
        <v>189</v>
      </c>
      <c r="U22" s="152" t="s">
        <v>189</v>
      </c>
      <c r="V22" s="152" t="s">
        <v>189</v>
      </c>
      <c r="W22" s="152" t="s">
        <v>189</v>
      </c>
      <c r="X22" s="152" t="s">
        <v>189</v>
      </c>
      <c r="Y22" s="152" t="s">
        <v>189</v>
      </c>
      <c r="Z22" s="152" t="s">
        <v>189</v>
      </c>
      <c r="AA22" s="152" t="s">
        <v>189</v>
      </c>
      <c r="AB22" s="152" t="s">
        <v>189</v>
      </c>
      <c r="AC22" s="152" t="s">
        <v>189</v>
      </c>
      <c r="AD22" s="152" t="s">
        <v>189</v>
      </c>
      <c r="AE22" s="152" t="s">
        <v>189</v>
      </c>
    </row>
    <row r="23" spans="1:31" hidden="1" outlineLevel="1">
      <c r="A23" s="8">
        <v>40909</v>
      </c>
      <c r="B23" s="45">
        <v>18.665900000000001</v>
      </c>
      <c r="C23" s="45">
        <v>18.421399999999998</v>
      </c>
      <c r="D23" s="45">
        <v>18.770900000000001</v>
      </c>
      <c r="E23" s="45">
        <v>18.5778</v>
      </c>
      <c r="F23" s="45">
        <v>19.547899999999998</v>
      </c>
      <c r="G23" s="45">
        <v>9.6875999999999998</v>
      </c>
      <c r="H23" s="45">
        <v>18.827100000000002</v>
      </c>
      <c r="I23" s="45">
        <v>18.421399999999998</v>
      </c>
      <c r="J23" s="45">
        <v>19.0063</v>
      </c>
      <c r="K23" s="45">
        <v>18.6921</v>
      </c>
      <c r="L23" s="45">
        <v>19.564599999999999</v>
      </c>
      <c r="M23" s="45">
        <v>22.3993</v>
      </c>
      <c r="N23" s="45">
        <v>10.423299999999999</v>
      </c>
      <c r="O23" s="45">
        <v>0</v>
      </c>
      <c r="P23" s="45">
        <v>10.423299999999999</v>
      </c>
      <c r="Q23" s="45">
        <v>11.7706</v>
      </c>
      <c r="R23" s="45">
        <v>11.608000000000001</v>
      </c>
      <c r="S23" s="45">
        <v>9.5</v>
      </c>
      <c r="T23" s="152" t="s">
        <v>189</v>
      </c>
      <c r="U23" s="152" t="s">
        <v>189</v>
      </c>
      <c r="V23" s="152" t="s">
        <v>189</v>
      </c>
      <c r="W23" s="152" t="s">
        <v>189</v>
      </c>
      <c r="X23" s="152" t="s">
        <v>189</v>
      </c>
      <c r="Y23" s="152" t="s">
        <v>189</v>
      </c>
      <c r="Z23" s="152" t="s">
        <v>189</v>
      </c>
      <c r="AA23" s="152" t="s">
        <v>189</v>
      </c>
      <c r="AB23" s="152" t="s">
        <v>189</v>
      </c>
      <c r="AC23" s="152" t="s">
        <v>189</v>
      </c>
      <c r="AD23" s="152" t="s">
        <v>189</v>
      </c>
      <c r="AE23" s="152" t="s">
        <v>189</v>
      </c>
    </row>
    <row r="24" spans="1:31" hidden="1" outlineLevel="1">
      <c r="A24" s="8">
        <v>40940</v>
      </c>
      <c r="B24" s="45">
        <v>19.697700000000001</v>
      </c>
      <c r="C24" s="45">
        <v>19.007100000000001</v>
      </c>
      <c r="D24" s="45">
        <v>19.881</v>
      </c>
      <c r="E24" s="45">
        <v>19.167000000000002</v>
      </c>
      <c r="F24" s="45">
        <v>20.875699999999998</v>
      </c>
      <c r="G24" s="45">
        <v>12.235200000000001</v>
      </c>
      <c r="H24" s="45">
        <v>20.015899999999998</v>
      </c>
      <c r="I24" s="45">
        <v>19.007100000000001</v>
      </c>
      <c r="J24" s="45">
        <v>20.296900000000001</v>
      </c>
      <c r="K24" s="45">
        <v>19.694199999999999</v>
      </c>
      <c r="L24" s="45">
        <v>20.966200000000001</v>
      </c>
      <c r="M24" s="45">
        <v>19.1877</v>
      </c>
      <c r="N24" s="45">
        <v>11.5381</v>
      </c>
      <c r="O24" s="45">
        <v>0</v>
      </c>
      <c r="P24" s="45">
        <v>11.5381</v>
      </c>
      <c r="Q24" s="45">
        <v>11.695399999999999</v>
      </c>
      <c r="R24" s="45">
        <v>13.199400000000001</v>
      </c>
      <c r="S24" s="45">
        <v>9.5</v>
      </c>
      <c r="T24" s="152" t="s">
        <v>189</v>
      </c>
      <c r="U24" s="152" t="s">
        <v>189</v>
      </c>
      <c r="V24" s="152" t="s">
        <v>189</v>
      </c>
      <c r="W24" s="152" t="s">
        <v>189</v>
      </c>
      <c r="X24" s="152" t="s">
        <v>189</v>
      </c>
      <c r="Y24" s="152" t="s">
        <v>189</v>
      </c>
      <c r="Z24" s="152" t="s">
        <v>189</v>
      </c>
      <c r="AA24" s="152" t="s">
        <v>189</v>
      </c>
      <c r="AB24" s="152" t="s">
        <v>189</v>
      </c>
      <c r="AC24" s="152" t="s">
        <v>189</v>
      </c>
      <c r="AD24" s="152" t="s">
        <v>189</v>
      </c>
      <c r="AE24" s="152" t="s">
        <v>189</v>
      </c>
    </row>
    <row r="25" spans="1:31" hidden="1" outlineLevel="1">
      <c r="A25" s="8">
        <v>40969</v>
      </c>
      <c r="B25" s="45">
        <v>17.859400000000001</v>
      </c>
      <c r="C25" s="45">
        <v>18.926100000000002</v>
      </c>
      <c r="D25" s="45">
        <v>17.563700000000001</v>
      </c>
      <c r="E25" s="45">
        <v>16.785399999999999</v>
      </c>
      <c r="F25" s="45">
        <v>19.446400000000001</v>
      </c>
      <c r="G25" s="45">
        <v>11.6427</v>
      </c>
      <c r="H25" s="45">
        <v>19.695599999999999</v>
      </c>
      <c r="I25" s="45">
        <v>18.926100000000002</v>
      </c>
      <c r="J25" s="45">
        <v>19.957100000000001</v>
      </c>
      <c r="K25" s="45">
        <v>20.241</v>
      </c>
      <c r="L25" s="45">
        <v>19.502700000000001</v>
      </c>
      <c r="M25" s="45">
        <v>15.3386</v>
      </c>
      <c r="N25" s="45">
        <v>6.9804000000000004</v>
      </c>
      <c r="O25" s="45">
        <v>0</v>
      </c>
      <c r="P25" s="45">
        <v>6.9804000000000004</v>
      </c>
      <c r="Q25" s="45">
        <v>6.8592000000000004</v>
      </c>
      <c r="R25" s="45">
        <v>12.42</v>
      </c>
      <c r="S25" s="45">
        <v>9.5</v>
      </c>
      <c r="T25" s="152" t="s">
        <v>189</v>
      </c>
      <c r="U25" s="152" t="s">
        <v>189</v>
      </c>
      <c r="V25" s="152" t="s">
        <v>189</v>
      </c>
      <c r="W25" s="152" t="s">
        <v>189</v>
      </c>
      <c r="X25" s="152" t="s">
        <v>189</v>
      </c>
      <c r="Y25" s="152" t="s">
        <v>189</v>
      </c>
      <c r="Z25" s="152" t="s">
        <v>189</v>
      </c>
      <c r="AA25" s="152" t="s">
        <v>189</v>
      </c>
      <c r="AB25" s="152" t="s">
        <v>189</v>
      </c>
      <c r="AC25" s="152" t="s">
        <v>189</v>
      </c>
      <c r="AD25" s="152" t="s">
        <v>189</v>
      </c>
      <c r="AE25" s="152" t="s">
        <v>189</v>
      </c>
    </row>
    <row r="26" spans="1:31" hidden="1" outlineLevel="1">
      <c r="A26" s="8">
        <v>41000</v>
      </c>
      <c r="B26" s="45">
        <v>19.537500000000001</v>
      </c>
      <c r="C26" s="45">
        <v>18.889700000000001</v>
      </c>
      <c r="D26" s="45">
        <v>19.729800000000001</v>
      </c>
      <c r="E26" s="45">
        <v>18.976600000000001</v>
      </c>
      <c r="F26" s="45">
        <v>20.888100000000001</v>
      </c>
      <c r="G26" s="45">
        <v>11.1347</v>
      </c>
      <c r="H26" s="45">
        <v>19.7135</v>
      </c>
      <c r="I26" s="45">
        <v>18.889700000000001</v>
      </c>
      <c r="J26" s="45">
        <v>19.964500000000001</v>
      </c>
      <c r="K26" s="45">
        <v>19.185700000000001</v>
      </c>
      <c r="L26" s="45">
        <v>20.9373</v>
      </c>
      <c r="M26" s="45">
        <v>19.938800000000001</v>
      </c>
      <c r="N26" s="45">
        <v>10.845499999999999</v>
      </c>
      <c r="O26" s="45">
        <v>0</v>
      </c>
      <c r="P26" s="45">
        <v>10.845499999999999</v>
      </c>
      <c r="Q26" s="45">
        <v>11.292199999999999</v>
      </c>
      <c r="R26" s="45">
        <v>12.693199999999999</v>
      </c>
      <c r="S26" s="45">
        <v>9.5</v>
      </c>
      <c r="T26" s="152" t="s">
        <v>189</v>
      </c>
      <c r="U26" s="152" t="s">
        <v>189</v>
      </c>
      <c r="V26" s="152" t="s">
        <v>189</v>
      </c>
      <c r="W26" s="152" t="s">
        <v>189</v>
      </c>
      <c r="X26" s="152" t="s">
        <v>189</v>
      </c>
      <c r="Y26" s="152" t="s">
        <v>189</v>
      </c>
      <c r="Z26" s="152" t="s">
        <v>189</v>
      </c>
      <c r="AA26" s="152" t="s">
        <v>189</v>
      </c>
      <c r="AB26" s="152" t="s">
        <v>189</v>
      </c>
      <c r="AC26" s="152" t="s">
        <v>189</v>
      </c>
      <c r="AD26" s="152" t="s">
        <v>189</v>
      </c>
      <c r="AE26" s="152" t="s">
        <v>189</v>
      </c>
    </row>
    <row r="27" spans="1:31" hidden="1" outlineLevel="1">
      <c r="A27" s="8">
        <v>41030</v>
      </c>
      <c r="B27" s="45">
        <v>16.689</v>
      </c>
      <c r="C27" s="45">
        <v>18.983599999999999</v>
      </c>
      <c r="D27" s="45">
        <v>16.205200000000001</v>
      </c>
      <c r="E27" s="45">
        <v>15.315</v>
      </c>
      <c r="F27" s="45">
        <v>18.3504</v>
      </c>
      <c r="G27" s="45">
        <v>10.172800000000001</v>
      </c>
      <c r="H27" s="45">
        <v>16.803000000000001</v>
      </c>
      <c r="I27" s="45">
        <v>18.983599999999999</v>
      </c>
      <c r="J27" s="45">
        <v>16.332100000000001</v>
      </c>
      <c r="K27" s="45">
        <v>15.3996</v>
      </c>
      <c r="L27" s="45">
        <v>18.365600000000001</v>
      </c>
      <c r="M27" s="45">
        <v>19.7469</v>
      </c>
      <c r="N27" s="45">
        <v>11.000400000000001</v>
      </c>
      <c r="O27" s="45">
        <v>0</v>
      </c>
      <c r="P27" s="45">
        <v>11.000400000000001</v>
      </c>
      <c r="Q27" s="45">
        <v>11.6518</v>
      </c>
      <c r="R27" s="45">
        <v>12.517300000000001</v>
      </c>
      <c r="S27" s="45">
        <v>9.5</v>
      </c>
      <c r="T27" s="152" t="s">
        <v>189</v>
      </c>
      <c r="U27" s="152" t="s">
        <v>189</v>
      </c>
      <c r="V27" s="152" t="s">
        <v>189</v>
      </c>
      <c r="W27" s="152" t="s">
        <v>189</v>
      </c>
      <c r="X27" s="152" t="s">
        <v>189</v>
      </c>
      <c r="Y27" s="152" t="s">
        <v>189</v>
      </c>
      <c r="Z27" s="152" t="s">
        <v>189</v>
      </c>
      <c r="AA27" s="152" t="s">
        <v>189</v>
      </c>
      <c r="AB27" s="152" t="s">
        <v>189</v>
      </c>
      <c r="AC27" s="152" t="s">
        <v>189</v>
      </c>
      <c r="AD27" s="152" t="s">
        <v>189</v>
      </c>
      <c r="AE27" s="152" t="s">
        <v>189</v>
      </c>
    </row>
    <row r="28" spans="1:31" hidden="1" outlineLevel="1">
      <c r="A28" s="8">
        <v>41061</v>
      </c>
      <c r="B28" s="45">
        <v>18.071899999999999</v>
      </c>
      <c r="C28" s="45">
        <v>19.554200000000002</v>
      </c>
      <c r="D28" s="45">
        <v>17.5794</v>
      </c>
      <c r="E28" s="45">
        <v>16.8291</v>
      </c>
      <c r="F28" s="45">
        <v>18.509499999999999</v>
      </c>
      <c r="G28" s="45">
        <v>17.101099999999999</v>
      </c>
      <c r="H28" s="45">
        <v>19.366399999999999</v>
      </c>
      <c r="I28" s="45">
        <v>19.554200000000002</v>
      </c>
      <c r="J28" s="45">
        <v>19.293299999999999</v>
      </c>
      <c r="K28" s="45">
        <v>19.918299999999999</v>
      </c>
      <c r="L28" s="45">
        <v>18.716200000000001</v>
      </c>
      <c r="M28" s="45">
        <v>17.101099999999999</v>
      </c>
      <c r="N28" s="45">
        <v>7.5754000000000001</v>
      </c>
      <c r="O28" s="45">
        <v>0</v>
      </c>
      <c r="P28" s="45">
        <v>7.5754000000000001</v>
      </c>
      <c r="Q28" s="45">
        <v>7.3353999999999999</v>
      </c>
      <c r="R28" s="45">
        <v>10.4749</v>
      </c>
      <c r="S28" s="45">
        <v>0</v>
      </c>
      <c r="T28" s="152" t="s">
        <v>189</v>
      </c>
      <c r="U28" s="152" t="s">
        <v>189</v>
      </c>
      <c r="V28" s="152" t="s">
        <v>189</v>
      </c>
      <c r="W28" s="152" t="s">
        <v>189</v>
      </c>
      <c r="X28" s="152" t="s">
        <v>189</v>
      </c>
      <c r="Y28" s="152" t="s">
        <v>189</v>
      </c>
      <c r="Z28" s="152" t="s">
        <v>189</v>
      </c>
      <c r="AA28" s="152" t="s">
        <v>189</v>
      </c>
      <c r="AB28" s="152" t="s">
        <v>189</v>
      </c>
      <c r="AC28" s="152" t="s">
        <v>189</v>
      </c>
      <c r="AD28" s="152" t="s">
        <v>189</v>
      </c>
      <c r="AE28" s="152" t="s">
        <v>189</v>
      </c>
    </row>
    <row r="29" spans="1:31" hidden="1" outlineLevel="1">
      <c r="A29" s="8">
        <v>41091</v>
      </c>
      <c r="B29" s="45">
        <v>19.6203</v>
      </c>
      <c r="C29" s="45">
        <v>20.0457</v>
      </c>
      <c r="D29" s="45">
        <v>19.460899999999999</v>
      </c>
      <c r="E29" s="45">
        <v>20.314900000000002</v>
      </c>
      <c r="F29" s="45">
        <v>18.293099999999999</v>
      </c>
      <c r="G29" s="45">
        <v>19.148800000000001</v>
      </c>
      <c r="H29" s="45">
        <v>19.671800000000001</v>
      </c>
      <c r="I29" s="45">
        <v>20.0457</v>
      </c>
      <c r="J29" s="45">
        <v>19.5303</v>
      </c>
      <c r="K29" s="45">
        <v>20.387</v>
      </c>
      <c r="L29" s="45">
        <v>18.3581</v>
      </c>
      <c r="M29" s="45">
        <v>19.148800000000001</v>
      </c>
      <c r="N29" s="45">
        <v>12.1797</v>
      </c>
      <c r="O29" s="45">
        <v>0</v>
      </c>
      <c r="P29" s="45">
        <v>12.1797</v>
      </c>
      <c r="Q29" s="45">
        <v>11.7521</v>
      </c>
      <c r="R29" s="45">
        <v>12.616</v>
      </c>
      <c r="S29" s="45">
        <v>0</v>
      </c>
      <c r="T29" s="152" t="s">
        <v>189</v>
      </c>
      <c r="U29" s="152" t="s">
        <v>189</v>
      </c>
      <c r="V29" s="152" t="s">
        <v>189</v>
      </c>
      <c r="W29" s="152" t="s">
        <v>189</v>
      </c>
      <c r="X29" s="152" t="s">
        <v>189</v>
      </c>
      <c r="Y29" s="152" t="s">
        <v>189</v>
      </c>
      <c r="Z29" s="152" t="s">
        <v>189</v>
      </c>
      <c r="AA29" s="152" t="s">
        <v>189</v>
      </c>
      <c r="AB29" s="152" t="s">
        <v>189</v>
      </c>
      <c r="AC29" s="152" t="s">
        <v>189</v>
      </c>
      <c r="AD29" s="152" t="s">
        <v>189</v>
      </c>
      <c r="AE29" s="152" t="s">
        <v>189</v>
      </c>
    </row>
    <row r="30" spans="1:31" hidden="1" outlineLevel="1">
      <c r="A30" s="8">
        <v>41122</v>
      </c>
      <c r="B30" s="45">
        <v>19.8125</v>
      </c>
      <c r="C30" s="45">
        <v>20.611799999999999</v>
      </c>
      <c r="D30" s="45">
        <v>19.5395</v>
      </c>
      <c r="E30" s="45">
        <v>21.022600000000001</v>
      </c>
      <c r="F30" s="45">
        <v>18.191800000000001</v>
      </c>
      <c r="G30" s="45">
        <v>18.124700000000001</v>
      </c>
      <c r="H30" s="45">
        <v>20.107399999999998</v>
      </c>
      <c r="I30" s="45">
        <v>20.611799999999999</v>
      </c>
      <c r="J30" s="45">
        <v>19.927299999999999</v>
      </c>
      <c r="K30" s="45">
        <v>21.086400000000001</v>
      </c>
      <c r="L30" s="45">
        <v>18.7959</v>
      </c>
      <c r="M30" s="45">
        <v>18.124700000000001</v>
      </c>
      <c r="N30" s="45">
        <v>11.000299999999999</v>
      </c>
      <c r="O30" s="45">
        <v>0</v>
      </c>
      <c r="P30" s="45">
        <v>11.000299999999999</v>
      </c>
      <c r="Q30" s="45">
        <v>11.827299999999999</v>
      </c>
      <c r="R30" s="45">
        <v>10.932600000000001</v>
      </c>
      <c r="S30" s="45">
        <v>0</v>
      </c>
      <c r="T30" s="152" t="s">
        <v>189</v>
      </c>
      <c r="U30" s="152" t="s">
        <v>189</v>
      </c>
      <c r="V30" s="152" t="s">
        <v>189</v>
      </c>
      <c r="W30" s="152" t="s">
        <v>189</v>
      </c>
      <c r="X30" s="152" t="s">
        <v>189</v>
      </c>
      <c r="Y30" s="152" t="s">
        <v>189</v>
      </c>
      <c r="Z30" s="152" t="s">
        <v>189</v>
      </c>
      <c r="AA30" s="152" t="s">
        <v>189</v>
      </c>
      <c r="AB30" s="152" t="s">
        <v>189</v>
      </c>
      <c r="AC30" s="152" t="s">
        <v>189</v>
      </c>
      <c r="AD30" s="152" t="s">
        <v>189</v>
      </c>
      <c r="AE30" s="152" t="s">
        <v>189</v>
      </c>
    </row>
    <row r="31" spans="1:31" hidden="1" outlineLevel="1">
      <c r="A31" s="8">
        <v>41153</v>
      </c>
      <c r="B31" s="45">
        <v>20.490400000000001</v>
      </c>
      <c r="C31" s="45">
        <v>21.238399999999999</v>
      </c>
      <c r="D31" s="45">
        <v>20.2166</v>
      </c>
      <c r="E31" s="45">
        <v>20.923400000000001</v>
      </c>
      <c r="F31" s="45">
        <v>19.3917</v>
      </c>
      <c r="G31" s="45">
        <v>22.608499999999999</v>
      </c>
      <c r="H31" s="45">
        <v>20.7728</v>
      </c>
      <c r="I31" s="45">
        <v>21.238399999999999</v>
      </c>
      <c r="J31" s="45">
        <v>20.595700000000001</v>
      </c>
      <c r="K31" s="45">
        <v>21.647400000000001</v>
      </c>
      <c r="L31" s="45">
        <v>19.442</v>
      </c>
      <c r="M31" s="45">
        <v>22.608499999999999</v>
      </c>
      <c r="N31" s="45">
        <v>10.551500000000001</v>
      </c>
      <c r="O31" s="45">
        <v>0</v>
      </c>
      <c r="P31" s="45">
        <v>10.551500000000001</v>
      </c>
      <c r="Q31" s="45">
        <v>10.3748</v>
      </c>
      <c r="R31" s="45">
        <v>12.3956</v>
      </c>
      <c r="S31" s="45">
        <v>0</v>
      </c>
      <c r="T31" s="152" t="s">
        <v>189</v>
      </c>
      <c r="U31" s="152" t="s">
        <v>189</v>
      </c>
      <c r="V31" s="152" t="s">
        <v>189</v>
      </c>
      <c r="W31" s="152" t="s">
        <v>189</v>
      </c>
      <c r="X31" s="152" t="s">
        <v>189</v>
      </c>
      <c r="Y31" s="152" t="s">
        <v>189</v>
      </c>
      <c r="Z31" s="152" t="s">
        <v>189</v>
      </c>
      <c r="AA31" s="152" t="s">
        <v>189</v>
      </c>
      <c r="AB31" s="152" t="s">
        <v>189</v>
      </c>
      <c r="AC31" s="152" t="s">
        <v>189</v>
      </c>
      <c r="AD31" s="152" t="s">
        <v>189</v>
      </c>
      <c r="AE31" s="152" t="s">
        <v>189</v>
      </c>
    </row>
    <row r="32" spans="1:31" hidden="1" outlineLevel="1">
      <c r="A32" s="8">
        <v>41183</v>
      </c>
      <c r="B32" s="45">
        <v>20.486499999999999</v>
      </c>
      <c r="C32" s="45">
        <v>21.304600000000001</v>
      </c>
      <c r="D32" s="45">
        <v>20.160399999999999</v>
      </c>
      <c r="E32" s="45">
        <v>20.365600000000001</v>
      </c>
      <c r="F32" s="45">
        <v>19.907699999999998</v>
      </c>
      <c r="G32" s="45">
        <v>22.354199999999999</v>
      </c>
      <c r="H32" s="45">
        <v>21.0031</v>
      </c>
      <c r="I32" s="45">
        <v>21.304600000000001</v>
      </c>
      <c r="J32" s="45">
        <v>20.8749</v>
      </c>
      <c r="K32" s="45">
        <v>21.617599999999999</v>
      </c>
      <c r="L32" s="45">
        <v>20.049499999999998</v>
      </c>
      <c r="M32" s="45">
        <v>22.354199999999999</v>
      </c>
      <c r="N32" s="45">
        <v>9.3489000000000004</v>
      </c>
      <c r="O32" s="45">
        <v>0</v>
      </c>
      <c r="P32" s="45">
        <v>9.3489000000000004</v>
      </c>
      <c r="Q32" s="45">
        <v>8.9535</v>
      </c>
      <c r="R32" s="45">
        <v>12.019500000000001</v>
      </c>
      <c r="S32" s="45">
        <v>0</v>
      </c>
      <c r="T32" s="152" t="s">
        <v>189</v>
      </c>
      <c r="U32" s="152" t="s">
        <v>189</v>
      </c>
      <c r="V32" s="152" t="s">
        <v>189</v>
      </c>
      <c r="W32" s="152" t="s">
        <v>189</v>
      </c>
      <c r="X32" s="152" t="s">
        <v>189</v>
      </c>
      <c r="Y32" s="152" t="s">
        <v>189</v>
      </c>
      <c r="Z32" s="152" t="s">
        <v>189</v>
      </c>
      <c r="AA32" s="152" t="s">
        <v>189</v>
      </c>
      <c r="AB32" s="152" t="s">
        <v>189</v>
      </c>
      <c r="AC32" s="152" t="s">
        <v>189</v>
      </c>
      <c r="AD32" s="152" t="s">
        <v>189</v>
      </c>
      <c r="AE32" s="152" t="s">
        <v>189</v>
      </c>
    </row>
    <row r="33" spans="1:31" hidden="1" outlineLevel="1">
      <c r="A33" s="8">
        <v>41214</v>
      </c>
      <c r="B33" s="45">
        <v>18.416399999999999</v>
      </c>
      <c r="C33" s="45">
        <v>21.7699</v>
      </c>
      <c r="D33" s="45">
        <v>17.243200000000002</v>
      </c>
      <c r="E33" s="45">
        <v>15.825100000000001</v>
      </c>
      <c r="F33" s="45">
        <v>19.327500000000001</v>
      </c>
      <c r="G33" s="45">
        <v>22.762</v>
      </c>
      <c r="H33" s="45">
        <v>21.1524</v>
      </c>
      <c r="I33" s="45">
        <v>21.7699</v>
      </c>
      <c r="J33" s="45">
        <v>20.831800000000001</v>
      </c>
      <c r="K33" s="45">
        <v>21.799600000000002</v>
      </c>
      <c r="L33" s="45">
        <v>20.038900000000002</v>
      </c>
      <c r="M33" s="45">
        <v>22.762</v>
      </c>
      <c r="N33" s="45">
        <v>9.8285</v>
      </c>
      <c r="O33" s="45">
        <v>0</v>
      </c>
      <c r="P33" s="45">
        <v>9.8285</v>
      </c>
      <c r="Q33" s="45">
        <v>9.7333999999999996</v>
      </c>
      <c r="R33" s="45">
        <v>10.7422</v>
      </c>
      <c r="S33" s="45">
        <v>0</v>
      </c>
      <c r="T33" s="152" t="s">
        <v>189</v>
      </c>
      <c r="U33" s="152" t="s">
        <v>189</v>
      </c>
      <c r="V33" s="152" t="s">
        <v>189</v>
      </c>
      <c r="W33" s="152" t="s">
        <v>189</v>
      </c>
      <c r="X33" s="152" t="s">
        <v>189</v>
      </c>
      <c r="Y33" s="152" t="s">
        <v>189</v>
      </c>
      <c r="Z33" s="152" t="s">
        <v>189</v>
      </c>
      <c r="AA33" s="152" t="s">
        <v>189</v>
      </c>
      <c r="AB33" s="152" t="s">
        <v>189</v>
      </c>
      <c r="AC33" s="152" t="s">
        <v>189</v>
      </c>
      <c r="AD33" s="152" t="s">
        <v>189</v>
      </c>
      <c r="AE33" s="152" t="s">
        <v>189</v>
      </c>
    </row>
    <row r="34" spans="1:31" hidden="1" outlineLevel="1">
      <c r="A34" s="8">
        <v>41244</v>
      </c>
      <c r="B34" s="45">
        <v>20.7469</v>
      </c>
      <c r="C34" s="45">
        <v>22.279399999999999</v>
      </c>
      <c r="D34" s="45">
        <v>20.300599999999999</v>
      </c>
      <c r="E34" s="45">
        <v>20.441199999999998</v>
      </c>
      <c r="F34" s="45">
        <v>20.071000000000002</v>
      </c>
      <c r="G34" s="45">
        <v>22.889199999999999</v>
      </c>
      <c r="H34" s="45">
        <v>20.991599999999998</v>
      </c>
      <c r="I34" s="45">
        <v>22.279399999999999</v>
      </c>
      <c r="J34" s="45">
        <v>20.602</v>
      </c>
      <c r="K34" s="45">
        <v>20.679500000000001</v>
      </c>
      <c r="L34" s="45">
        <v>20.467199999999998</v>
      </c>
      <c r="M34" s="45">
        <v>22.889199999999999</v>
      </c>
      <c r="N34" s="45">
        <v>12.557499999999999</v>
      </c>
      <c r="O34" s="45">
        <v>0</v>
      </c>
      <c r="P34" s="45">
        <v>12.557499999999999</v>
      </c>
      <c r="Q34" s="45">
        <v>13.214399999999999</v>
      </c>
      <c r="R34" s="45">
        <v>11.869300000000001</v>
      </c>
      <c r="S34" s="45">
        <v>0</v>
      </c>
      <c r="T34" s="152" t="s">
        <v>189</v>
      </c>
      <c r="U34" s="152" t="s">
        <v>189</v>
      </c>
      <c r="V34" s="152" t="s">
        <v>189</v>
      </c>
      <c r="W34" s="152" t="s">
        <v>189</v>
      </c>
      <c r="X34" s="152" t="s">
        <v>189</v>
      </c>
      <c r="Y34" s="152" t="s">
        <v>189</v>
      </c>
      <c r="Z34" s="152" t="s">
        <v>189</v>
      </c>
      <c r="AA34" s="152" t="s">
        <v>189</v>
      </c>
      <c r="AB34" s="152" t="s">
        <v>189</v>
      </c>
      <c r="AC34" s="152" t="s">
        <v>189</v>
      </c>
      <c r="AD34" s="152" t="s">
        <v>189</v>
      </c>
      <c r="AE34" s="152" t="s">
        <v>189</v>
      </c>
    </row>
    <row r="35" spans="1:31" ht="13.8" hidden="1" outlineLevel="1">
      <c r="A35" s="8">
        <v>41275</v>
      </c>
      <c r="B35" s="45">
        <v>19.3246</v>
      </c>
      <c r="C35" s="45">
        <v>22.410699999999999</v>
      </c>
      <c r="D35" s="45">
        <v>18.392399999999999</v>
      </c>
      <c r="E35" s="45">
        <v>18.287299999999998</v>
      </c>
      <c r="F35" s="45">
        <v>18.602399999999999</v>
      </c>
      <c r="G35" s="45">
        <v>22.962800000000001</v>
      </c>
      <c r="H35" s="45">
        <v>20.117899999999999</v>
      </c>
      <c r="I35" s="45">
        <v>22.410699999999999</v>
      </c>
      <c r="J35" s="45">
        <v>19.327300000000001</v>
      </c>
      <c r="K35" s="45">
        <v>18.9177</v>
      </c>
      <c r="L35" s="45">
        <v>20.312000000000001</v>
      </c>
      <c r="M35" s="45">
        <v>22.962800000000001</v>
      </c>
      <c r="N35" s="45">
        <v>11.7837</v>
      </c>
      <c r="O35" s="45">
        <v>20</v>
      </c>
      <c r="P35" s="45">
        <v>11.7837</v>
      </c>
      <c r="Q35" s="45">
        <v>11.520899999999999</v>
      </c>
      <c r="R35" s="45">
        <v>12.013199999999999</v>
      </c>
      <c r="S35" s="45">
        <v>0</v>
      </c>
      <c r="T35" s="45">
        <v>11.595800000000001</v>
      </c>
      <c r="U35" s="45">
        <v>20</v>
      </c>
      <c r="V35" s="45">
        <v>11.595800000000001</v>
      </c>
      <c r="W35" s="45">
        <v>11.019600000000001</v>
      </c>
      <c r="X35" s="45">
        <v>12.013199999999999</v>
      </c>
      <c r="Y35" s="45">
        <v>0</v>
      </c>
      <c r="Z35" s="45">
        <v>13.057399999999999</v>
      </c>
      <c r="AA35" s="45">
        <v>0</v>
      </c>
      <c r="AB35" s="45">
        <v>13.057399999999999</v>
      </c>
      <c r="AC35" s="45">
        <v>13.057399999999999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18.7014</v>
      </c>
      <c r="C36" s="45">
        <v>22.1998</v>
      </c>
      <c r="D36" s="45">
        <v>17.475100000000001</v>
      </c>
      <c r="E36" s="45">
        <v>17.595600000000001</v>
      </c>
      <c r="F36" s="45">
        <v>17.374500000000001</v>
      </c>
      <c r="G36" s="45">
        <v>19.5504</v>
      </c>
      <c r="H36" s="45">
        <v>19.7865</v>
      </c>
      <c r="I36" s="45">
        <v>22.1998</v>
      </c>
      <c r="J36" s="45">
        <v>18.7212</v>
      </c>
      <c r="K36" s="45">
        <v>18.000299999999999</v>
      </c>
      <c r="L36" s="45">
        <v>19.473500000000001</v>
      </c>
      <c r="M36" s="45">
        <v>19.5504</v>
      </c>
      <c r="N36" s="45">
        <v>12.6677</v>
      </c>
      <c r="O36" s="45">
        <v>0</v>
      </c>
      <c r="P36" s="45">
        <v>12.6677</v>
      </c>
      <c r="Q36" s="45">
        <v>10.8643</v>
      </c>
      <c r="R36" s="45">
        <v>12.91</v>
      </c>
      <c r="S36" s="45" t="s">
        <v>268</v>
      </c>
      <c r="T36" s="45">
        <v>12.661099999999999</v>
      </c>
      <c r="U36" s="45">
        <v>0</v>
      </c>
      <c r="V36" s="45">
        <v>12.661099999999999</v>
      </c>
      <c r="W36" s="45">
        <v>10.509600000000001</v>
      </c>
      <c r="X36" s="45">
        <v>12.91</v>
      </c>
      <c r="Y36" s="45">
        <v>0</v>
      </c>
      <c r="Z36" s="45">
        <v>13.057399999999999</v>
      </c>
      <c r="AA36" s="45">
        <v>0</v>
      </c>
      <c r="AB36" s="45">
        <v>13.057399999999999</v>
      </c>
      <c r="AC36" s="45">
        <v>13.057399999999999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19.1417</v>
      </c>
      <c r="C37" s="45">
        <v>22.238700000000001</v>
      </c>
      <c r="D37" s="45">
        <v>18.244900000000001</v>
      </c>
      <c r="E37" s="45">
        <v>18.5959</v>
      </c>
      <c r="F37" s="45">
        <v>17.6843</v>
      </c>
      <c r="G37" s="45">
        <v>23</v>
      </c>
      <c r="H37" s="45">
        <v>20.155799999999999</v>
      </c>
      <c r="I37" s="45">
        <v>22.238700000000001</v>
      </c>
      <c r="J37" s="45">
        <v>19.399999999999999</v>
      </c>
      <c r="K37" s="45">
        <v>18.7149</v>
      </c>
      <c r="L37" s="45">
        <v>20.61</v>
      </c>
      <c r="M37" s="45">
        <v>23</v>
      </c>
      <c r="N37" s="45">
        <v>13.682</v>
      </c>
      <c r="O37" s="45">
        <v>0</v>
      </c>
      <c r="P37" s="45">
        <v>13.682</v>
      </c>
      <c r="Q37" s="45">
        <v>10.639099999999999</v>
      </c>
      <c r="R37" s="45">
        <v>13.805400000000001</v>
      </c>
      <c r="S37" s="45">
        <v>0</v>
      </c>
      <c r="T37" s="45">
        <v>13.755699999999999</v>
      </c>
      <c r="U37" s="45">
        <v>0</v>
      </c>
      <c r="V37" s="45">
        <v>13.755699999999999</v>
      </c>
      <c r="W37" s="45">
        <v>10.639099999999999</v>
      </c>
      <c r="X37" s="45">
        <v>13.8848</v>
      </c>
      <c r="Y37" s="45">
        <v>0</v>
      </c>
      <c r="Z37" s="45">
        <v>10</v>
      </c>
      <c r="AA37" s="45">
        <v>0</v>
      </c>
      <c r="AB37" s="45">
        <v>10</v>
      </c>
      <c r="AC37" s="45">
        <v>0</v>
      </c>
      <c r="AD37" s="45">
        <v>10</v>
      </c>
      <c r="AE37" s="45">
        <v>0</v>
      </c>
    </row>
    <row r="38" spans="1:31" ht="13.8" hidden="1" outlineLevel="1">
      <c r="A38" s="8">
        <v>41365</v>
      </c>
      <c r="B38" s="45">
        <v>20.947900000000001</v>
      </c>
      <c r="C38" s="45">
        <v>22.314</v>
      </c>
      <c r="D38" s="45">
        <v>20.476299999999998</v>
      </c>
      <c r="E38" s="45">
        <v>20.764299999999999</v>
      </c>
      <c r="F38" s="45">
        <v>19.991800000000001</v>
      </c>
      <c r="G38" s="45">
        <v>21.436800000000002</v>
      </c>
      <c r="H38" s="45">
        <v>21.1236</v>
      </c>
      <c r="I38" s="45">
        <v>22.314</v>
      </c>
      <c r="J38" s="45">
        <v>20.7026</v>
      </c>
      <c r="K38" s="45">
        <v>21.1127</v>
      </c>
      <c r="L38" s="45">
        <v>20.040400000000002</v>
      </c>
      <c r="M38" s="45">
        <v>21.436800000000002</v>
      </c>
      <c r="N38" s="45">
        <v>11.282299999999999</v>
      </c>
      <c r="O38" s="45">
        <v>0</v>
      </c>
      <c r="P38" s="45">
        <v>11.282299999999999</v>
      </c>
      <c r="Q38" s="45">
        <v>11.086399999999999</v>
      </c>
      <c r="R38" s="45">
        <v>12.9139</v>
      </c>
      <c r="S38" s="45">
        <v>0</v>
      </c>
      <c r="T38" s="45">
        <v>11.282299999999999</v>
      </c>
      <c r="U38" s="45">
        <v>0</v>
      </c>
      <c r="V38" s="45">
        <v>11.282299999999999</v>
      </c>
      <c r="W38" s="45">
        <v>11.086399999999999</v>
      </c>
      <c r="X38" s="45">
        <v>12.9139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18.9361</v>
      </c>
      <c r="C39" s="45">
        <v>22.446300000000001</v>
      </c>
      <c r="D39" s="45">
        <v>18.071999999999999</v>
      </c>
      <c r="E39" s="45">
        <v>17.342400000000001</v>
      </c>
      <c r="F39" s="45">
        <v>19.490600000000001</v>
      </c>
      <c r="G39" s="45">
        <v>0</v>
      </c>
      <c r="H39" s="45">
        <v>19.035</v>
      </c>
      <c r="I39" s="45">
        <v>22.446300000000001</v>
      </c>
      <c r="J39" s="45">
        <v>18.18</v>
      </c>
      <c r="K39" s="45">
        <v>17.418800000000001</v>
      </c>
      <c r="L39" s="45">
        <v>19.6753</v>
      </c>
      <c r="M39" s="45">
        <v>0</v>
      </c>
      <c r="N39" s="45">
        <v>12.1395</v>
      </c>
      <c r="O39" s="45">
        <v>0</v>
      </c>
      <c r="P39" s="45">
        <v>12.1395</v>
      </c>
      <c r="Q39" s="45">
        <v>12.1356</v>
      </c>
      <c r="R39" s="45">
        <v>12.144</v>
      </c>
      <c r="S39" s="45">
        <v>0</v>
      </c>
      <c r="T39" s="45">
        <v>11.401300000000001</v>
      </c>
      <c r="U39" s="45">
        <v>0</v>
      </c>
      <c r="V39" s="45">
        <v>11.401300000000001</v>
      </c>
      <c r="W39" s="45">
        <v>9.8511000000000006</v>
      </c>
      <c r="X39" s="45">
        <v>12.2065</v>
      </c>
      <c r="Y39" s="45">
        <v>0</v>
      </c>
      <c r="Z39" s="45">
        <v>12.0297</v>
      </c>
      <c r="AA39" s="45">
        <v>0</v>
      </c>
      <c r="AB39" s="45">
        <v>12.0297</v>
      </c>
      <c r="AC39" s="45">
        <v>12.1713</v>
      </c>
      <c r="AD39" s="45">
        <v>11.695499999999999</v>
      </c>
      <c r="AE39" s="45">
        <v>0</v>
      </c>
    </row>
    <row r="40" spans="1:31" ht="13.8" hidden="1" outlineLevel="1">
      <c r="A40" s="8">
        <v>41426</v>
      </c>
      <c r="B40" s="45">
        <v>19.106100000000001</v>
      </c>
      <c r="C40" s="45">
        <v>21.889800000000001</v>
      </c>
      <c r="D40" s="45">
        <v>18.34</v>
      </c>
      <c r="E40" s="45">
        <v>18.054500000000001</v>
      </c>
      <c r="F40" s="45">
        <v>18.954799999999999</v>
      </c>
      <c r="G40" s="45">
        <v>13.991099999999999</v>
      </c>
      <c r="H40" s="45">
        <v>19.454999999999998</v>
      </c>
      <c r="I40" s="45">
        <v>21.889800000000001</v>
      </c>
      <c r="J40" s="45">
        <v>18.749099999999999</v>
      </c>
      <c r="K40" s="45">
        <v>18.639399999999998</v>
      </c>
      <c r="L40" s="45">
        <v>19.114799999999999</v>
      </c>
      <c r="M40" s="45">
        <v>13.991099999999999</v>
      </c>
      <c r="N40" s="45">
        <v>10.6709</v>
      </c>
      <c r="O40" s="45">
        <v>0</v>
      </c>
      <c r="P40" s="45">
        <v>10.6709</v>
      </c>
      <c r="Q40" s="45">
        <v>10.218500000000001</v>
      </c>
      <c r="R40" s="45">
        <v>12.595499999999999</v>
      </c>
      <c r="S40" s="45">
        <v>0</v>
      </c>
      <c r="T40" s="45">
        <v>10.373799999999999</v>
      </c>
      <c r="U40" s="45">
        <v>0</v>
      </c>
      <c r="V40" s="45">
        <v>10.373799999999999</v>
      </c>
      <c r="W40" s="45">
        <v>9.8031000000000006</v>
      </c>
      <c r="X40" s="45">
        <v>12.595499999999999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</row>
    <row r="41" spans="1:31" ht="13.8" hidden="1" outlineLevel="1">
      <c r="A41" s="8">
        <v>41456</v>
      </c>
      <c r="B41" s="45">
        <v>18.005700000000001</v>
      </c>
      <c r="C41" s="45">
        <v>21.758400000000002</v>
      </c>
      <c r="D41" s="45">
        <v>16.847899999999999</v>
      </c>
      <c r="E41" s="45">
        <v>15.400600000000001</v>
      </c>
      <c r="F41" s="45">
        <v>19.4756</v>
      </c>
      <c r="G41" s="45">
        <v>8.4799000000000007</v>
      </c>
      <c r="H41" s="45">
        <v>18.395499999999998</v>
      </c>
      <c r="I41" s="45">
        <v>21.758400000000002</v>
      </c>
      <c r="J41" s="45">
        <v>17.296600000000002</v>
      </c>
      <c r="K41" s="45">
        <v>15.9824</v>
      </c>
      <c r="L41" s="45">
        <v>19.595300000000002</v>
      </c>
      <c r="M41" s="45">
        <v>8.4799000000000007</v>
      </c>
      <c r="N41" s="45">
        <v>9.2647999999999993</v>
      </c>
      <c r="O41" s="45">
        <v>0</v>
      </c>
      <c r="P41" s="45">
        <v>9.2647999999999993</v>
      </c>
      <c r="Q41" s="45">
        <v>8.7684999999999995</v>
      </c>
      <c r="R41" s="45">
        <v>12.8832</v>
      </c>
      <c r="S41" s="45">
        <v>0</v>
      </c>
      <c r="T41" s="45">
        <v>8.7091999999999992</v>
      </c>
      <c r="U41" s="45">
        <v>0</v>
      </c>
      <c r="V41" s="45">
        <v>8.7091999999999992</v>
      </c>
      <c r="W41" s="45">
        <v>8.5669000000000004</v>
      </c>
      <c r="X41" s="45">
        <v>13.520300000000001</v>
      </c>
      <c r="Y41" s="45">
        <v>0</v>
      </c>
      <c r="Z41" s="45">
        <v>12.715400000000001</v>
      </c>
      <c r="AA41" s="45">
        <v>0</v>
      </c>
      <c r="AB41" s="45">
        <v>12.715400000000001</v>
      </c>
      <c r="AC41" s="45">
        <v>0</v>
      </c>
      <c r="AD41" s="45">
        <v>12.715400000000001</v>
      </c>
      <c r="AE41" s="45">
        <v>0</v>
      </c>
    </row>
    <row r="42" spans="1:31" ht="13.8" hidden="1" outlineLevel="1">
      <c r="A42" s="8">
        <v>41487</v>
      </c>
      <c r="B42" s="45">
        <v>19.632200000000001</v>
      </c>
      <c r="C42" s="45">
        <v>21.692599999999999</v>
      </c>
      <c r="D42" s="45">
        <v>19.159600000000001</v>
      </c>
      <c r="E42" s="45">
        <v>19.053999999999998</v>
      </c>
      <c r="F42" s="45">
        <v>19.639600000000002</v>
      </c>
      <c r="G42" s="45">
        <v>15.450799999999999</v>
      </c>
      <c r="H42" s="45">
        <v>19.709299999999999</v>
      </c>
      <c r="I42" s="45">
        <v>21.692599999999999</v>
      </c>
      <c r="J42" s="45">
        <v>19.247800000000002</v>
      </c>
      <c r="K42" s="45">
        <v>19.121600000000001</v>
      </c>
      <c r="L42" s="45">
        <v>19.8203</v>
      </c>
      <c r="M42" s="45">
        <v>17.956600000000002</v>
      </c>
      <c r="N42" s="45">
        <v>13.134</v>
      </c>
      <c r="O42" s="45">
        <v>0</v>
      </c>
      <c r="P42" s="45">
        <v>13.134</v>
      </c>
      <c r="Q42" s="45">
        <v>13.568899999999999</v>
      </c>
      <c r="R42" s="45">
        <v>12.1556</v>
      </c>
      <c r="S42" s="45">
        <v>12.5</v>
      </c>
      <c r="T42" s="45">
        <v>12.1043</v>
      </c>
      <c r="U42" s="45">
        <v>0</v>
      </c>
      <c r="V42" s="45">
        <v>12.1043</v>
      </c>
      <c r="W42" s="45">
        <v>11.9918</v>
      </c>
      <c r="X42" s="45">
        <v>12.371499999999999</v>
      </c>
      <c r="Y42" s="45">
        <v>12.5</v>
      </c>
      <c r="Z42" s="45">
        <v>12</v>
      </c>
      <c r="AA42" s="45">
        <v>0</v>
      </c>
      <c r="AB42" s="45">
        <v>12</v>
      </c>
      <c r="AC42" s="45">
        <v>0</v>
      </c>
      <c r="AD42" s="45">
        <v>12</v>
      </c>
      <c r="AE42" s="45">
        <v>0</v>
      </c>
    </row>
    <row r="43" spans="1:31" ht="13.8" hidden="1" outlineLevel="1">
      <c r="A43" s="8">
        <v>41518</v>
      </c>
      <c r="B43" s="45">
        <v>18.074100000000001</v>
      </c>
      <c r="C43" s="45">
        <v>21.3263</v>
      </c>
      <c r="D43" s="45">
        <v>17.162199999999999</v>
      </c>
      <c r="E43" s="45">
        <v>15.464700000000001</v>
      </c>
      <c r="F43" s="45">
        <v>18.868600000000001</v>
      </c>
      <c r="G43" s="45">
        <v>12.5</v>
      </c>
      <c r="H43" s="45">
        <v>18.300899999999999</v>
      </c>
      <c r="I43" s="45">
        <v>21.3263</v>
      </c>
      <c r="J43" s="45">
        <v>17.4209</v>
      </c>
      <c r="K43" s="45">
        <v>15.748100000000001</v>
      </c>
      <c r="L43" s="45">
        <v>19.031300000000002</v>
      </c>
      <c r="M43" s="45">
        <v>0</v>
      </c>
      <c r="N43" s="45">
        <v>10.247</v>
      </c>
      <c r="O43" s="45">
        <v>0</v>
      </c>
      <c r="P43" s="45">
        <v>10.247</v>
      </c>
      <c r="Q43" s="45">
        <v>10.4399</v>
      </c>
      <c r="R43" s="45">
        <v>9.3772000000000002</v>
      </c>
      <c r="S43" s="45">
        <v>12.5</v>
      </c>
      <c r="T43" s="45">
        <v>10.247</v>
      </c>
      <c r="U43" s="45">
        <v>0</v>
      </c>
      <c r="V43" s="45">
        <v>10.247</v>
      </c>
      <c r="W43" s="45">
        <v>10.4399</v>
      </c>
      <c r="X43" s="45">
        <v>9.3772000000000002</v>
      </c>
      <c r="Y43" s="45">
        <v>12.5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16.778500000000001</v>
      </c>
      <c r="C44" s="45">
        <v>20.783799999999999</v>
      </c>
      <c r="D44" s="45">
        <v>15.582700000000001</v>
      </c>
      <c r="E44" s="45">
        <v>13.961399999999999</v>
      </c>
      <c r="F44" s="45">
        <v>19.455200000000001</v>
      </c>
      <c r="G44" s="45">
        <v>16.982900000000001</v>
      </c>
      <c r="H44" s="45">
        <v>16.936399999999999</v>
      </c>
      <c r="I44" s="45">
        <v>20.783799999999999</v>
      </c>
      <c r="J44" s="45">
        <v>15.749700000000001</v>
      </c>
      <c r="K44" s="45">
        <v>14.122999999999999</v>
      </c>
      <c r="L44" s="45">
        <v>19.475300000000001</v>
      </c>
      <c r="M44" s="45">
        <v>17.144100000000002</v>
      </c>
      <c r="N44" s="45">
        <v>10.5402</v>
      </c>
      <c r="O44" s="45">
        <v>30</v>
      </c>
      <c r="P44" s="45">
        <v>10.540100000000001</v>
      </c>
      <c r="Q44" s="45">
        <v>10.448700000000001</v>
      </c>
      <c r="R44" s="45">
        <v>12.7616</v>
      </c>
      <c r="S44" s="45">
        <v>12.5055</v>
      </c>
      <c r="T44" s="45">
        <v>10.540100000000001</v>
      </c>
      <c r="U44" s="45">
        <v>0</v>
      </c>
      <c r="V44" s="45">
        <v>10.540100000000001</v>
      </c>
      <c r="W44" s="45">
        <v>10.448700000000001</v>
      </c>
      <c r="X44" s="45">
        <v>12.7616</v>
      </c>
      <c r="Y44" s="45">
        <v>12.5055</v>
      </c>
      <c r="Z44" s="45">
        <v>30</v>
      </c>
      <c r="AA44" s="45">
        <v>30</v>
      </c>
      <c r="AB44" s="45">
        <v>0</v>
      </c>
      <c r="AC44" s="45">
        <v>0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17.031700000000001</v>
      </c>
      <c r="C45" s="45">
        <v>20.284099999999999</v>
      </c>
      <c r="D45" s="45">
        <v>15.8428</v>
      </c>
      <c r="E45" s="45">
        <v>14.0152</v>
      </c>
      <c r="F45" s="45">
        <v>19.851800000000001</v>
      </c>
      <c r="G45" s="45">
        <v>17.398700000000002</v>
      </c>
      <c r="H45" s="45">
        <v>17.669699999999999</v>
      </c>
      <c r="I45" s="45">
        <v>20.284099999999999</v>
      </c>
      <c r="J45" s="45">
        <v>16.618200000000002</v>
      </c>
      <c r="K45" s="45">
        <v>14.905200000000001</v>
      </c>
      <c r="L45" s="45">
        <v>19.9377</v>
      </c>
      <c r="M45" s="45">
        <v>18.959</v>
      </c>
      <c r="N45" s="45">
        <v>8.1109000000000009</v>
      </c>
      <c r="O45" s="45">
        <v>0</v>
      </c>
      <c r="P45" s="45">
        <v>8.1109000000000009</v>
      </c>
      <c r="Q45" s="45">
        <v>7.8501000000000003</v>
      </c>
      <c r="R45" s="45">
        <v>13.0327</v>
      </c>
      <c r="S45" s="45">
        <v>12.505800000000001</v>
      </c>
      <c r="T45" s="45">
        <v>7.6189999999999998</v>
      </c>
      <c r="U45" s="45">
        <v>0</v>
      </c>
      <c r="V45" s="45">
        <v>7.6189999999999998</v>
      </c>
      <c r="W45" s="45">
        <v>7.3041999999999998</v>
      </c>
      <c r="X45" s="45">
        <v>13.0327</v>
      </c>
      <c r="Y45" s="45">
        <v>12.505800000000001</v>
      </c>
      <c r="Z45" s="45">
        <v>9.5097000000000005</v>
      </c>
      <c r="AA45" s="45">
        <v>0</v>
      </c>
      <c r="AB45" s="45">
        <v>9.5097000000000005</v>
      </c>
      <c r="AC45" s="45">
        <v>9.5097000000000005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17.0107</v>
      </c>
      <c r="C46" s="45">
        <v>19.960899999999999</v>
      </c>
      <c r="D46" s="45">
        <v>16.072700000000001</v>
      </c>
      <c r="E46" s="45">
        <v>15.105399999999999</v>
      </c>
      <c r="F46" s="45">
        <v>19.560400000000001</v>
      </c>
      <c r="G46" s="45">
        <v>16.616499999999998</v>
      </c>
      <c r="H46" s="45">
        <v>19.104500000000002</v>
      </c>
      <c r="I46" s="45">
        <v>19.960899999999999</v>
      </c>
      <c r="J46" s="45">
        <v>18.750599999999999</v>
      </c>
      <c r="K46" s="45">
        <v>18.4223</v>
      </c>
      <c r="L46" s="45">
        <v>19.670400000000001</v>
      </c>
      <c r="M46" s="45">
        <v>17.1511</v>
      </c>
      <c r="N46" s="45">
        <v>7.1467000000000001</v>
      </c>
      <c r="O46" s="45">
        <v>0</v>
      </c>
      <c r="P46" s="45">
        <v>7.1467000000000001</v>
      </c>
      <c r="Q46" s="45">
        <v>7.0365000000000002</v>
      </c>
      <c r="R46" s="45">
        <v>12.7843</v>
      </c>
      <c r="S46" s="45">
        <v>12.505800000000001</v>
      </c>
      <c r="T46" s="45">
        <v>7.0545</v>
      </c>
      <c r="U46" s="45">
        <v>0</v>
      </c>
      <c r="V46" s="45">
        <v>7.0545</v>
      </c>
      <c r="W46" s="45">
        <v>6.9541000000000004</v>
      </c>
      <c r="X46" s="45">
        <v>12.520300000000001</v>
      </c>
      <c r="Y46" s="45">
        <v>12.505800000000001</v>
      </c>
      <c r="Z46" s="45">
        <v>12.575100000000001</v>
      </c>
      <c r="AA46" s="45">
        <v>0</v>
      </c>
      <c r="AB46" s="45">
        <v>12.575100000000001</v>
      </c>
      <c r="AC46" s="45">
        <v>12.575100000000001</v>
      </c>
      <c r="AD46" s="45">
        <v>0</v>
      </c>
      <c r="AE46" s="45">
        <v>0</v>
      </c>
    </row>
    <row r="47" spans="1:31" ht="13.8" hidden="1" outlineLevel="1">
      <c r="A47" s="8">
        <v>41640</v>
      </c>
      <c r="B47" s="45">
        <v>15.9726</v>
      </c>
      <c r="C47" s="45">
        <v>20.179600000000001</v>
      </c>
      <c r="D47" s="45">
        <v>14.403</v>
      </c>
      <c r="E47" s="45">
        <v>12.811</v>
      </c>
      <c r="F47" s="45">
        <v>18.168900000000001</v>
      </c>
      <c r="G47" s="45">
        <v>17.976500000000001</v>
      </c>
      <c r="H47" s="45">
        <v>17.881399999999999</v>
      </c>
      <c r="I47" s="45">
        <v>20.179600000000001</v>
      </c>
      <c r="J47" s="45">
        <v>16.725100000000001</v>
      </c>
      <c r="K47" s="45">
        <v>15.3248</v>
      </c>
      <c r="L47" s="45">
        <v>19.5458</v>
      </c>
      <c r="M47" s="45">
        <v>18.638500000000001</v>
      </c>
      <c r="N47" s="45">
        <v>7.7423999999999999</v>
      </c>
      <c r="O47" s="45">
        <v>0</v>
      </c>
      <c r="P47" s="45">
        <v>7.7423999999999999</v>
      </c>
      <c r="Q47" s="45">
        <v>6.8151999999999999</v>
      </c>
      <c r="R47" s="45">
        <v>11.521599999999999</v>
      </c>
      <c r="S47" s="45">
        <v>12.505800000000001</v>
      </c>
      <c r="T47" s="45">
        <v>7.7401999999999997</v>
      </c>
      <c r="U47" s="45">
        <v>0</v>
      </c>
      <c r="V47" s="45">
        <v>7.7401999999999997</v>
      </c>
      <c r="W47" s="45">
        <v>6.8118999999999996</v>
      </c>
      <c r="X47" s="45">
        <v>11.521599999999999</v>
      </c>
      <c r="Y47" s="45">
        <v>12.505800000000001</v>
      </c>
      <c r="Z47" s="45">
        <v>12.5</v>
      </c>
      <c r="AA47" s="45">
        <v>0</v>
      </c>
      <c r="AB47" s="45">
        <v>12.5</v>
      </c>
      <c r="AC47" s="45">
        <v>12.5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17.409199999999998</v>
      </c>
      <c r="C48" s="45">
        <v>20.863299999999999</v>
      </c>
      <c r="D48" s="45">
        <v>16.456800000000001</v>
      </c>
      <c r="E48" s="45">
        <v>15.664999999999999</v>
      </c>
      <c r="F48" s="45">
        <v>19.5379</v>
      </c>
      <c r="G48" s="45">
        <v>19.156400000000001</v>
      </c>
      <c r="H48" s="45">
        <v>20.448799999999999</v>
      </c>
      <c r="I48" s="45">
        <v>20.863299999999999</v>
      </c>
      <c r="J48" s="45">
        <v>20.284700000000001</v>
      </c>
      <c r="K48" s="45">
        <v>20.5761</v>
      </c>
      <c r="L48" s="45">
        <v>19.578199999999999</v>
      </c>
      <c r="M48" s="45">
        <v>19.156400000000001</v>
      </c>
      <c r="N48" s="45">
        <v>7.6626000000000003</v>
      </c>
      <c r="O48" s="45">
        <v>0</v>
      </c>
      <c r="P48" s="45">
        <v>7.6626000000000003</v>
      </c>
      <c r="Q48" s="45">
        <v>7.6452</v>
      </c>
      <c r="R48" s="45">
        <v>12.3043</v>
      </c>
      <c r="S48" s="45">
        <v>0</v>
      </c>
      <c r="T48" s="45">
        <v>7.6616</v>
      </c>
      <c r="U48" s="45">
        <v>0</v>
      </c>
      <c r="V48" s="45">
        <v>7.6616</v>
      </c>
      <c r="W48" s="45">
        <v>7.6444000000000001</v>
      </c>
      <c r="X48" s="45">
        <v>12.3522</v>
      </c>
      <c r="Y48" s="45">
        <v>0</v>
      </c>
      <c r="Z48" s="45">
        <v>11.755100000000001</v>
      </c>
      <c r="AA48" s="45">
        <v>0</v>
      </c>
      <c r="AB48" s="45">
        <v>11.755100000000001</v>
      </c>
      <c r="AC48" s="45">
        <v>12.5</v>
      </c>
      <c r="AD48" s="45">
        <v>10.613</v>
      </c>
      <c r="AE48" s="45">
        <v>0</v>
      </c>
    </row>
    <row r="49" spans="1:31" ht="13.8" hidden="1" outlineLevel="1">
      <c r="A49" s="8">
        <v>41699</v>
      </c>
      <c r="B49" s="45">
        <v>17.889800000000001</v>
      </c>
      <c r="C49" s="45">
        <v>22.009</v>
      </c>
      <c r="D49" s="45">
        <v>17.055</v>
      </c>
      <c r="E49" s="45">
        <v>16.3521</v>
      </c>
      <c r="F49" s="45">
        <v>19.417899999999999</v>
      </c>
      <c r="G49" s="45">
        <v>15.594200000000001</v>
      </c>
      <c r="H49" s="45">
        <v>21.592600000000001</v>
      </c>
      <c r="I49" s="45">
        <v>22.009</v>
      </c>
      <c r="J49" s="45">
        <v>21.468800000000002</v>
      </c>
      <c r="K49" s="45">
        <v>22.363900000000001</v>
      </c>
      <c r="L49" s="45">
        <v>19.632300000000001</v>
      </c>
      <c r="M49" s="45">
        <v>22.2286</v>
      </c>
      <c r="N49" s="45">
        <v>7.6013000000000002</v>
      </c>
      <c r="O49" s="45">
        <v>0</v>
      </c>
      <c r="P49" s="45">
        <v>7.6013000000000002</v>
      </c>
      <c r="Q49" s="45">
        <v>7.4991000000000003</v>
      </c>
      <c r="R49" s="45">
        <v>11.8062</v>
      </c>
      <c r="S49" s="45">
        <v>12.505800000000001</v>
      </c>
      <c r="T49" s="45">
        <v>7.5991999999999997</v>
      </c>
      <c r="U49" s="45">
        <v>0</v>
      </c>
      <c r="V49" s="45">
        <v>7.5991999999999997</v>
      </c>
      <c r="W49" s="45">
        <v>7.4969000000000001</v>
      </c>
      <c r="X49" s="45">
        <v>11.8062</v>
      </c>
      <c r="Y49" s="45">
        <v>12.505800000000001</v>
      </c>
      <c r="Z49" s="45">
        <v>11.5261</v>
      </c>
      <c r="AA49" s="45">
        <v>0</v>
      </c>
      <c r="AB49" s="45">
        <v>11.5261</v>
      </c>
      <c r="AC49" s="45">
        <v>11.5261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22.186199999999999</v>
      </c>
      <c r="C50" s="45">
        <v>21.917999999999999</v>
      </c>
      <c r="D50" s="45">
        <v>22.273700000000002</v>
      </c>
      <c r="E50" s="45">
        <v>22.9497</v>
      </c>
      <c r="F50" s="45">
        <v>20.242799999999999</v>
      </c>
      <c r="G50" s="45">
        <v>19.9359</v>
      </c>
      <c r="H50" s="45">
        <v>22.206600000000002</v>
      </c>
      <c r="I50" s="45">
        <v>21.917999999999999</v>
      </c>
      <c r="J50" s="45">
        <v>22.301200000000001</v>
      </c>
      <c r="K50" s="45">
        <v>22.9543</v>
      </c>
      <c r="L50" s="45">
        <v>20.280100000000001</v>
      </c>
      <c r="M50" s="45">
        <v>20.326799999999999</v>
      </c>
      <c r="N50" s="45">
        <v>17.4679</v>
      </c>
      <c r="O50" s="45">
        <v>0</v>
      </c>
      <c r="P50" s="45">
        <v>17.4679</v>
      </c>
      <c r="Q50" s="45">
        <v>21.810099999999998</v>
      </c>
      <c r="R50" s="45">
        <v>12.600300000000001</v>
      </c>
      <c r="S50" s="45">
        <v>12.505800000000001</v>
      </c>
      <c r="T50" s="45">
        <v>12.1553</v>
      </c>
      <c r="U50" s="45">
        <v>0</v>
      </c>
      <c r="V50" s="45">
        <v>12.1553</v>
      </c>
      <c r="W50" s="45">
        <v>11.436199999999999</v>
      </c>
      <c r="X50" s="45">
        <v>12.600300000000001</v>
      </c>
      <c r="Y50" s="45">
        <v>12.505800000000001</v>
      </c>
      <c r="Z50" s="45">
        <v>31.190100000000001</v>
      </c>
      <c r="AA50" s="45">
        <v>0</v>
      </c>
      <c r="AB50" s="45">
        <v>31.190100000000001</v>
      </c>
      <c r="AC50" s="45">
        <v>31.190100000000001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18.101700000000001</v>
      </c>
      <c r="C51" s="45">
        <v>22.361699999999999</v>
      </c>
      <c r="D51" s="45">
        <v>17.137</v>
      </c>
      <c r="E51" s="45">
        <v>16.5395</v>
      </c>
      <c r="F51" s="45">
        <v>20.413499999999999</v>
      </c>
      <c r="G51" s="45">
        <v>19.225100000000001</v>
      </c>
      <c r="H51" s="45">
        <v>21.1662</v>
      </c>
      <c r="I51" s="45">
        <v>22.361699999999999</v>
      </c>
      <c r="J51" s="45">
        <v>20.788699999999999</v>
      </c>
      <c r="K51" s="45">
        <v>20.889099999999999</v>
      </c>
      <c r="L51" s="45">
        <v>20.413499999999999</v>
      </c>
      <c r="M51" s="45">
        <v>20.8078</v>
      </c>
      <c r="N51" s="45">
        <v>7.8803000000000001</v>
      </c>
      <c r="O51" s="45">
        <v>0</v>
      </c>
      <c r="P51" s="45">
        <v>7.8803000000000001</v>
      </c>
      <c r="Q51" s="45">
        <v>7.8639000000000001</v>
      </c>
      <c r="R51" s="45" t="s">
        <v>268</v>
      </c>
      <c r="S51" s="45">
        <v>12.505800000000001</v>
      </c>
      <c r="T51" s="45">
        <v>7.8780000000000001</v>
      </c>
      <c r="U51" s="45">
        <v>0</v>
      </c>
      <c r="V51" s="45">
        <v>7.8780000000000001</v>
      </c>
      <c r="W51" s="45">
        <v>7.8615000000000004</v>
      </c>
      <c r="X51" s="45">
        <v>0</v>
      </c>
      <c r="Y51" s="45">
        <v>12.505800000000001</v>
      </c>
      <c r="Z51" s="45">
        <v>11.5</v>
      </c>
      <c r="AA51" s="45">
        <v>0</v>
      </c>
      <c r="AB51" s="45">
        <v>11.5</v>
      </c>
      <c r="AC51" s="45">
        <v>11.5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18.459700000000002</v>
      </c>
      <c r="C52" s="45">
        <v>22.145</v>
      </c>
      <c r="D52" s="45">
        <v>17.750499999999999</v>
      </c>
      <c r="E52" s="45">
        <v>17.331199999999999</v>
      </c>
      <c r="F52" s="45">
        <v>20.081600000000002</v>
      </c>
      <c r="G52" s="45">
        <v>19.811900000000001</v>
      </c>
      <c r="H52" s="45">
        <v>20.915400000000002</v>
      </c>
      <c r="I52" s="45">
        <v>22.145</v>
      </c>
      <c r="J52" s="45">
        <v>20.5974</v>
      </c>
      <c r="K52" s="45">
        <v>20.716000000000001</v>
      </c>
      <c r="L52" s="45">
        <v>20.148900000000001</v>
      </c>
      <c r="M52" s="45">
        <v>19.831900000000001</v>
      </c>
      <c r="N52" s="45">
        <v>9.4772999999999996</v>
      </c>
      <c r="O52" s="45">
        <v>0</v>
      </c>
      <c r="P52" s="45">
        <v>9.4772999999999996</v>
      </c>
      <c r="Q52" s="45">
        <v>9.4550999999999998</v>
      </c>
      <c r="R52" s="45">
        <v>13.3522</v>
      </c>
      <c r="S52" s="45">
        <v>12.505800000000001</v>
      </c>
      <c r="T52" s="45">
        <v>9.2573000000000008</v>
      </c>
      <c r="U52" s="45">
        <v>0</v>
      </c>
      <c r="V52" s="45">
        <v>9.2573000000000008</v>
      </c>
      <c r="W52" s="45">
        <v>9.2327999999999992</v>
      </c>
      <c r="X52" s="45">
        <v>13.3522</v>
      </c>
      <c r="Y52" s="45">
        <v>12.505800000000001</v>
      </c>
      <c r="Z52" s="45">
        <v>14.943899999999999</v>
      </c>
      <c r="AA52" s="45">
        <v>0</v>
      </c>
      <c r="AB52" s="45">
        <v>14.943899999999999</v>
      </c>
      <c r="AC52" s="45">
        <v>14.943899999999999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18.501799999999999</v>
      </c>
      <c r="C53" s="45">
        <v>21.760300000000001</v>
      </c>
      <c r="D53" s="45">
        <v>17.8551</v>
      </c>
      <c r="E53" s="45">
        <v>17.6066</v>
      </c>
      <c r="F53" s="45">
        <v>18.401599999999998</v>
      </c>
      <c r="G53" s="45">
        <v>17.732700000000001</v>
      </c>
      <c r="H53" s="45">
        <v>21.047000000000001</v>
      </c>
      <c r="I53" s="45">
        <v>21.760300000000001</v>
      </c>
      <c r="J53" s="45">
        <v>20.848600000000001</v>
      </c>
      <c r="K53" s="45">
        <v>20.5261</v>
      </c>
      <c r="L53" s="45">
        <v>21.6464</v>
      </c>
      <c r="M53" s="45">
        <v>19.7042</v>
      </c>
      <c r="N53" s="45">
        <v>10.399900000000001</v>
      </c>
      <c r="O53" s="45">
        <v>0</v>
      </c>
      <c r="P53" s="45">
        <v>10.399900000000001</v>
      </c>
      <c r="Q53" s="45">
        <v>9.4797999999999991</v>
      </c>
      <c r="R53" s="45">
        <v>11.9696</v>
      </c>
      <c r="S53" s="45">
        <v>12.505800000000001</v>
      </c>
      <c r="T53" s="45">
        <v>10.391999999999999</v>
      </c>
      <c r="U53" s="45">
        <v>0</v>
      </c>
      <c r="V53" s="45">
        <v>10.391999999999999</v>
      </c>
      <c r="W53" s="45">
        <v>9.4644999999999992</v>
      </c>
      <c r="X53" s="45">
        <v>11.9696</v>
      </c>
      <c r="Y53" s="45">
        <v>12.505800000000001</v>
      </c>
      <c r="Z53" s="45">
        <v>14.306900000000001</v>
      </c>
      <c r="AA53" s="45">
        <v>0</v>
      </c>
      <c r="AB53" s="45">
        <v>14.306900000000001</v>
      </c>
      <c r="AC53" s="45">
        <v>14.306900000000001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>
        <v>19.716699999999999</v>
      </c>
      <c r="C54" s="45">
        <v>21.724599999999999</v>
      </c>
      <c r="D54" s="45">
        <v>19.108699999999999</v>
      </c>
      <c r="E54" s="45">
        <v>18.180800000000001</v>
      </c>
      <c r="F54" s="45">
        <v>21.889500000000002</v>
      </c>
      <c r="G54" s="45">
        <v>18.5124</v>
      </c>
      <c r="H54" s="45">
        <v>21.2211</v>
      </c>
      <c r="I54" s="45">
        <v>21.724599999999999</v>
      </c>
      <c r="J54" s="45">
        <v>21.039100000000001</v>
      </c>
      <c r="K54" s="45">
        <v>20.645299999999999</v>
      </c>
      <c r="L54" s="45">
        <v>22.0168</v>
      </c>
      <c r="M54" s="45">
        <v>19.2163</v>
      </c>
      <c r="N54" s="45">
        <v>9.1170000000000009</v>
      </c>
      <c r="O54" s="45">
        <v>0</v>
      </c>
      <c r="P54" s="45">
        <v>9.1170000000000009</v>
      </c>
      <c r="Q54" s="45">
        <v>9.0215999999999994</v>
      </c>
      <c r="R54" s="45">
        <v>12.8497</v>
      </c>
      <c r="S54" s="45">
        <v>12.505800000000001</v>
      </c>
      <c r="T54" s="45">
        <v>9.1170000000000009</v>
      </c>
      <c r="U54" s="45">
        <v>0</v>
      </c>
      <c r="V54" s="45">
        <v>9.1170000000000009</v>
      </c>
      <c r="W54" s="45">
        <v>9.0215999999999994</v>
      </c>
      <c r="X54" s="45">
        <v>12.8497</v>
      </c>
      <c r="Y54" s="45">
        <v>12.505800000000001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>
        <v>18.811699999999998</v>
      </c>
      <c r="C55" s="45">
        <v>21.436699999999998</v>
      </c>
      <c r="D55" s="45">
        <v>18.2242</v>
      </c>
      <c r="E55" s="45">
        <v>17.761299999999999</v>
      </c>
      <c r="F55" s="45">
        <v>20.3765</v>
      </c>
      <c r="G55" s="45">
        <v>14.9633</v>
      </c>
      <c r="H55" s="45">
        <v>20.611599999999999</v>
      </c>
      <c r="I55" s="45">
        <v>21.436699999999998</v>
      </c>
      <c r="J55" s="45">
        <v>20.384799999999998</v>
      </c>
      <c r="K55" s="45">
        <v>20.337700000000002</v>
      </c>
      <c r="L55" s="45">
        <v>20.6144</v>
      </c>
      <c r="M55" s="45">
        <v>15.3445</v>
      </c>
      <c r="N55" s="45">
        <v>8.7733000000000008</v>
      </c>
      <c r="O55" s="45">
        <v>0</v>
      </c>
      <c r="P55" s="45">
        <v>8.7733000000000008</v>
      </c>
      <c r="Q55" s="45">
        <v>8.6767000000000003</v>
      </c>
      <c r="R55" s="45">
        <v>12.044700000000001</v>
      </c>
      <c r="S55" s="45">
        <v>12.505800000000001</v>
      </c>
      <c r="T55" s="45">
        <v>8.7733000000000008</v>
      </c>
      <c r="U55" s="45">
        <v>0</v>
      </c>
      <c r="V55" s="45">
        <v>8.7733000000000008</v>
      </c>
      <c r="W55" s="45">
        <v>8.6767000000000003</v>
      </c>
      <c r="X55" s="45">
        <v>12.044700000000001</v>
      </c>
      <c r="Y55" s="45">
        <v>12.505800000000001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>
        <v>19.671900000000001</v>
      </c>
      <c r="C56" s="45">
        <v>21.460999999999999</v>
      </c>
      <c r="D56" s="45">
        <v>19.120699999999999</v>
      </c>
      <c r="E56" s="45">
        <v>18.772500000000001</v>
      </c>
      <c r="F56" s="45">
        <v>21.321300000000001</v>
      </c>
      <c r="G56" s="45">
        <v>16.748000000000001</v>
      </c>
      <c r="H56" s="45">
        <v>20.290400000000002</v>
      </c>
      <c r="I56" s="45">
        <v>21.460999999999999</v>
      </c>
      <c r="J56" s="45">
        <v>19.899899999999999</v>
      </c>
      <c r="K56" s="45">
        <v>19.656700000000001</v>
      </c>
      <c r="L56" s="45">
        <v>21.321300000000001</v>
      </c>
      <c r="M56" s="45">
        <v>16.748000000000001</v>
      </c>
      <c r="N56" s="45">
        <v>9.7385999999999999</v>
      </c>
      <c r="O56" s="45">
        <v>0</v>
      </c>
      <c r="P56" s="45">
        <v>9.7385999999999999</v>
      </c>
      <c r="Q56" s="45">
        <v>9.7385999999999999</v>
      </c>
      <c r="R56" s="45" t="s">
        <v>268</v>
      </c>
      <c r="S56" s="45">
        <v>0</v>
      </c>
      <c r="T56" s="45">
        <v>9.7385999999999999</v>
      </c>
      <c r="U56" s="45">
        <v>0</v>
      </c>
      <c r="V56" s="45">
        <v>9.7385999999999999</v>
      </c>
      <c r="W56" s="45">
        <v>9.7385999999999999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19.422999999999998</v>
      </c>
      <c r="C57" s="45">
        <v>21.080100000000002</v>
      </c>
      <c r="D57" s="45">
        <v>18.842300000000002</v>
      </c>
      <c r="E57" s="45">
        <v>18.579699999999999</v>
      </c>
      <c r="F57" s="45">
        <v>20.7012</v>
      </c>
      <c r="G57" s="45">
        <v>14.456200000000001</v>
      </c>
      <c r="H57" s="45">
        <v>21.304600000000001</v>
      </c>
      <c r="I57" s="45">
        <v>21.080100000000002</v>
      </c>
      <c r="J57" s="45">
        <v>21.4057</v>
      </c>
      <c r="K57" s="45">
        <v>21.3507</v>
      </c>
      <c r="L57" s="45">
        <v>21.7285</v>
      </c>
      <c r="M57" s="45">
        <v>19.5701</v>
      </c>
      <c r="N57" s="45">
        <v>9.8491999999999997</v>
      </c>
      <c r="O57" s="45">
        <v>0</v>
      </c>
      <c r="P57" s="45">
        <v>9.8491999999999997</v>
      </c>
      <c r="Q57" s="45">
        <v>9.7209000000000003</v>
      </c>
      <c r="R57" s="45">
        <v>11.001099999999999</v>
      </c>
      <c r="S57" s="45">
        <v>11.9206</v>
      </c>
      <c r="T57" s="45">
        <v>9.8491999999999997</v>
      </c>
      <c r="U57" s="45">
        <v>0</v>
      </c>
      <c r="V57" s="45">
        <v>9.8491999999999997</v>
      </c>
      <c r="W57" s="45">
        <v>9.7209000000000003</v>
      </c>
      <c r="X57" s="45">
        <v>11.001099999999999</v>
      </c>
      <c r="Y57" s="45">
        <v>11.9206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>
        <v>19.575099999999999</v>
      </c>
      <c r="C58" s="45">
        <v>21.005199999999999</v>
      </c>
      <c r="D58" s="45">
        <v>19.2712</v>
      </c>
      <c r="E58" s="45">
        <v>18.759499999999999</v>
      </c>
      <c r="F58" s="45">
        <v>20.804400000000001</v>
      </c>
      <c r="G58" s="45">
        <v>18.076000000000001</v>
      </c>
      <c r="H58" s="45">
        <v>21.716799999999999</v>
      </c>
      <c r="I58" s="45">
        <v>21.005199999999999</v>
      </c>
      <c r="J58" s="45">
        <v>21.9132</v>
      </c>
      <c r="K58" s="45">
        <v>22.212399999999999</v>
      </c>
      <c r="L58" s="45">
        <v>21.279199999999999</v>
      </c>
      <c r="M58" s="45">
        <v>18.076000000000001</v>
      </c>
      <c r="N58" s="45">
        <v>10.432700000000001</v>
      </c>
      <c r="O58" s="45">
        <v>0</v>
      </c>
      <c r="P58" s="45">
        <v>10.432700000000001</v>
      </c>
      <c r="Q58" s="45">
        <v>10.3401</v>
      </c>
      <c r="R58" s="45">
        <v>12</v>
      </c>
      <c r="S58" s="45">
        <v>0</v>
      </c>
      <c r="T58" s="45">
        <v>10.432700000000001</v>
      </c>
      <c r="U58" s="45">
        <v>0</v>
      </c>
      <c r="V58" s="45">
        <v>10.432700000000001</v>
      </c>
      <c r="W58" s="45">
        <v>10.3401</v>
      </c>
      <c r="X58" s="45">
        <v>12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18.954899999999999</v>
      </c>
      <c r="C59" s="45">
        <v>22.721900000000002</v>
      </c>
      <c r="D59" s="45">
        <v>17.769200000000001</v>
      </c>
      <c r="E59" s="45">
        <v>16.991099999999999</v>
      </c>
      <c r="F59" s="45">
        <v>20.6892</v>
      </c>
      <c r="G59" s="45">
        <v>21.9284</v>
      </c>
      <c r="H59" s="45">
        <v>22.632200000000001</v>
      </c>
      <c r="I59" s="45">
        <v>22.721900000000002</v>
      </c>
      <c r="J59" s="45">
        <v>22.585699999999999</v>
      </c>
      <c r="K59" s="45">
        <v>23.191700000000001</v>
      </c>
      <c r="L59" s="45">
        <v>21.2836</v>
      </c>
      <c r="M59" s="45">
        <v>21.9284</v>
      </c>
      <c r="N59" s="45">
        <v>10.308199999999999</v>
      </c>
      <c r="O59" s="45">
        <v>36.5</v>
      </c>
      <c r="P59" s="45">
        <v>10.308199999999999</v>
      </c>
      <c r="Q59" s="45">
        <v>10.2507</v>
      </c>
      <c r="R59" s="45">
        <v>12</v>
      </c>
      <c r="S59" s="45">
        <v>0</v>
      </c>
      <c r="T59" s="45">
        <v>10.3081</v>
      </c>
      <c r="U59" s="45">
        <v>0</v>
      </c>
      <c r="V59" s="45">
        <v>10.3081</v>
      </c>
      <c r="W59" s="45">
        <v>10.250500000000001</v>
      </c>
      <c r="X59" s="45">
        <v>12</v>
      </c>
      <c r="Y59" s="45">
        <v>0</v>
      </c>
      <c r="Z59" s="45">
        <v>16.633700000000001</v>
      </c>
      <c r="AA59" s="45">
        <v>36.5</v>
      </c>
      <c r="AB59" s="45">
        <v>16</v>
      </c>
      <c r="AC59" s="45">
        <v>16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17.521899999999999</v>
      </c>
      <c r="C60" s="45">
        <v>22.208200000000001</v>
      </c>
      <c r="D60" s="45">
        <v>16.4072</v>
      </c>
      <c r="E60" s="45">
        <v>15.6332</v>
      </c>
      <c r="F60" s="45">
        <v>20.472000000000001</v>
      </c>
      <c r="G60" s="45">
        <v>13.109500000000001</v>
      </c>
      <c r="H60" s="45">
        <v>22.969200000000001</v>
      </c>
      <c r="I60" s="45">
        <v>22.208100000000002</v>
      </c>
      <c r="J60" s="45">
        <v>23.352</v>
      </c>
      <c r="K60" s="45">
        <v>24.386700000000001</v>
      </c>
      <c r="L60" s="45">
        <v>21.15</v>
      </c>
      <c r="M60" s="45">
        <v>13.109500000000001</v>
      </c>
      <c r="N60" s="45">
        <v>10.176600000000001</v>
      </c>
      <c r="O60" s="45">
        <v>36.5</v>
      </c>
      <c r="P60" s="45">
        <v>10.176500000000001</v>
      </c>
      <c r="Q60" s="45">
        <v>10.118499999999999</v>
      </c>
      <c r="R60" s="45">
        <v>12.540699999999999</v>
      </c>
      <c r="S60" s="45">
        <v>0</v>
      </c>
      <c r="T60" s="45">
        <v>10.1692</v>
      </c>
      <c r="U60" s="45">
        <v>0</v>
      </c>
      <c r="V60" s="45">
        <v>10.1692</v>
      </c>
      <c r="W60" s="45">
        <v>10.110900000000001</v>
      </c>
      <c r="X60" s="45">
        <v>12.540699999999999</v>
      </c>
      <c r="Y60" s="45">
        <v>0</v>
      </c>
      <c r="Z60" s="45">
        <v>16.047999999999998</v>
      </c>
      <c r="AA60" s="45">
        <v>36.5</v>
      </c>
      <c r="AB60" s="45">
        <v>16</v>
      </c>
      <c r="AC60" s="45">
        <v>16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20.521799999999999</v>
      </c>
      <c r="C61" s="45">
        <v>24.718800000000002</v>
      </c>
      <c r="D61" s="45">
        <v>19.703499999999998</v>
      </c>
      <c r="E61" s="45">
        <v>18.5182</v>
      </c>
      <c r="F61" s="45">
        <v>24.7563</v>
      </c>
      <c r="G61" s="45">
        <v>18.0517</v>
      </c>
      <c r="H61" s="45">
        <v>26.537299999999998</v>
      </c>
      <c r="I61" s="45">
        <v>24.718800000000002</v>
      </c>
      <c r="J61" s="45">
        <v>27.1814</v>
      </c>
      <c r="K61" s="45">
        <v>28.2029</v>
      </c>
      <c r="L61" s="45">
        <v>25.2271</v>
      </c>
      <c r="M61" s="45">
        <v>18.0517</v>
      </c>
      <c r="N61" s="45">
        <v>10.545199999999999</v>
      </c>
      <c r="O61" s="45">
        <v>0</v>
      </c>
      <c r="P61" s="45">
        <v>10.545199999999999</v>
      </c>
      <c r="Q61" s="45">
        <v>10.5266</v>
      </c>
      <c r="R61" s="45">
        <v>11.7818</v>
      </c>
      <c r="S61" s="45">
        <v>0</v>
      </c>
      <c r="T61" s="45">
        <v>10.5395</v>
      </c>
      <c r="U61" s="45">
        <v>0</v>
      </c>
      <c r="V61" s="45">
        <v>10.5395</v>
      </c>
      <c r="W61" s="45">
        <v>10.520799999999999</v>
      </c>
      <c r="X61" s="45">
        <v>11.7818</v>
      </c>
      <c r="Y61" s="45">
        <v>0</v>
      </c>
      <c r="Z61" s="45">
        <v>16</v>
      </c>
      <c r="AA61" s="45">
        <v>0</v>
      </c>
      <c r="AB61" s="45">
        <v>16</v>
      </c>
      <c r="AC61" s="45">
        <v>16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>
        <v>22.638400000000001</v>
      </c>
      <c r="C62" s="45">
        <v>25.662500000000001</v>
      </c>
      <c r="D62" s="45">
        <v>22.168299999999999</v>
      </c>
      <c r="E62" s="45">
        <v>21.928599999999999</v>
      </c>
      <c r="F62" s="45">
        <v>23.418700000000001</v>
      </c>
      <c r="G62" s="45">
        <v>24.627099999999999</v>
      </c>
      <c r="H62" s="45">
        <v>27.9834</v>
      </c>
      <c r="I62" s="45">
        <v>25.662500000000001</v>
      </c>
      <c r="J62" s="45">
        <v>28.536799999999999</v>
      </c>
      <c r="K62" s="45">
        <v>29.867000000000001</v>
      </c>
      <c r="L62" s="45">
        <v>23.9651</v>
      </c>
      <c r="M62" s="45">
        <v>24.627099999999999</v>
      </c>
      <c r="N62" s="45">
        <v>10.237500000000001</v>
      </c>
      <c r="O62" s="45">
        <v>0</v>
      </c>
      <c r="P62" s="45">
        <v>10.237500000000001</v>
      </c>
      <c r="Q62" s="45">
        <v>10.2029</v>
      </c>
      <c r="R62" s="45">
        <v>12</v>
      </c>
      <c r="S62" s="45" t="s">
        <v>268</v>
      </c>
      <c r="T62" s="45">
        <v>10.223100000000001</v>
      </c>
      <c r="U62" s="45">
        <v>0</v>
      </c>
      <c r="V62" s="45">
        <v>10.223100000000001</v>
      </c>
      <c r="W62" s="45">
        <v>10.1881</v>
      </c>
      <c r="X62" s="45">
        <v>12</v>
      </c>
      <c r="Y62" s="45">
        <v>0</v>
      </c>
      <c r="Z62" s="45">
        <v>16</v>
      </c>
      <c r="AA62" s="45">
        <v>0</v>
      </c>
      <c r="AB62" s="45">
        <v>16</v>
      </c>
      <c r="AC62" s="45">
        <v>16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21.681000000000001</v>
      </c>
      <c r="C63" s="45">
        <v>26.872599999999998</v>
      </c>
      <c r="D63" s="45">
        <v>20.526299999999999</v>
      </c>
      <c r="E63" s="45">
        <v>19.935700000000001</v>
      </c>
      <c r="F63" s="45">
        <v>23.0078</v>
      </c>
      <c r="G63" s="45">
        <v>22.85</v>
      </c>
      <c r="H63" s="45">
        <v>27.0977</v>
      </c>
      <c r="I63" s="45">
        <v>26.872599999999998</v>
      </c>
      <c r="J63" s="45">
        <v>27.180099999999999</v>
      </c>
      <c r="K63" s="45">
        <v>28.825399999999998</v>
      </c>
      <c r="L63" s="45">
        <v>23.430499999999999</v>
      </c>
      <c r="M63" s="45">
        <v>22.85</v>
      </c>
      <c r="N63" s="45">
        <v>10.2125</v>
      </c>
      <c r="O63" s="45">
        <v>0</v>
      </c>
      <c r="P63" s="45">
        <v>10.2125</v>
      </c>
      <c r="Q63" s="45">
        <v>10.1797</v>
      </c>
      <c r="R63" s="45">
        <v>12</v>
      </c>
      <c r="S63" s="45" t="s">
        <v>268</v>
      </c>
      <c r="T63" s="45">
        <v>10.2125</v>
      </c>
      <c r="U63" s="45">
        <v>0</v>
      </c>
      <c r="V63" s="45">
        <v>10.2125</v>
      </c>
      <c r="W63" s="45">
        <v>10.1797</v>
      </c>
      <c r="X63" s="45">
        <v>12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22.1098</v>
      </c>
      <c r="C64" s="45">
        <v>29.348199999999999</v>
      </c>
      <c r="D64" s="45">
        <v>19.935199999999998</v>
      </c>
      <c r="E64" s="45">
        <v>19.239000000000001</v>
      </c>
      <c r="F64" s="45">
        <v>22.713799999999999</v>
      </c>
      <c r="G64" s="45">
        <v>23.165700000000001</v>
      </c>
      <c r="H64" s="45">
        <v>27.7288</v>
      </c>
      <c r="I64" s="45">
        <v>29.348199999999999</v>
      </c>
      <c r="J64" s="45">
        <v>26.8917</v>
      </c>
      <c r="K64" s="45">
        <v>28.508299999999998</v>
      </c>
      <c r="L64" s="45">
        <v>23.482800000000001</v>
      </c>
      <c r="M64" s="45">
        <v>23.165700000000001</v>
      </c>
      <c r="N64" s="45">
        <v>10.2798</v>
      </c>
      <c r="O64" s="45">
        <v>0</v>
      </c>
      <c r="P64" s="45">
        <v>10.2798</v>
      </c>
      <c r="Q64" s="45">
        <v>10.2242</v>
      </c>
      <c r="R64" s="45">
        <v>12</v>
      </c>
      <c r="S64" s="45" t="s">
        <v>268</v>
      </c>
      <c r="T64" s="45">
        <v>10.2798</v>
      </c>
      <c r="U64" s="45">
        <v>0</v>
      </c>
      <c r="V64" s="45">
        <v>10.2798</v>
      </c>
      <c r="W64" s="45">
        <v>10.2242</v>
      </c>
      <c r="X64" s="45">
        <v>12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2" ht="13.8" hidden="1" outlineLevel="1" collapsed="1">
      <c r="A65" s="8">
        <v>42186</v>
      </c>
      <c r="B65" s="45">
        <v>23.385400000000001</v>
      </c>
      <c r="C65" s="45">
        <v>28.7319</v>
      </c>
      <c r="D65" s="45">
        <v>21.513999999999999</v>
      </c>
      <c r="E65" s="45">
        <v>21.057700000000001</v>
      </c>
      <c r="F65" s="45">
        <v>22.728400000000001</v>
      </c>
      <c r="G65" s="45">
        <v>23.7669</v>
      </c>
      <c r="H65" s="45">
        <v>26.9175</v>
      </c>
      <c r="I65" s="45">
        <v>28.7319</v>
      </c>
      <c r="J65" s="45">
        <v>26.0289</v>
      </c>
      <c r="K65" s="45">
        <v>27.6586</v>
      </c>
      <c r="L65" s="45">
        <v>23.1402</v>
      </c>
      <c r="M65" s="45">
        <v>23.7669</v>
      </c>
      <c r="N65" s="45">
        <v>10.204499999999999</v>
      </c>
      <c r="O65" s="45">
        <v>0</v>
      </c>
      <c r="P65" s="45">
        <v>10.204499999999999</v>
      </c>
      <c r="Q65" s="45">
        <v>10.1417</v>
      </c>
      <c r="R65" s="45">
        <v>12</v>
      </c>
      <c r="S65" s="45">
        <v>0</v>
      </c>
      <c r="T65" s="45">
        <v>10.204499999999999</v>
      </c>
      <c r="U65" s="45">
        <v>0</v>
      </c>
      <c r="V65" s="45">
        <v>10.204499999999999</v>
      </c>
      <c r="W65" s="45">
        <v>10.1417</v>
      </c>
      <c r="X65" s="45">
        <v>12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2" ht="13.8" hidden="1" outlineLevel="1" collapsed="1">
      <c r="A66" s="8">
        <v>42217</v>
      </c>
      <c r="B66" s="45">
        <v>23.301300000000001</v>
      </c>
      <c r="C66" s="45">
        <v>29.271100000000001</v>
      </c>
      <c r="D66" s="45">
        <v>21.421199999999999</v>
      </c>
      <c r="E66" s="45">
        <v>21.048100000000002</v>
      </c>
      <c r="F66" s="45">
        <v>23.2074</v>
      </c>
      <c r="G66" s="45">
        <v>14.2887</v>
      </c>
      <c r="H66" s="45">
        <v>26.215800000000002</v>
      </c>
      <c r="I66" s="45">
        <v>29.271100000000001</v>
      </c>
      <c r="J66" s="45">
        <v>24.964400000000001</v>
      </c>
      <c r="K66" s="45">
        <v>25.444099999999999</v>
      </c>
      <c r="L66" s="45">
        <v>23.677600000000002</v>
      </c>
      <c r="M66" s="45">
        <v>22.438500000000001</v>
      </c>
      <c r="N66" s="45">
        <v>9.6321999999999992</v>
      </c>
      <c r="O66" s="45">
        <v>0</v>
      </c>
      <c r="P66" s="45">
        <v>9.6321999999999992</v>
      </c>
      <c r="Q66" s="45">
        <v>9.4312000000000005</v>
      </c>
      <c r="R66" s="45">
        <v>12</v>
      </c>
      <c r="S66" s="45">
        <v>11.92</v>
      </c>
      <c r="T66" s="45">
        <v>9.5678000000000001</v>
      </c>
      <c r="U66" s="45">
        <v>0</v>
      </c>
      <c r="V66" s="45">
        <v>9.5678000000000001</v>
      </c>
      <c r="W66" s="45">
        <v>9.4690999999999992</v>
      </c>
      <c r="X66" s="45">
        <v>12</v>
      </c>
      <c r="Y66" s="45">
        <v>0</v>
      </c>
      <c r="Z66" s="45">
        <v>10.8466</v>
      </c>
      <c r="AA66" s="45">
        <v>0</v>
      </c>
      <c r="AB66" s="45">
        <v>10.8466</v>
      </c>
      <c r="AC66" s="45">
        <v>5</v>
      </c>
      <c r="AD66" s="45">
        <v>0</v>
      </c>
      <c r="AE66" s="45">
        <v>11.92</v>
      </c>
    </row>
    <row r="67" spans="1:32" ht="13.8" hidden="1" outlineLevel="1" collapsed="1">
      <c r="A67" s="8">
        <v>42248</v>
      </c>
      <c r="B67" s="45">
        <v>24.720300000000002</v>
      </c>
      <c r="C67" s="45">
        <v>29.1874</v>
      </c>
      <c r="D67" s="45">
        <v>22.5349</v>
      </c>
      <c r="E67" s="45">
        <v>22.663499999999999</v>
      </c>
      <c r="F67" s="45">
        <v>22.577500000000001</v>
      </c>
      <c r="G67" s="45">
        <v>14.439</v>
      </c>
      <c r="H67" s="45">
        <v>26.741099999999999</v>
      </c>
      <c r="I67" s="45">
        <v>29.1874</v>
      </c>
      <c r="J67" s="45">
        <v>25.2864</v>
      </c>
      <c r="K67" s="45">
        <v>26.2135</v>
      </c>
      <c r="L67" s="45">
        <v>23.0137</v>
      </c>
      <c r="M67" s="45">
        <v>24.179200000000002</v>
      </c>
      <c r="N67" s="45">
        <v>9.7683999999999997</v>
      </c>
      <c r="O67" s="45">
        <v>0</v>
      </c>
      <c r="P67" s="45">
        <v>9.7683999999999997</v>
      </c>
      <c r="Q67" s="45">
        <v>9.4878999999999998</v>
      </c>
      <c r="R67" s="45">
        <v>12</v>
      </c>
      <c r="S67" s="45">
        <v>11.92</v>
      </c>
      <c r="T67" s="45">
        <v>9.6270000000000007</v>
      </c>
      <c r="U67" s="45">
        <v>0</v>
      </c>
      <c r="V67" s="45">
        <v>9.6270000000000007</v>
      </c>
      <c r="W67" s="45">
        <v>9.4794999999999998</v>
      </c>
      <c r="X67" s="45">
        <v>12</v>
      </c>
      <c r="Y67" s="45">
        <v>0</v>
      </c>
      <c r="Z67" s="45">
        <v>11.997999999999999</v>
      </c>
      <c r="AA67" s="45">
        <v>0</v>
      </c>
      <c r="AB67" s="45">
        <v>11.997999999999999</v>
      </c>
      <c r="AC67" s="45">
        <v>16</v>
      </c>
      <c r="AD67" s="45">
        <v>0</v>
      </c>
      <c r="AE67" s="45">
        <v>11.92</v>
      </c>
    </row>
    <row r="68" spans="1:32" ht="13.8" hidden="1" outlineLevel="1" collapsed="1">
      <c r="A68" s="8">
        <v>42278</v>
      </c>
      <c r="B68" s="45">
        <v>24.340199999999999</v>
      </c>
      <c r="C68" s="45">
        <v>28.57</v>
      </c>
      <c r="D68" s="45">
        <v>22.0185</v>
      </c>
      <c r="E68" s="45">
        <v>21.489599999999999</v>
      </c>
      <c r="F68" s="45">
        <v>23.116700000000002</v>
      </c>
      <c r="G68" s="45">
        <v>21.654399999999999</v>
      </c>
      <c r="H68" s="45">
        <v>25.9542</v>
      </c>
      <c r="I68" s="45">
        <v>28.57</v>
      </c>
      <c r="J68" s="45">
        <v>24.2532</v>
      </c>
      <c r="K68" s="45">
        <v>24.793399999999998</v>
      </c>
      <c r="L68" s="45">
        <v>23.374400000000001</v>
      </c>
      <c r="M68" s="45">
        <v>21.654399999999999</v>
      </c>
      <c r="N68" s="45">
        <v>9.9167000000000005</v>
      </c>
      <c r="O68" s="45">
        <v>0</v>
      </c>
      <c r="P68" s="45">
        <v>9.9167000000000005</v>
      </c>
      <c r="Q68" s="45">
        <v>9.5684000000000005</v>
      </c>
      <c r="R68" s="45">
        <v>15</v>
      </c>
      <c r="S68" s="45">
        <v>0</v>
      </c>
      <c r="T68" s="45">
        <v>9.8771000000000004</v>
      </c>
      <c r="U68" s="45">
        <v>0</v>
      </c>
      <c r="V68" s="45">
        <v>9.8771000000000004</v>
      </c>
      <c r="W68" s="45">
        <v>9.5236999999999998</v>
      </c>
      <c r="X68" s="45">
        <v>15</v>
      </c>
      <c r="Y68" s="45">
        <v>0</v>
      </c>
      <c r="Z68" s="45">
        <v>16</v>
      </c>
      <c r="AA68" s="45">
        <v>0</v>
      </c>
      <c r="AB68" s="45">
        <v>16</v>
      </c>
      <c r="AC68" s="45">
        <v>16</v>
      </c>
      <c r="AD68" s="45">
        <v>0</v>
      </c>
      <c r="AE68" s="45">
        <v>0</v>
      </c>
    </row>
    <row r="69" spans="1:32" ht="13.8" hidden="1" outlineLevel="1" collapsed="1">
      <c r="A69" s="8">
        <v>42309</v>
      </c>
      <c r="B69" s="45">
        <v>25.184100000000001</v>
      </c>
      <c r="C69" s="45">
        <v>29.250599999999999</v>
      </c>
      <c r="D69" s="45">
        <v>23.260100000000001</v>
      </c>
      <c r="E69" s="45">
        <v>24.708300000000001</v>
      </c>
      <c r="F69" s="45">
        <v>20.350000000000001</v>
      </c>
      <c r="G69" s="45">
        <v>23.200800000000001</v>
      </c>
      <c r="H69" s="45">
        <v>26.174900000000001</v>
      </c>
      <c r="I69" s="45">
        <v>29.250599999999999</v>
      </c>
      <c r="J69" s="45">
        <v>24.5444</v>
      </c>
      <c r="K69" s="45">
        <v>24.7621</v>
      </c>
      <c r="L69" s="45">
        <v>23.9968</v>
      </c>
      <c r="M69" s="45">
        <v>23.200800000000001</v>
      </c>
      <c r="N69" s="45">
        <v>12.5905</v>
      </c>
      <c r="O69" s="45">
        <v>0</v>
      </c>
      <c r="P69" s="45">
        <v>12.5905</v>
      </c>
      <c r="Q69" s="45">
        <v>12.241300000000001</v>
      </c>
      <c r="R69" s="45">
        <v>12.5999</v>
      </c>
      <c r="S69" s="45" t="s">
        <v>268</v>
      </c>
      <c r="T69" s="45">
        <v>12.5905</v>
      </c>
      <c r="U69" s="45">
        <v>0</v>
      </c>
      <c r="V69" s="45">
        <v>12.5905</v>
      </c>
      <c r="W69" s="45">
        <v>12.241300000000001</v>
      </c>
      <c r="X69" s="45">
        <v>12.5999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</row>
    <row r="70" spans="1:32" ht="13.8" hidden="1" outlineLevel="1" collapsed="1">
      <c r="A70" s="8">
        <v>42339</v>
      </c>
      <c r="B70" s="45">
        <v>25.081099999999999</v>
      </c>
      <c r="C70" s="45">
        <v>29.616700000000002</v>
      </c>
      <c r="D70" s="45">
        <v>23.564599999999999</v>
      </c>
      <c r="E70" s="45">
        <v>23.474399999999999</v>
      </c>
      <c r="F70" s="45">
        <v>23.8401</v>
      </c>
      <c r="G70" s="45">
        <v>22.6937</v>
      </c>
      <c r="H70" s="45">
        <v>25.6417</v>
      </c>
      <c r="I70" s="45">
        <v>29.616700000000002</v>
      </c>
      <c r="J70" s="45">
        <v>24.239000000000001</v>
      </c>
      <c r="K70" s="45">
        <v>24.299800000000001</v>
      </c>
      <c r="L70" s="45">
        <v>24.1128</v>
      </c>
      <c r="M70" s="45">
        <v>22.6937</v>
      </c>
      <c r="N70" s="45">
        <v>11.3911</v>
      </c>
      <c r="O70" s="45">
        <v>0</v>
      </c>
      <c r="P70" s="45">
        <v>11.3911</v>
      </c>
      <c r="Q70" s="45">
        <v>11.4359</v>
      </c>
      <c r="R70" s="45">
        <v>11</v>
      </c>
      <c r="S70" s="45">
        <v>0</v>
      </c>
      <c r="T70" s="45">
        <v>11.3911</v>
      </c>
      <c r="U70" s="45">
        <v>0</v>
      </c>
      <c r="V70" s="45">
        <v>11.3911</v>
      </c>
      <c r="W70" s="45">
        <v>11.4359</v>
      </c>
      <c r="X70" s="45">
        <v>11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2" ht="13.8" hidden="1" outlineLevel="1" collapsed="1">
      <c r="A71" s="8">
        <v>42370</v>
      </c>
      <c r="B71" s="45">
        <v>25.160299999999999</v>
      </c>
      <c r="C71" s="45">
        <v>28.219200000000001</v>
      </c>
      <c r="D71" s="45">
        <v>23.806100000000001</v>
      </c>
      <c r="E71" s="45">
        <v>23.933399999999999</v>
      </c>
      <c r="F71" s="45">
        <v>23.591899999999999</v>
      </c>
      <c r="G71" s="45">
        <v>21.5989</v>
      </c>
      <c r="H71" s="45">
        <v>25.360700000000001</v>
      </c>
      <c r="I71" s="45">
        <v>28.219200000000001</v>
      </c>
      <c r="J71" s="45">
        <v>24.069299999999998</v>
      </c>
      <c r="K71" s="45">
        <v>24.281199999999998</v>
      </c>
      <c r="L71" s="45">
        <v>23.705200000000001</v>
      </c>
      <c r="M71" s="45">
        <v>21.5989</v>
      </c>
      <c r="N71" s="45">
        <v>10.940200000000001</v>
      </c>
      <c r="O71" s="45">
        <v>0</v>
      </c>
      <c r="P71" s="45">
        <v>10.940200000000001</v>
      </c>
      <c r="Q71" s="45">
        <v>11.039199999999999</v>
      </c>
      <c r="R71" s="45">
        <v>10.358499999999999</v>
      </c>
      <c r="S71" s="45" t="s">
        <v>268</v>
      </c>
      <c r="T71" s="45">
        <v>10.5868</v>
      </c>
      <c r="U71" s="45">
        <v>0</v>
      </c>
      <c r="V71" s="45">
        <v>10.5868</v>
      </c>
      <c r="W71" s="45">
        <v>10.5868</v>
      </c>
      <c r="X71" s="45">
        <v>0</v>
      </c>
      <c r="Y71" s="45">
        <v>0</v>
      </c>
      <c r="Z71" s="45">
        <v>12.2163</v>
      </c>
      <c r="AA71" s="45">
        <v>0</v>
      </c>
      <c r="AB71" s="45">
        <v>12.2163</v>
      </c>
      <c r="AC71" s="45">
        <v>16</v>
      </c>
      <c r="AD71" s="45">
        <v>10.358499999999999</v>
      </c>
      <c r="AE71" s="45">
        <v>0</v>
      </c>
    </row>
    <row r="72" spans="1:32" ht="13.8" hidden="1" outlineLevel="1" collapsed="1">
      <c r="A72" s="8">
        <v>42401</v>
      </c>
      <c r="B72" s="45">
        <v>26.1081</v>
      </c>
      <c r="C72" s="45">
        <v>30.322600000000001</v>
      </c>
      <c r="D72" s="45">
        <v>23.250699999999998</v>
      </c>
      <c r="E72" s="45">
        <v>23.4208</v>
      </c>
      <c r="F72" s="45">
        <v>23.3323</v>
      </c>
      <c r="G72" s="45">
        <v>15.8086</v>
      </c>
      <c r="H72" s="45">
        <v>26.957899999999999</v>
      </c>
      <c r="I72" s="45">
        <v>30.322600000000001</v>
      </c>
      <c r="J72" s="45">
        <v>24.458100000000002</v>
      </c>
      <c r="K72" s="45">
        <v>24.726700000000001</v>
      </c>
      <c r="L72" s="45">
        <v>23.9192</v>
      </c>
      <c r="M72" s="45">
        <v>21.643699999999999</v>
      </c>
      <c r="N72" s="45">
        <v>10.6526</v>
      </c>
      <c r="O72" s="45">
        <v>0</v>
      </c>
      <c r="P72" s="45">
        <v>10.6526</v>
      </c>
      <c r="Q72" s="45">
        <v>10.5146</v>
      </c>
      <c r="R72" s="45">
        <v>10.0989</v>
      </c>
      <c r="S72" s="45">
        <v>12.0045</v>
      </c>
      <c r="T72" s="45">
        <v>10.452</v>
      </c>
      <c r="U72" s="45">
        <v>0</v>
      </c>
      <c r="V72" s="45">
        <v>10.452</v>
      </c>
      <c r="W72" s="45">
        <v>10.5146</v>
      </c>
      <c r="X72" s="45">
        <v>10</v>
      </c>
      <c r="Y72" s="45">
        <v>0</v>
      </c>
      <c r="Z72" s="45">
        <v>11.632199999999999</v>
      </c>
      <c r="AA72" s="45">
        <v>0</v>
      </c>
      <c r="AB72" s="45">
        <v>11.632199999999999</v>
      </c>
      <c r="AC72" s="45">
        <v>0</v>
      </c>
      <c r="AD72" s="45">
        <v>10.358499999999999</v>
      </c>
      <c r="AE72" s="45">
        <v>12.0045</v>
      </c>
    </row>
    <row r="73" spans="1:32" ht="13.8" hidden="1" outlineLevel="1" collapsed="1">
      <c r="A73" s="8">
        <v>42430</v>
      </c>
      <c r="B73" s="45">
        <v>23.851700000000001</v>
      </c>
      <c r="C73" s="45">
        <v>28.2486</v>
      </c>
      <c r="D73" s="45">
        <v>22.281199999999998</v>
      </c>
      <c r="E73" s="45">
        <v>22.1065</v>
      </c>
      <c r="F73" s="45">
        <v>22.811800000000002</v>
      </c>
      <c r="G73" s="45">
        <v>21.7547</v>
      </c>
      <c r="H73" s="45">
        <v>24.805399999999999</v>
      </c>
      <c r="I73" s="45">
        <v>28.2486</v>
      </c>
      <c r="J73" s="45">
        <v>23.458500000000001</v>
      </c>
      <c r="K73" s="45">
        <v>23.545000000000002</v>
      </c>
      <c r="L73" s="45">
        <v>23.301300000000001</v>
      </c>
      <c r="M73" s="45">
        <v>21.7547</v>
      </c>
      <c r="N73" s="45">
        <v>9.8953000000000007</v>
      </c>
      <c r="O73" s="45">
        <v>0</v>
      </c>
      <c r="P73" s="45">
        <v>9.8953000000000007</v>
      </c>
      <c r="Q73" s="45">
        <v>9.8226999999999993</v>
      </c>
      <c r="R73" s="45">
        <v>10.475199999999999</v>
      </c>
      <c r="S73" s="45" t="s">
        <v>268</v>
      </c>
      <c r="T73" s="45">
        <v>9.9443000000000001</v>
      </c>
      <c r="U73" s="45">
        <v>0</v>
      </c>
      <c r="V73" s="45">
        <v>9.9443000000000001</v>
      </c>
      <c r="W73" s="45">
        <v>9.8728999999999996</v>
      </c>
      <c r="X73" s="45">
        <v>10.475199999999999</v>
      </c>
      <c r="Y73" s="45">
        <v>0</v>
      </c>
      <c r="Z73" s="45">
        <v>9.1576000000000004</v>
      </c>
      <c r="AA73" s="45">
        <v>0</v>
      </c>
      <c r="AB73" s="45">
        <v>9.1576000000000004</v>
      </c>
      <c r="AC73" s="45">
        <v>9.1576000000000004</v>
      </c>
      <c r="AD73" s="45">
        <v>0</v>
      </c>
      <c r="AE73" s="45">
        <v>0</v>
      </c>
    </row>
    <row r="74" spans="1:32" ht="13.8" hidden="1" outlineLevel="1" collapsed="1">
      <c r="A74" s="8">
        <v>42461</v>
      </c>
      <c r="B74" s="45">
        <v>25.325099999999999</v>
      </c>
      <c r="C74" s="45">
        <v>29.775099999999998</v>
      </c>
      <c r="D74" s="45">
        <v>22.564699999999998</v>
      </c>
      <c r="E74" s="45">
        <v>23.266500000000001</v>
      </c>
      <c r="F74" s="45">
        <v>22.120799999999999</v>
      </c>
      <c r="G74" s="45">
        <v>13.879</v>
      </c>
      <c r="H74" s="45">
        <v>25.885899999999999</v>
      </c>
      <c r="I74" s="45">
        <v>29.775099999999998</v>
      </c>
      <c r="J74" s="45">
        <v>23.3184</v>
      </c>
      <c r="K74" s="45">
        <v>23.672599999999999</v>
      </c>
      <c r="L74" s="45">
        <v>22.120799999999999</v>
      </c>
      <c r="M74" s="45">
        <v>19.601299999999998</v>
      </c>
      <c r="N74" s="45">
        <v>10.821199999999999</v>
      </c>
      <c r="O74" s="45">
        <v>0</v>
      </c>
      <c r="P74" s="45">
        <v>10.821199999999999</v>
      </c>
      <c r="Q74" s="45">
        <v>10.020200000000001</v>
      </c>
      <c r="R74" s="45" t="s">
        <v>268</v>
      </c>
      <c r="S74" s="45">
        <v>11.3171</v>
      </c>
      <c r="T74" s="45">
        <v>9.5814000000000004</v>
      </c>
      <c r="U74" s="45">
        <v>0</v>
      </c>
      <c r="V74" s="45">
        <v>9.5814000000000004</v>
      </c>
      <c r="W74" s="45">
        <v>9.5814000000000004</v>
      </c>
      <c r="X74" s="45">
        <v>0</v>
      </c>
      <c r="Y74" s="45">
        <v>0</v>
      </c>
      <c r="Z74" s="45">
        <v>11.507199999999999</v>
      </c>
      <c r="AA74" s="45">
        <v>0</v>
      </c>
      <c r="AB74" s="45">
        <v>11.507199999999999</v>
      </c>
      <c r="AC74" s="45">
        <v>16</v>
      </c>
      <c r="AD74" s="45">
        <v>0</v>
      </c>
      <c r="AE74" s="45">
        <v>11.3171</v>
      </c>
    </row>
    <row r="75" spans="1:32" ht="13.8" hidden="1" outlineLevel="1" collapsed="1">
      <c r="A75" s="8">
        <v>42491</v>
      </c>
      <c r="B75" s="45">
        <v>24.5534</v>
      </c>
      <c r="C75" s="45">
        <v>28.928000000000001</v>
      </c>
      <c r="D75" s="45">
        <v>21.154</v>
      </c>
      <c r="E75" s="45">
        <v>20.9312</v>
      </c>
      <c r="F75" s="45">
        <v>22.701699999999999</v>
      </c>
      <c r="G75" s="45">
        <v>20.038499999999999</v>
      </c>
      <c r="H75" s="45">
        <v>26.0184</v>
      </c>
      <c r="I75" s="45">
        <v>28.928000000000001</v>
      </c>
      <c r="J75" s="45">
        <v>23.2896</v>
      </c>
      <c r="K75" s="45">
        <v>23.4697</v>
      </c>
      <c r="L75" s="45">
        <v>22.773</v>
      </c>
      <c r="M75" s="45">
        <v>20.038499999999999</v>
      </c>
      <c r="N75" s="45">
        <v>10.8348</v>
      </c>
      <c r="O75" s="45">
        <v>0</v>
      </c>
      <c r="P75" s="45">
        <v>10.8348</v>
      </c>
      <c r="Q75" s="45">
        <v>10.827299999999999</v>
      </c>
      <c r="R75" s="45">
        <v>12.233599999999999</v>
      </c>
      <c r="S75" s="45" t="s">
        <v>268</v>
      </c>
      <c r="T75" s="45">
        <v>10.776400000000001</v>
      </c>
      <c r="U75" s="45">
        <v>0</v>
      </c>
      <c r="V75" s="45">
        <v>10.776400000000001</v>
      </c>
      <c r="W75" s="45">
        <v>10.7685</v>
      </c>
      <c r="X75" s="45">
        <v>12.233599999999999</v>
      </c>
      <c r="Y75" s="45">
        <v>0</v>
      </c>
      <c r="Z75" s="45">
        <v>16</v>
      </c>
      <c r="AA75" s="45">
        <v>0</v>
      </c>
      <c r="AB75" s="45">
        <v>16</v>
      </c>
      <c r="AC75" s="45">
        <v>16</v>
      </c>
      <c r="AD75" s="45">
        <v>0</v>
      </c>
      <c r="AE75" s="45">
        <v>0</v>
      </c>
    </row>
    <row r="76" spans="1:32" ht="13.8" hidden="1" outlineLevel="1" collapsed="1">
      <c r="A76" s="8">
        <v>42522</v>
      </c>
      <c r="B76" s="45">
        <v>24.904699999999998</v>
      </c>
      <c r="C76" s="45">
        <v>26.882400000000001</v>
      </c>
      <c r="D76" s="45">
        <v>23.102599999999999</v>
      </c>
      <c r="E76" s="45">
        <v>23.6768</v>
      </c>
      <c r="F76" s="45">
        <v>21.555199999999999</v>
      </c>
      <c r="G76" s="45">
        <v>20.683</v>
      </c>
      <c r="H76" s="45">
        <v>24.967199999999998</v>
      </c>
      <c r="I76" s="45">
        <v>26.882400000000001</v>
      </c>
      <c r="J76" s="45">
        <v>23.205200000000001</v>
      </c>
      <c r="K76" s="45">
        <v>23.682200000000002</v>
      </c>
      <c r="L76" s="45">
        <v>21.912500000000001</v>
      </c>
      <c r="M76" s="45">
        <v>20.683</v>
      </c>
      <c r="N76" s="45">
        <v>12.383800000000001</v>
      </c>
      <c r="O76" s="45">
        <v>0</v>
      </c>
      <c r="P76" s="45">
        <v>12.383800000000001</v>
      </c>
      <c r="Q76" s="45">
        <v>15.4255</v>
      </c>
      <c r="R76" s="45">
        <v>12.220700000000001</v>
      </c>
      <c r="S76" s="45" t="s">
        <v>268</v>
      </c>
      <c r="T76" s="45">
        <v>12.213100000000001</v>
      </c>
      <c r="U76" s="45">
        <v>0</v>
      </c>
      <c r="V76" s="45">
        <v>12.213100000000001</v>
      </c>
      <c r="W76" s="45">
        <v>9.5707000000000004</v>
      </c>
      <c r="X76" s="45">
        <v>12.233599999999999</v>
      </c>
      <c r="Y76" s="45">
        <v>0</v>
      </c>
      <c r="Z76" s="45">
        <v>12.6297</v>
      </c>
      <c r="AA76" s="45">
        <v>0</v>
      </c>
      <c r="AB76" s="45">
        <v>12.6297</v>
      </c>
      <c r="AC76" s="45">
        <v>16</v>
      </c>
      <c r="AD76" s="45">
        <v>12.2</v>
      </c>
      <c r="AE76" s="45">
        <v>0</v>
      </c>
    </row>
    <row r="77" spans="1:32" ht="13.8" hidden="1" outlineLevel="1" collapsed="1">
      <c r="A77" s="8">
        <v>42552</v>
      </c>
      <c r="B77" s="45">
        <v>22.9221</v>
      </c>
      <c r="C77" s="45">
        <v>25.854199999999999</v>
      </c>
      <c r="D77" s="45">
        <v>21.2624</v>
      </c>
      <c r="E77" s="45">
        <v>21.267399999999999</v>
      </c>
      <c r="F77" s="45">
        <v>20.969200000000001</v>
      </c>
      <c r="G77" s="45">
        <v>22.020800000000001</v>
      </c>
      <c r="H77" s="45">
        <v>23.0336</v>
      </c>
      <c r="I77" s="45">
        <v>25.854199999999999</v>
      </c>
      <c r="J77" s="45">
        <v>21.409300000000002</v>
      </c>
      <c r="K77" s="45">
        <v>21.4617</v>
      </c>
      <c r="L77" s="45">
        <v>20.969200000000001</v>
      </c>
      <c r="M77" s="45">
        <v>22.020800000000001</v>
      </c>
      <c r="N77" s="45">
        <v>12.7784</v>
      </c>
      <c r="O77" s="45">
        <v>0</v>
      </c>
      <c r="P77" s="45">
        <v>12.7784</v>
      </c>
      <c r="Q77" s="45">
        <v>12.7784</v>
      </c>
      <c r="R77" s="45" t="s">
        <v>268</v>
      </c>
      <c r="S77" s="45" t="s">
        <v>268</v>
      </c>
      <c r="T77" s="45">
        <v>12.9665</v>
      </c>
      <c r="U77" s="45">
        <v>0</v>
      </c>
      <c r="V77" s="45">
        <v>12.9665</v>
      </c>
      <c r="W77" s="45">
        <v>12.9665</v>
      </c>
      <c r="X77" s="45">
        <v>0</v>
      </c>
      <c r="Y77" s="45">
        <v>0</v>
      </c>
      <c r="Z77" s="45">
        <v>5.25</v>
      </c>
      <c r="AA77" s="45">
        <v>0</v>
      </c>
      <c r="AB77" s="45">
        <v>5.25</v>
      </c>
      <c r="AC77" s="45">
        <v>5.25</v>
      </c>
      <c r="AD77" s="45">
        <v>0</v>
      </c>
      <c r="AE77" s="45">
        <v>0</v>
      </c>
    </row>
    <row r="78" spans="1:32" ht="13.8" hidden="1" outlineLevel="1" collapsed="1">
      <c r="A78" s="8">
        <v>42583</v>
      </c>
      <c r="B78" s="45">
        <v>24.1297</v>
      </c>
      <c r="C78" s="45">
        <v>26.785599999999999</v>
      </c>
      <c r="D78" s="45">
        <v>22.027200000000001</v>
      </c>
      <c r="E78" s="45">
        <v>22.1373</v>
      </c>
      <c r="F78" s="45">
        <v>21.524999999999999</v>
      </c>
      <c r="G78" s="45">
        <v>21.835799999999999</v>
      </c>
      <c r="H78" s="45">
        <v>24.437799999999999</v>
      </c>
      <c r="I78" s="45">
        <v>26.785599999999999</v>
      </c>
      <c r="J78" s="45">
        <v>22.504799999999999</v>
      </c>
      <c r="K78" s="45">
        <v>22.68</v>
      </c>
      <c r="L78" s="45">
        <v>21.838899999999999</v>
      </c>
      <c r="M78" s="45">
        <v>21.835799999999999</v>
      </c>
      <c r="N78" s="45">
        <v>10.0829</v>
      </c>
      <c r="O78" s="45">
        <v>0</v>
      </c>
      <c r="P78" s="45">
        <v>10.0829</v>
      </c>
      <c r="Q78" s="45">
        <v>10.286</v>
      </c>
      <c r="R78" s="45">
        <v>8.1033000000000008</v>
      </c>
      <c r="S78" s="45" t="s">
        <v>268</v>
      </c>
      <c r="T78" s="45">
        <v>10.6142</v>
      </c>
      <c r="U78" s="45">
        <v>0</v>
      </c>
      <c r="V78" s="45">
        <v>10.6142</v>
      </c>
      <c r="W78" s="45">
        <v>10.6099</v>
      </c>
      <c r="X78" s="45">
        <v>12.233599999999999</v>
      </c>
      <c r="Y78" s="45">
        <v>0</v>
      </c>
      <c r="Z78" s="45">
        <v>6.9650999999999996</v>
      </c>
      <c r="AA78" s="45">
        <v>0</v>
      </c>
      <c r="AB78" s="45">
        <v>6.9650999999999996</v>
      </c>
      <c r="AC78" s="45">
        <v>5.25</v>
      </c>
      <c r="AD78" s="45">
        <v>8</v>
      </c>
      <c r="AE78" s="45">
        <v>0</v>
      </c>
    </row>
    <row r="79" spans="1:32" ht="13.8" hidden="1" outlineLevel="1" collapsed="1">
      <c r="A79" s="8">
        <v>42614</v>
      </c>
      <c r="B79" s="45">
        <v>22.9648</v>
      </c>
      <c r="C79" s="45">
        <v>25.7209</v>
      </c>
      <c r="D79" s="45">
        <v>21.369900000000001</v>
      </c>
      <c r="E79" s="45">
        <v>21.341100000000001</v>
      </c>
      <c r="F79" s="45">
        <v>21.370799999999999</v>
      </c>
      <c r="G79" s="45">
        <v>21.865300000000001</v>
      </c>
      <c r="H79" s="45">
        <v>23.387899999999998</v>
      </c>
      <c r="I79" s="45">
        <v>25.7209</v>
      </c>
      <c r="J79" s="45">
        <v>21.9665</v>
      </c>
      <c r="K79" s="45">
        <v>22.0548</v>
      </c>
      <c r="L79" s="45">
        <v>21.553799999999999</v>
      </c>
      <c r="M79" s="45">
        <v>21.865300000000001</v>
      </c>
      <c r="N79" s="45">
        <v>10.0839</v>
      </c>
      <c r="O79" s="45">
        <v>0</v>
      </c>
      <c r="P79" s="45">
        <v>10.0839</v>
      </c>
      <c r="Q79" s="45">
        <v>10.0733</v>
      </c>
      <c r="R79" s="45">
        <v>10.2883</v>
      </c>
      <c r="S79" s="45" t="s">
        <v>268</v>
      </c>
      <c r="T79" s="45">
        <v>10.1351</v>
      </c>
      <c r="U79" s="45">
        <v>0</v>
      </c>
      <c r="V79" s="45">
        <v>10.1351</v>
      </c>
      <c r="W79" s="45">
        <v>10.116899999999999</v>
      </c>
      <c r="X79" s="45">
        <v>12.233599999999999</v>
      </c>
      <c r="Y79" s="45">
        <v>0</v>
      </c>
      <c r="Z79" s="45">
        <v>9.1021000000000001</v>
      </c>
      <c r="AA79" s="45">
        <v>0</v>
      </c>
      <c r="AB79" s="45">
        <v>9.1021000000000001</v>
      </c>
      <c r="AC79" s="45">
        <v>5.25</v>
      </c>
      <c r="AD79" s="45">
        <v>9.9</v>
      </c>
      <c r="AE79" s="45">
        <v>0</v>
      </c>
      <c r="AF79" s="158"/>
    </row>
    <row r="80" spans="1:32" ht="13.8" hidden="1" outlineLevel="1" collapsed="1">
      <c r="A80" s="8">
        <v>42644</v>
      </c>
      <c r="B80" s="45">
        <v>23.227799999999998</v>
      </c>
      <c r="C80" s="45">
        <v>24.937799999999999</v>
      </c>
      <c r="D80" s="45">
        <v>21.657399999999999</v>
      </c>
      <c r="E80" s="45">
        <v>21.904</v>
      </c>
      <c r="F80" s="45">
        <v>21.363</v>
      </c>
      <c r="G80" s="45">
        <v>19.9329</v>
      </c>
      <c r="H80" s="45">
        <v>23.372</v>
      </c>
      <c r="I80" s="45">
        <v>24.937799999999999</v>
      </c>
      <c r="J80" s="45">
        <v>21.8963</v>
      </c>
      <c r="K80" s="45">
        <v>22.2529</v>
      </c>
      <c r="L80" s="45">
        <v>21.363</v>
      </c>
      <c r="M80" s="45">
        <v>19.9329</v>
      </c>
      <c r="N80" s="45">
        <v>12.532999999999999</v>
      </c>
      <c r="O80" s="45">
        <v>0</v>
      </c>
      <c r="P80" s="45">
        <v>12.532999999999999</v>
      </c>
      <c r="Q80" s="45">
        <v>12.532999999999999</v>
      </c>
      <c r="R80" s="45" t="s">
        <v>268</v>
      </c>
      <c r="S80" s="45" t="s">
        <v>268</v>
      </c>
      <c r="T80" s="45">
        <v>13.4369</v>
      </c>
      <c r="U80" s="45">
        <v>0</v>
      </c>
      <c r="V80" s="45">
        <v>13.4369</v>
      </c>
      <c r="W80" s="45">
        <v>13.4369</v>
      </c>
      <c r="X80" s="45">
        <v>0</v>
      </c>
      <c r="Y80" s="45">
        <v>0</v>
      </c>
      <c r="Z80" s="45">
        <v>10.978</v>
      </c>
      <c r="AA80" s="45">
        <v>0</v>
      </c>
      <c r="AB80" s="45">
        <v>10.978</v>
      </c>
      <c r="AC80" s="45">
        <v>10.978</v>
      </c>
      <c r="AD80" s="45">
        <v>0</v>
      </c>
      <c r="AE80" s="45">
        <v>0</v>
      </c>
      <c r="AF80" s="158"/>
    </row>
    <row r="81" spans="1:32" ht="13.8" hidden="1" outlineLevel="1" collapsed="1">
      <c r="A81" s="8">
        <v>42675</v>
      </c>
      <c r="B81" s="45">
        <v>22.417100000000001</v>
      </c>
      <c r="C81" s="45">
        <v>24.674499999999998</v>
      </c>
      <c r="D81" s="45">
        <v>20.691299999999998</v>
      </c>
      <c r="E81" s="45">
        <v>20.836300000000001</v>
      </c>
      <c r="F81" s="45">
        <v>20.0364</v>
      </c>
      <c r="G81" s="45">
        <v>20.905999999999999</v>
      </c>
      <c r="H81" s="45">
        <v>22.934100000000001</v>
      </c>
      <c r="I81" s="45">
        <v>24.674499999999998</v>
      </c>
      <c r="J81" s="45">
        <v>21.501899999999999</v>
      </c>
      <c r="K81" s="45">
        <v>21.713000000000001</v>
      </c>
      <c r="L81" s="45">
        <v>20.832000000000001</v>
      </c>
      <c r="M81" s="45">
        <v>20.905999999999999</v>
      </c>
      <c r="N81" s="45">
        <v>10.076000000000001</v>
      </c>
      <c r="O81" s="45">
        <v>0</v>
      </c>
      <c r="P81" s="45">
        <v>10.076000000000001</v>
      </c>
      <c r="Q81" s="45">
        <v>10.0853</v>
      </c>
      <c r="R81" s="45">
        <v>10.036799999999999</v>
      </c>
      <c r="S81" s="45" t="s">
        <v>268</v>
      </c>
      <c r="T81" s="45">
        <v>10.454499999999999</v>
      </c>
      <c r="U81" s="45">
        <v>0</v>
      </c>
      <c r="V81" s="45">
        <v>10.454499999999999</v>
      </c>
      <c r="W81" s="45">
        <v>10.2348</v>
      </c>
      <c r="X81" s="45">
        <v>12.233599999999999</v>
      </c>
      <c r="Y81" s="45">
        <v>0</v>
      </c>
      <c r="Z81" s="45">
        <v>7.1051000000000002</v>
      </c>
      <c r="AA81" s="45">
        <v>0</v>
      </c>
      <c r="AB81" s="45">
        <v>7.1051000000000002</v>
      </c>
      <c r="AC81" s="45">
        <v>3.25</v>
      </c>
      <c r="AD81" s="45">
        <v>7.8</v>
      </c>
      <c r="AE81" s="45">
        <v>0</v>
      </c>
      <c r="AF81" s="158"/>
    </row>
    <row r="82" spans="1:32" ht="13.8" hidden="1" outlineLevel="1" collapsed="1">
      <c r="A82" s="8">
        <v>42705</v>
      </c>
      <c r="B82" s="45">
        <v>21.882899999999999</v>
      </c>
      <c r="C82" s="45">
        <v>24.315899999999999</v>
      </c>
      <c r="D82" s="45">
        <v>20.540099999999999</v>
      </c>
      <c r="E82" s="45">
        <v>20.483699999999999</v>
      </c>
      <c r="F82" s="45">
        <v>20.673400000000001</v>
      </c>
      <c r="G82" s="45">
        <v>20.833400000000001</v>
      </c>
      <c r="H82" s="45">
        <v>22.187899999999999</v>
      </c>
      <c r="I82" s="45">
        <v>24.315899999999999</v>
      </c>
      <c r="J82" s="45">
        <v>20.962700000000002</v>
      </c>
      <c r="K82" s="45">
        <v>20.994800000000001</v>
      </c>
      <c r="L82" s="45">
        <v>20.8734</v>
      </c>
      <c r="M82" s="45">
        <v>20.833400000000001</v>
      </c>
      <c r="N82" s="45">
        <v>10.768800000000001</v>
      </c>
      <c r="O82" s="45">
        <v>0</v>
      </c>
      <c r="P82" s="45">
        <v>10.768800000000001</v>
      </c>
      <c r="Q82" s="45">
        <v>10.726100000000001</v>
      </c>
      <c r="R82" s="45">
        <v>11.2895</v>
      </c>
      <c r="S82" s="45" t="s">
        <v>268</v>
      </c>
      <c r="T82" s="45">
        <v>11.048500000000001</v>
      </c>
      <c r="U82" s="45">
        <v>0</v>
      </c>
      <c r="V82" s="45">
        <v>11.048500000000001</v>
      </c>
      <c r="W82" s="45">
        <v>10.9679</v>
      </c>
      <c r="X82" s="45">
        <v>12.233599999999999</v>
      </c>
      <c r="Y82" s="45">
        <v>0</v>
      </c>
      <c r="Z82" s="45">
        <v>6.5316999999999998</v>
      </c>
      <c r="AA82" s="45">
        <v>0</v>
      </c>
      <c r="AB82" s="45">
        <v>6.5316999999999998</v>
      </c>
      <c r="AC82" s="45">
        <v>6.0842000000000001</v>
      </c>
      <c r="AD82" s="45">
        <v>7.8</v>
      </c>
      <c r="AE82" s="45">
        <v>0</v>
      </c>
      <c r="AF82" s="158"/>
    </row>
    <row r="83" spans="1:32" ht="13.8" hidden="1" outlineLevel="1" collapsed="1">
      <c r="A83" s="8">
        <v>42736</v>
      </c>
      <c r="B83" s="45">
        <v>21.8795</v>
      </c>
      <c r="C83" s="45">
        <v>23.656199999999998</v>
      </c>
      <c r="D83" s="45">
        <v>20.5242</v>
      </c>
      <c r="E83" s="45">
        <v>20.621500000000001</v>
      </c>
      <c r="F83" s="45">
        <v>19.988199999999999</v>
      </c>
      <c r="G83" s="45">
        <v>20.246200000000002</v>
      </c>
      <c r="H83" s="45">
        <v>22.148199999999999</v>
      </c>
      <c r="I83" s="45">
        <v>23.656199999999998</v>
      </c>
      <c r="J83" s="45">
        <v>20.9556</v>
      </c>
      <c r="K83" s="45">
        <v>21.117899999999999</v>
      </c>
      <c r="L83" s="45">
        <v>20.256399999999999</v>
      </c>
      <c r="M83" s="45">
        <v>20.246200000000002</v>
      </c>
      <c r="N83" s="45">
        <v>8.7386999999999997</v>
      </c>
      <c r="O83" s="45">
        <v>0</v>
      </c>
      <c r="P83" s="45">
        <v>8.7386999999999997</v>
      </c>
      <c r="Q83" s="45">
        <v>8.7751999999999999</v>
      </c>
      <c r="R83" s="45">
        <v>8.2539999999999996</v>
      </c>
      <c r="S83" s="45" t="s">
        <v>268</v>
      </c>
      <c r="T83" s="45">
        <v>8.9428999999999998</v>
      </c>
      <c r="U83" s="45">
        <v>0</v>
      </c>
      <c r="V83" s="45">
        <v>8.9428999999999998</v>
      </c>
      <c r="W83" s="45">
        <v>8.9428999999999998</v>
      </c>
      <c r="X83" s="45">
        <v>0</v>
      </c>
      <c r="Y83" s="45">
        <v>0</v>
      </c>
      <c r="Z83" s="45">
        <v>6.8230000000000004</v>
      </c>
      <c r="AA83" s="45">
        <v>0</v>
      </c>
      <c r="AB83" s="45">
        <v>6.8230000000000004</v>
      </c>
      <c r="AC83" s="45">
        <v>3.01</v>
      </c>
      <c r="AD83" s="45">
        <v>8.2539999999999996</v>
      </c>
      <c r="AE83" s="45">
        <v>0</v>
      </c>
      <c r="AF83" s="158"/>
    </row>
    <row r="84" spans="1:32" ht="13.8" hidden="1" outlineLevel="1" collapsed="1">
      <c r="A84" s="8">
        <v>42767</v>
      </c>
      <c r="B84" s="45">
        <v>21.6069</v>
      </c>
      <c r="C84" s="45">
        <v>23.4373</v>
      </c>
      <c r="D84" s="45">
        <v>20.180199999999999</v>
      </c>
      <c r="E84" s="45">
        <v>19.838200000000001</v>
      </c>
      <c r="F84" s="45">
        <v>21.058800000000002</v>
      </c>
      <c r="G84" s="45">
        <v>21.032599999999999</v>
      </c>
      <c r="H84" s="45">
        <v>21.952100000000002</v>
      </c>
      <c r="I84" s="45">
        <v>23.4373</v>
      </c>
      <c r="J84" s="45">
        <v>20.731400000000001</v>
      </c>
      <c r="K84" s="45">
        <v>20.575500000000002</v>
      </c>
      <c r="L84" s="45">
        <v>21.125599999999999</v>
      </c>
      <c r="M84" s="45">
        <v>21.032599999999999</v>
      </c>
      <c r="N84" s="45">
        <v>10.0549</v>
      </c>
      <c r="O84" s="45">
        <v>0</v>
      </c>
      <c r="P84" s="45">
        <v>10.0549</v>
      </c>
      <c r="Q84" s="45">
        <v>10.082100000000001</v>
      </c>
      <c r="R84" s="45">
        <v>8.8716000000000008</v>
      </c>
      <c r="S84" s="45" t="s">
        <v>268</v>
      </c>
      <c r="T84" s="45">
        <v>10.0351</v>
      </c>
      <c r="U84" s="45">
        <v>0</v>
      </c>
      <c r="V84" s="45">
        <v>10.0351</v>
      </c>
      <c r="W84" s="45">
        <v>10.0351</v>
      </c>
      <c r="X84" s="45">
        <v>0</v>
      </c>
      <c r="Y84" s="45">
        <v>0</v>
      </c>
      <c r="Z84" s="45">
        <v>10.6609</v>
      </c>
      <c r="AA84" s="45">
        <v>0</v>
      </c>
      <c r="AB84" s="45">
        <v>10.6609</v>
      </c>
      <c r="AC84" s="45">
        <v>15</v>
      </c>
      <c r="AD84" s="45">
        <v>8.8716000000000008</v>
      </c>
      <c r="AE84" s="45">
        <v>0</v>
      </c>
      <c r="AF84" s="158"/>
    </row>
    <row r="85" spans="1:32" ht="13.8" hidden="1" outlineLevel="1" collapsed="1">
      <c r="A85" s="8">
        <v>42795</v>
      </c>
      <c r="B85" s="45">
        <v>22.4023</v>
      </c>
      <c r="C85" s="45">
        <v>24.440799999999999</v>
      </c>
      <c r="D85" s="45">
        <v>20.952000000000002</v>
      </c>
      <c r="E85" s="45">
        <v>21.275600000000001</v>
      </c>
      <c r="F85" s="45">
        <v>20.147500000000001</v>
      </c>
      <c r="G85" s="45">
        <v>19.908100000000001</v>
      </c>
      <c r="H85" s="45">
        <v>22.4438</v>
      </c>
      <c r="I85" s="45">
        <v>24.440799999999999</v>
      </c>
      <c r="J85" s="45">
        <v>21.0123</v>
      </c>
      <c r="K85" s="45">
        <v>21.3476</v>
      </c>
      <c r="L85" s="45">
        <v>20.2029</v>
      </c>
      <c r="M85" s="45">
        <v>19.908100000000001</v>
      </c>
      <c r="N85" s="45">
        <v>12.824999999999999</v>
      </c>
      <c r="O85" s="45">
        <v>0</v>
      </c>
      <c r="P85" s="45">
        <v>12.824999999999999</v>
      </c>
      <c r="Q85" s="45">
        <v>13.3294</v>
      </c>
      <c r="R85" s="45">
        <v>8.5207999999999995</v>
      </c>
      <c r="S85" s="45" t="s">
        <v>268</v>
      </c>
      <c r="T85" s="45">
        <v>13.233599999999999</v>
      </c>
      <c r="U85" s="45">
        <v>0</v>
      </c>
      <c r="V85" s="45">
        <v>13.233599999999999</v>
      </c>
      <c r="W85" s="45">
        <v>13.233599999999999</v>
      </c>
      <c r="X85" s="45">
        <v>0</v>
      </c>
      <c r="Y85" s="45">
        <v>0</v>
      </c>
      <c r="Z85" s="45">
        <v>10.5702</v>
      </c>
      <c r="AA85" s="45">
        <v>0</v>
      </c>
      <c r="AB85" s="45">
        <v>10.5702</v>
      </c>
      <c r="AC85" s="45">
        <v>15</v>
      </c>
      <c r="AD85" s="45">
        <v>8.5207999999999995</v>
      </c>
      <c r="AE85" s="45">
        <v>0</v>
      </c>
      <c r="AF85" s="158"/>
    </row>
    <row r="86" spans="1:32" ht="13.8" hidden="1" outlineLevel="1" collapsed="1">
      <c r="A86" s="8">
        <v>42826</v>
      </c>
      <c r="B86" s="45">
        <v>20.455200000000001</v>
      </c>
      <c r="C86" s="45">
        <v>22.7438</v>
      </c>
      <c r="D86" s="45">
        <v>19.441199999999998</v>
      </c>
      <c r="E86" s="45">
        <v>19.709299999999999</v>
      </c>
      <c r="F86" s="45">
        <v>18.6387</v>
      </c>
      <c r="G86" s="45">
        <v>19.131</v>
      </c>
      <c r="H86" s="45">
        <v>20.991199999999999</v>
      </c>
      <c r="I86" s="45">
        <v>22.7438</v>
      </c>
      <c r="J86" s="45">
        <v>20.172799999999999</v>
      </c>
      <c r="K86" s="45">
        <v>20.654499999999999</v>
      </c>
      <c r="L86" s="45">
        <v>19.066400000000002</v>
      </c>
      <c r="M86" s="45">
        <v>19.131</v>
      </c>
      <c r="N86" s="45">
        <v>5.8883000000000001</v>
      </c>
      <c r="O86" s="45">
        <v>0</v>
      </c>
      <c r="P86" s="45">
        <v>5.8883000000000001</v>
      </c>
      <c r="Q86" s="45">
        <v>4.6138000000000003</v>
      </c>
      <c r="R86" s="45">
        <v>11.066000000000001</v>
      </c>
      <c r="S86" s="45" t="s">
        <v>268</v>
      </c>
      <c r="T86" s="45">
        <v>5.8276000000000003</v>
      </c>
      <c r="U86" s="45">
        <v>0</v>
      </c>
      <c r="V86" s="45">
        <v>5.8276000000000003</v>
      </c>
      <c r="W86" s="45">
        <v>4.4889000000000001</v>
      </c>
      <c r="X86" s="45">
        <v>11.069900000000001</v>
      </c>
      <c r="Y86" s="45">
        <v>0</v>
      </c>
      <c r="Z86" s="45">
        <v>7.6917999999999997</v>
      </c>
      <c r="AA86" s="45">
        <v>0</v>
      </c>
      <c r="AB86" s="45">
        <v>7.6917999999999997</v>
      </c>
      <c r="AC86" s="45">
        <v>7.6391</v>
      </c>
      <c r="AD86" s="45">
        <v>10</v>
      </c>
      <c r="AE86" s="45">
        <v>0</v>
      </c>
      <c r="AF86" s="158"/>
    </row>
    <row r="87" spans="1:32" ht="13.8" hidden="1" outlineLevel="1" collapsed="1">
      <c r="A87" s="8">
        <v>42856</v>
      </c>
      <c r="B87" s="45">
        <v>20.009</v>
      </c>
      <c r="C87" s="45">
        <v>22.560600000000001</v>
      </c>
      <c r="D87" s="45">
        <v>18.2563</v>
      </c>
      <c r="E87" s="45">
        <v>18.154399999999999</v>
      </c>
      <c r="F87" s="45">
        <v>17.476900000000001</v>
      </c>
      <c r="G87" s="45">
        <v>19.613199999999999</v>
      </c>
      <c r="H87" s="45">
        <v>21.7227</v>
      </c>
      <c r="I87" s="45">
        <v>22.560600000000001</v>
      </c>
      <c r="J87" s="45">
        <v>21.012799999999999</v>
      </c>
      <c r="K87" s="45">
        <v>21.600899999999999</v>
      </c>
      <c r="L87" s="45">
        <v>20.121400000000001</v>
      </c>
      <c r="M87" s="45">
        <v>19.613199999999999</v>
      </c>
      <c r="N87" s="45">
        <v>6.4442000000000004</v>
      </c>
      <c r="O87" s="45">
        <v>0</v>
      </c>
      <c r="P87" s="45">
        <v>6.4442000000000004</v>
      </c>
      <c r="Q87" s="45">
        <v>5.8623000000000003</v>
      </c>
      <c r="R87" s="45">
        <v>8.7469999999999999</v>
      </c>
      <c r="S87" s="45" t="s">
        <v>268</v>
      </c>
      <c r="T87" s="45">
        <v>6.5641999999999996</v>
      </c>
      <c r="U87" s="45">
        <v>0</v>
      </c>
      <c r="V87" s="45">
        <v>6.5641999999999996</v>
      </c>
      <c r="W87" s="45">
        <v>5.8864000000000001</v>
      </c>
      <c r="X87" s="45">
        <v>11.3826</v>
      </c>
      <c r="Y87" s="45">
        <v>0</v>
      </c>
      <c r="Z87" s="45">
        <v>5.3284000000000002</v>
      </c>
      <c r="AA87" s="45">
        <v>0</v>
      </c>
      <c r="AB87" s="45">
        <v>5.3284000000000002</v>
      </c>
      <c r="AC87" s="45">
        <v>3.01</v>
      </c>
      <c r="AD87" s="45">
        <v>5.5</v>
      </c>
      <c r="AE87" s="45">
        <v>0</v>
      </c>
      <c r="AF87" s="158"/>
    </row>
    <row r="88" spans="1:32" ht="13.8" hidden="1" outlineLevel="1" collapsed="1">
      <c r="A88" s="8">
        <v>42887</v>
      </c>
      <c r="B88" s="45">
        <v>20.470700000000001</v>
      </c>
      <c r="C88" s="45">
        <v>22.851500000000001</v>
      </c>
      <c r="D88" s="45">
        <v>19.081199999999999</v>
      </c>
      <c r="E88" s="45">
        <v>19.557099999999998</v>
      </c>
      <c r="F88" s="45">
        <v>16.5943</v>
      </c>
      <c r="G88" s="45">
        <v>20.165099999999999</v>
      </c>
      <c r="H88" s="45">
        <v>21.322399999999998</v>
      </c>
      <c r="I88" s="45">
        <v>22.851500000000001</v>
      </c>
      <c r="J88" s="45">
        <v>20.3386</v>
      </c>
      <c r="K88" s="45">
        <v>20.2501</v>
      </c>
      <c r="L88" s="45">
        <v>20.954799999999999</v>
      </c>
      <c r="M88" s="45">
        <v>20.165099999999999</v>
      </c>
      <c r="N88" s="45">
        <v>6.7972999999999999</v>
      </c>
      <c r="O88" s="45">
        <v>0</v>
      </c>
      <c r="P88" s="45">
        <v>6.7972999999999999</v>
      </c>
      <c r="Q88" s="45">
        <v>7.0960999999999999</v>
      </c>
      <c r="R88" s="45">
        <v>6.5872000000000002</v>
      </c>
      <c r="S88" s="45" t="s">
        <v>268</v>
      </c>
      <c r="T88" s="45">
        <v>7.6893000000000002</v>
      </c>
      <c r="U88" s="45">
        <v>0</v>
      </c>
      <c r="V88" s="45">
        <v>7.6893000000000002</v>
      </c>
      <c r="W88" s="45">
        <v>7.0960999999999999</v>
      </c>
      <c r="X88" s="45">
        <v>9.0524000000000004</v>
      </c>
      <c r="Y88" s="45">
        <v>0</v>
      </c>
      <c r="Z88" s="45">
        <v>5.5</v>
      </c>
      <c r="AA88" s="45">
        <v>0</v>
      </c>
      <c r="AB88" s="45">
        <v>5.5</v>
      </c>
      <c r="AC88" s="45">
        <v>0</v>
      </c>
      <c r="AD88" s="45">
        <v>5.5</v>
      </c>
      <c r="AE88" s="45">
        <v>0</v>
      </c>
      <c r="AF88" s="158"/>
    </row>
    <row r="89" spans="1:32" ht="13.8" hidden="1" outlineLevel="1" collapsed="1">
      <c r="A89" s="8">
        <v>42917</v>
      </c>
      <c r="B89" s="45">
        <v>17.2347</v>
      </c>
      <c r="C89" s="45">
        <v>22.266400000000001</v>
      </c>
      <c r="D89" s="45">
        <v>15.0349</v>
      </c>
      <c r="E89" s="45">
        <v>12.779199999999999</v>
      </c>
      <c r="F89" s="45">
        <v>22.248100000000001</v>
      </c>
      <c r="G89" s="45">
        <v>19.641999999999999</v>
      </c>
      <c r="H89" s="45">
        <v>19.901399999999999</v>
      </c>
      <c r="I89" s="45">
        <v>22.266400000000001</v>
      </c>
      <c r="J89" s="45">
        <v>18.535</v>
      </c>
      <c r="K89" s="45">
        <v>16.9526</v>
      </c>
      <c r="L89" s="45">
        <v>22.600200000000001</v>
      </c>
      <c r="M89" s="45">
        <v>19.641999999999999</v>
      </c>
      <c r="N89" s="45">
        <v>4.1478000000000002</v>
      </c>
      <c r="O89" s="45">
        <v>0</v>
      </c>
      <c r="P89" s="45">
        <v>4.1478000000000002</v>
      </c>
      <c r="Q89" s="45">
        <v>3.9664999999999999</v>
      </c>
      <c r="R89" s="45">
        <v>11.6486</v>
      </c>
      <c r="S89" s="45" t="s">
        <v>268</v>
      </c>
      <c r="T89" s="45">
        <v>4.1483999999999996</v>
      </c>
      <c r="U89" s="45">
        <v>0</v>
      </c>
      <c r="V89" s="45">
        <v>4.1483999999999996</v>
      </c>
      <c r="W89" s="45">
        <v>3.9670999999999998</v>
      </c>
      <c r="X89" s="45">
        <v>11.671900000000001</v>
      </c>
      <c r="Y89" s="45">
        <v>0</v>
      </c>
      <c r="Z89" s="45">
        <v>3.3003999999999998</v>
      </c>
      <c r="AA89" s="45">
        <v>0</v>
      </c>
      <c r="AB89" s="45">
        <v>3.3003999999999998</v>
      </c>
      <c r="AC89" s="45">
        <v>3.01</v>
      </c>
      <c r="AD89" s="45">
        <v>5.5</v>
      </c>
      <c r="AE89" s="45">
        <v>0</v>
      </c>
      <c r="AF89" s="158"/>
    </row>
    <row r="90" spans="1:32" ht="13.8" hidden="1" outlineLevel="1" collapsed="1">
      <c r="A90" s="8">
        <v>42948</v>
      </c>
      <c r="B90" s="45">
        <v>17.515699999999999</v>
      </c>
      <c r="C90" s="45">
        <v>21.582899999999999</v>
      </c>
      <c r="D90" s="45">
        <v>15.885</v>
      </c>
      <c r="E90" s="45">
        <v>15.040800000000001</v>
      </c>
      <c r="F90" s="45">
        <v>19.888500000000001</v>
      </c>
      <c r="G90" s="45">
        <v>19.235499999999998</v>
      </c>
      <c r="H90" s="45">
        <v>18.670200000000001</v>
      </c>
      <c r="I90" s="45">
        <v>21.582899999999999</v>
      </c>
      <c r="J90" s="45">
        <v>17.333300000000001</v>
      </c>
      <c r="K90" s="45">
        <v>16.624199999999998</v>
      </c>
      <c r="L90" s="45">
        <v>20.7561</v>
      </c>
      <c r="M90" s="45">
        <v>19.235499999999998</v>
      </c>
      <c r="N90" s="45">
        <v>5.8758999999999997</v>
      </c>
      <c r="O90" s="45">
        <v>0</v>
      </c>
      <c r="P90" s="45">
        <v>5.8758999999999997</v>
      </c>
      <c r="Q90" s="45">
        <v>5.7949999999999999</v>
      </c>
      <c r="R90" s="45">
        <v>7.234</v>
      </c>
      <c r="S90" s="45" t="s">
        <v>268</v>
      </c>
      <c r="T90" s="45">
        <v>5.8666</v>
      </c>
      <c r="U90" s="45">
        <v>0</v>
      </c>
      <c r="V90" s="45">
        <v>5.8666</v>
      </c>
      <c r="W90" s="45">
        <v>5.7949999999999999</v>
      </c>
      <c r="X90" s="45">
        <v>9.8369</v>
      </c>
      <c r="Y90" s="45">
        <v>0</v>
      </c>
      <c r="Z90" s="45">
        <v>6.1037999999999997</v>
      </c>
      <c r="AA90" s="45">
        <v>0</v>
      </c>
      <c r="AB90" s="45">
        <v>6.1037999999999997</v>
      </c>
      <c r="AC90" s="45">
        <v>0</v>
      </c>
      <c r="AD90" s="45">
        <v>6.1037999999999997</v>
      </c>
      <c r="AE90" s="45">
        <v>0</v>
      </c>
      <c r="AF90" s="158"/>
    </row>
    <row r="91" spans="1:32" ht="13.8" hidden="1" outlineLevel="1" collapsed="1">
      <c r="A91" s="8">
        <v>42979</v>
      </c>
      <c r="B91" s="45">
        <v>17.824000000000002</v>
      </c>
      <c r="C91" s="45">
        <v>20.133700000000001</v>
      </c>
      <c r="D91" s="45">
        <v>16.245100000000001</v>
      </c>
      <c r="E91" s="45">
        <v>15.7234</v>
      </c>
      <c r="F91" s="45">
        <v>16.533799999999999</v>
      </c>
      <c r="G91" s="45">
        <v>19.307300000000001</v>
      </c>
      <c r="H91" s="45">
        <v>19.006499999999999</v>
      </c>
      <c r="I91" s="45">
        <v>20.133700000000001</v>
      </c>
      <c r="J91" s="45">
        <v>18.095700000000001</v>
      </c>
      <c r="K91" s="45">
        <v>18.351299999999998</v>
      </c>
      <c r="L91" s="45">
        <v>17.1236</v>
      </c>
      <c r="M91" s="45">
        <v>19.307300000000001</v>
      </c>
      <c r="N91" s="45">
        <v>6.0728</v>
      </c>
      <c r="O91" s="45">
        <v>0</v>
      </c>
      <c r="P91" s="45">
        <v>6.0728</v>
      </c>
      <c r="Q91" s="45">
        <v>6.1394000000000002</v>
      </c>
      <c r="R91" s="45">
        <v>5.343</v>
      </c>
      <c r="S91" s="45" t="s">
        <v>268</v>
      </c>
      <c r="T91" s="45">
        <v>6.0553999999999997</v>
      </c>
      <c r="U91" s="45">
        <v>0</v>
      </c>
      <c r="V91" s="45">
        <v>6.0553999999999997</v>
      </c>
      <c r="W91" s="45">
        <v>6.1394000000000002</v>
      </c>
      <c r="X91" s="45">
        <v>5</v>
      </c>
      <c r="Y91" s="45">
        <v>0</v>
      </c>
      <c r="Z91" s="45">
        <v>7.6962999999999999</v>
      </c>
      <c r="AA91" s="45">
        <v>0</v>
      </c>
      <c r="AB91" s="45">
        <v>7.6962999999999999</v>
      </c>
      <c r="AC91" s="45">
        <v>0</v>
      </c>
      <c r="AD91" s="45">
        <v>7.6962999999999999</v>
      </c>
      <c r="AE91" s="45">
        <v>0</v>
      </c>
      <c r="AF91" s="158"/>
    </row>
    <row r="92" spans="1:32" ht="13.8" hidden="1" outlineLevel="1" collapsed="1">
      <c r="A92" s="8">
        <v>43009</v>
      </c>
      <c r="B92" s="45">
        <v>18.274100000000001</v>
      </c>
      <c r="C92" s="45">
        <v>19.765000000000001</v>
      </c>
      <c r="D92" s="45">
        <v>17.178699999999999</v>
      </c>
      <c r="E92" s="45">
        <v>16.770900000000001</v>
      </c>
      <c r="F92" s="45">
        <v>17.024000000000001</v>
      </c>
      <c r="G92" s="45">
        <v>19.532399999999999</v>
      </c>
      <c r="H92" s="45">
        <v>18.999300000000002</v>
      </c>
      <c r="I92" s="45">
        <v>19.765000000000001</v>
      </c>
      <c r="J92" s="45">
        <v>18.3764</v>
      </c>
      <c r="K92" s="45">
        <v>18.040199999999999</v>
      </c>
      <c r="L92" s="45">
        <v>18.7623</v>
      </c>
      <c r="M92" s="45">
        <v>19.532399999999999</v>
      </c>
      <c r="N92" s="45">
        <v>6.0098000000000003</v>
      </c>
      <c r="O92" s="45">
        <v>36</v>
      </c>
      <c r="P92" s="45">
        <v>6.0098000000000003</v>
      </c>
      <c r="Q92" s="45">
        <v>4.6116000000000001</v>
      </c>
      <c r="R92" s="45">
        <v>8.8581000000000003</v>
      </c>
      <c r="S92" s="45" t="s">
        <v>268</v>
      </c>
      <c r="T92" s="45">
        <v>5.9223999999999997</v>
      </c>
      <c r="U92" s="45">
        <v>0</v>
      </c>
      <c r="V92" s="45">
        <v>5.9223999999999997</v>
      </c>
      <c r="W92" s="45">
        <v>4.4569999999999999</v>
      </c>
      <c r="X92" s="45">
        <v>9.0343999999999998</v>
      </c>
      <c r="Y92" s="45">
        <v>0</v>
      </c>
      <c r="Z92" s="45">
        <v>9.0559999999999992</v>
      </c>
      <c r="AA92" s="45">
        <v>36</v>
      </c>
      <c r="AB92" s="45">
        <v>9.0559999999999992</v>
      </c>
      <c r="AC92" s="45">
        <v>15</v>
      </c>
      <c r="AD92" s="45">
        <v>5.8171999999999997</v>
      </c>
      <c r="AE92" s="45">
        <v>0</v>
      </c>
      <c r="AF92" s="158"/>
    </row>
    <row r="93" spans="1:32" ht="13.8" hidden="1" outlineLevel="1" collapsed="1">
      <c r="A93" s="8">
        <v>43040</v>
      </c>
      <c r="B93" s="45">
        <v>19.0974</v>
      </c>
      <c r="C93" s="45">
        <v>19.6873</v>
      </c>
      <c r="D93" s="45">
        <v>18.622900000000001</v>
      </c>
      <c r="E93" s="45">
        <v>18.343499999999999</v>
      </c>
      <c r="F93" s="45">
        <v>18.8934</v>
      </c>
      <c r="G93" s="45">
        <v>19.449300000000001</v>
      </c>
      <c r="H93" s="45">
        <v>19.530799999999999</v>
      </c>
      <c r="I93" s="45">
        <v>19.6873</v>
      </c>
      <c r="J93" s="45">
        <v>19.397300000000001</v>
      </c>
      <c r="K93" s="45">
        <v>18.829499999999999</v>
      </c>
      <c r="L93" s="45">
        <v>20.7471</v>
      </c>
      <c r="M93" s="45">
        <v>19.449300000000001</v>
      </c>
      <c r="N93" s="45">
        <v>5.8578999999999999</v>
      </c>
      <c r="O93" s="45">
        <v>0</v>
      </c>
      <c r="P93" s="45">
        <v>5.8578999999999999</v>
      </c>
      <c r="Q93" s="45">
        <v>6.1369999999999996</v>
      </c>
      <c r="R93" s="45">
        <v>5.6658999999999997</v>
      </c>
      <c r="S93" s="45" t="s">
        <v>268</v>
      </c>
      <c r="T93" s="45">
        <v>5.5629</v>
      </c>
      <c r="U93" s="45">
        <v>0</v>
      </c>
      <c r="V93" s="45">
        <v>5.5629</v>
      </c>
      <c r="W93" s="45">
        <v>6.1369999999999996</v>
      </c>
      <c r="X93" s="45">
        <v>5.12</v>
      </c>
      <c r="Y93" s="45">
        <v>0</v>
      </c>
      <c r="Z93" s="45">
        <v>10.16</v>
      </c>
      <c r="AA93" s="45">
        <v>0</v>
      </c>
      <c r="AB93" s="45">
        <v>10.16</v>
      </c>
      <c r="AC93" s="45">
        <v>0</v>
      </c>
      <c r="AD93" s="45">
        <v>10.16</v>
      </c>
      <c r="AE93" s="45">
        <v>0</v>
      </c>
      <c r="AF93" s="158"/>
    </row>
    <row r="94" spans="1:32" ht="13.8" hidden="1" outlineLevel="1" collapsed="1">
      <c r="A94" s="8">
        <v>43070</v>
      </c>
      <c r="B94" s="45">
        <v>19.058</v>
      </c>
      <c r="C94" s="45">
        <v>19.174399999999999</v>
      </c>
      <c r="D94" s="45">
        <v>18.988600000000002</v>
      </c>
      <c r="E94" s="45">
        <v>18.942900000000002</v>
      </c>
      <c r="F94" s="45">
        <v>19.430499999999999</v>
      </c>
      <c r="G94" s="45">
        <v>18.310099999999998</v>
      </c>
      <c r="H94" s="45">
        <v>19.167899999999999</v>
      </c>
      <c r="I94" s="45">
        <v>19.174399999999999</v>
      </c>
      <c r="J94" s="45">
        <v>19.163900000000002</v>
      </c>
      <c r="K94" s="45">
        <v>18.942900000000002</v>
      </c>
      <c r="L94" s="45">
        <v>19.5669</v>
      </c>
      <c r="M94" s="45">
        <v>19.4587</v>
      </c>
      <c r="N94" s="45">
        <v>9.7467000000000006</v>
      </c>
      <c r="O94" s="45">
        <v>0</v>
      </c>
      <c r="P94" s="45">
        <v>9.7467000000000006</v>
      </c>
      <c r="Q94" s="45" t="s">
        <v>268</v>
      </c>
      <c r="R94" s="45">
        <v>11.837999999999999</v>
      </c>
      <c r="S94" s="45">
        <v>9.0676000000000005</v>
      </c>
      <c r="T94" s="45">
        <v>9.7798999999999996</v>
      </c>
      <c r="U94" s="45">
        <v>0</v>
      </c>
      <c r="V94" s="45">
        <v>9.7798999999999996</v>
      </c>
      <c r="W94" s="45">
        <v>0</v>
      </c>
      <c r="X94" s="45">
        <v>12.233599999999999</v>
      </c>
      <c r="Y94" s="45">
        <v>9.0676000000000005</v>
      </c>
      <c r="Z94" s="45">
        <v>8.5</v>
      </c>
      <c r="AA94" s="45">
        <v>0</v>
      </c>
      <c r="AB94" s="45">
        <v>8.5</v>
      </c>
      <c r="AC94" s="45">
        <v>0</v>
      </c>
      <c r="AD94" s="45">
        <v>8.5</v>
      </c>
      <c r="AE94" s="45">
        <v>0</v>
      </c>
      <c r="AF94" s="158"/>
    </row>
    <row r="95" spans="1:32" ht="13.8" hidden="1" outlineLevel="1" collapsed="1">
      <c r="A95" s="8">
        <v>43101</v>
      </c>
      <c r="B95" s="45">
        <v>18.491499999999998</v>
      </c>
      <c r="C95" s="45">
        <v>20.2544</v>
      </c>
      <c r="D95" s="45">
        <v>17.3032</v>
      </c>
      <c r="E95" s="45">
        <v>17.627600000000001</v>
      </c>
      <c r="F95" s="45">
        <v>15.899800000000001</v>
      </c>
      <c r="G95" s="45">
        <v>18.886800000000001</v>
      </c>
      <c r="H95" s="45">
        <v>19.645299999999999</v>
      </c>
      <c r="I95" s="45">
        <v>20.2544</v>
      </c>
      <c r="J95" s="45">
        <v>19.171199999999999</v>
      </c>
      <c r="K95" s="45">
        <v>18.999099999999999</v>
      </c>
      <c r="L95" s="45">
        <v>19.848600000000001</v>
      </c>
      <c r="M95" s="45">
        <v>18.886800000000001</v>
      </c>
      <c r="N95" s="45">
        <v>5.2305000000000001</v>
      </c>
      <c r="O95" s="45">
        <v>0</v>
      </c>
      <c r="P95" s="45">
        <v>5.2305000000000001</v>
      </c>
      <c r="Q95" s="45">
        <v>4.0999999999999996</v>
      </c>
      <c r="R95" s="45">
        <v>6.0852000000000004</v>
      </c>
      <c r="S95" s="45" t="s">
        <v>268</v>
      </c>
      <c r="T95" s="45">
        <v>5.2271000000000001</v>
      </c>
      <c r="U95" s="45">
        <v>0</v>
      </c>
      <c r="V95" s="45">
        <v>5.2271000000000001</v>
      </c>
      <c r="W95" s="45">
        <v>4.0999999999999996</v>
      </c>
      <c r="X95" s="45">
        <v>6.0964999999999998</v>
      </c>
      <c r="Y95" s="45">
        <v>0</v>
      </c>
      <c r="Z95" s="45">
        <v>5.5259</v>
      </c>
      <c r="AA95" s="45">
        <v>0</v>
      </c>
      <c r="AB95" s="45">
        <v>5.5259</v>
      </c>
      <c r="AC95" s="45">
        <v>0</v>
      </c>
      <c r="AD95" s="45">
        <v>5.5259</v>
      </c>
      <c r="AE95" s="45">
        <v>0</v>
      </c>
      <c r="AF95" s="158"/>
    </row>
    <row r="96" spans="1:32" ht="13.8" hidden="1" outlineLevel="1" collapsed="1">
      <c r="A96" s="8">
        <v>43132</v>
      </c>
      <c r="B96" s="45">
        <v>18.5943</v>
      </c>
      <c r="C96" s="45">
        <v>20.082899999999999</v>
      </c>
      <c r="D96" s="45">
        <v>17.451499999999999</v>
      </c>
      <c r="E96" s="45">
        <v>17.481999999999999</v>
      </c>
      <c r="F96" s="45">
        <v>16.145499999999998</v>
      </c>
      <c r="G96" s="45">
        <v>19.6737</v>
      </c>
      <c r="H96" s="45">
        <v>19.136399999999998</v>
      </c>
      <c r="I96" s="45">
        <v>20.082899999999999</v>
      </c>
      <c r="J96" s="45">
        <v>18.352599999999999</v>
      </c>
      <c r="K96" s="45">
        <v>17.945</v>
      </c>
      <c r="L96" s="45">
        <v>18.750499999999999</v>
      </c>
      <c r="M96" s="45">
        <v>19.6737</v>
      </c>
      <c r="N96" s="45">
        <v>5.9825999999999997</v>
      </c>
      <c r="O96" s="45">
        <v>0</v>
      </c>
      <c r="P96" s="45">
        <v>5.9825999999999997</v>
      </c>
      <c r="Q96" s="45">
        <v>6</v>
      </c>
      <c r="R96" s="45">
        <v>5.9737</v>
      </c>
      <c r="S96" s="45" t="s">
        <v>268</v>
      </c>
      <c r="T96" s="45">
        <v>5.9729000000000001</v>
      </c>
      <c r="U96" s="45">
        <v>0</v>
      </c>
      <c r="V96" s="45">
        <v>5.9729000000000001</v>
      </c>
      <c r="W96" s="45">
        <v>6</v>
      </c>
      <c r="X96" s="45">
        <v>5.9589999999999996</v>
      </c>
      <c r="Y96" s="45">
        <v>0</v>
      </c>
      <c r="Z96" s="45">
        <v>8.5</v>
      </c>
      <c r="AA96" s="45">
        <v>0</v>
      </c>
      <c r="AB96" s="45">
        <v>8.5</v>
      </c>
      <c r="AC96" s="45">
        <v>0</v>
      </c>
      <c r="AD96" s="45">
        <v>8.5</v>
      </c>
      <c r="AE96" s="45">
        <v>0</v>
      </c>
      <c r="AF96" s="158"/>
    </row>
    <row r="97" spans="1:32" ht="13.8" hidden="1" outlineLevel="1" collapsed="1">
      <c r="A97" s="8">
        <v>43160</v>
      </c>
      <c r="B97" s="45">
        <v>16.950199999999999</v>
      </c>
      <c r="C97" s="45">
        <v>19.6066</v>
      </c>
      <c r="D97" s="45">
        <v>15.065799999999999</v>
      </c>
      <c r="E97" s="45">
        <v>14.581</v>
      </c>
      <c r="F97" s="45">
        <v>14.247299999999999</v>
      </c>
      <c r="G97" s="45">
        <v>19.600999999999999</v>
      </c>
      <c r="H97" s="45">
        <v>19.145199999999999</v>
      </c>
      <c r="I97" s="45">
        <v>19.6066</v>
      </c>
      <c r="J97" s="45">
        <v>18.677900000000001</v>
      </c>
      <c r="K97" s="45">
        <v>18.7059</v>
      </c>
      <c r="L97" s="45">
        <v>18.007999999999999</v>
      </c>
      <c r="M97" s="45">
        <v>19.600999999999999</v>
      </c>
      <c r="N97" s="45">
        <v>6.6124999999999998</v>
      </c>
      <c r="O97" s="45">
        <v>0</v>
      </c>
      <c r="P97" s="45">
        <v>6.6124999999999998</v>
      </c>
      <c r="Q97" s="45">
        <v>6.5065</v>
      </c>
      <c r="R97" s="45">
        <v>6.8638000000000003</v>
      </c>
      <c r="S97" s="45" t="s">
        <v>268</v>
      </c>
      <c r="T97" s="45">
        <v>6.6657000000000002</v>
      </c>
      <c r="U97" s="45">
        <v>0</v>
      </c>
      <c r="V97" s="45">
        <v>6.6657000000000002</v>
      </c>
      <c r="W97" s="45">
        <v>6.5065</v>
      </c>
      <c r="X97" s="45">
        <v>7.0785999999999998</v>
      </c>
      <c r="Y97" s="45">
        <v>0</v>
      </c>
      <c r="Z97" s="45">
        <v>4.5946999999999996</v>
      </c>
      <c r="AA97" s="45">
        <v>0</v>
      </c>
      <c r="AB97" s="45">
        <v>4.5946999999999996</v>
      </c>
      <c r="AC97" s="45">
        <v>0</v>
      </c>
      <c r="AD97" s="45">
        <v>4.5946999999999996</v>
      </c>
      <c r="AE97" s="45">
        <v>0</v>
      </c>
      <c r="AF97" s="158"/>
    </row>
    <row r="98" spans="1:32" ht="13.8" hidden="1" outlineLevel="1" collapsed="1">
      <c r="A98" s="8">
        <v>43191</v>
      </c>
      <c r="B98" s="45">
        <v>17.310600000000001</v>
      </c>
      <c r="C98" s="45">
        <v>19.038599999999999</v>
      </c>
      <c r="D98" s="45">
        <v>16.251000000000001</v>
      </c>
      <c r="E98" s="45">
        <v>15.819900000000001</v>
      </c>
      <c r="F98" s="45">
        <v>16.3706</v>
      </c>
      <c r="G98" s="45">
        <v>19.0349</v>
      </c>
      <c r="H98" s="45">
        <v>18.982900000000001</v>
      </c>
      <c r="I98" s="45">
        <v>19.038599999999999</v>
      </c>
      <c r="J98" s="45">
        <v>18.9404</v>
      </c>
      <c r="K98" s="45">
        <v>19.061699999999998</v>
      </c>
      <c r="L98" s="45">
        <v>18.4636</v>
      </c>
      <c r="M98" s="45">
        <v>19.0349</v>
      </c>
      <c r="N98" s="45">
        <v>5.2746000000000004</v>
      </c>
      <c r="O98" s="45">
        <v>0</v>
      </c>
      <c r="P98" s="45">
        <v>5.2746000000000004</v>
      </c>
      <c r="Q98" s="45">
        <v>4.5659000000000001</v>
      </c>
      <c r="R98" s="45">
        <v>8.0604999999999993</v>
      </c>
      <c r="S98" s="45" t="s">
        <v>268</v>
      </c>
      <c r="T98" s="45">
        <v>5.2746000000000004</v>
      </c>
      <c r="U98" s="45">
        <v>0</v>
      </c>
      <c r="V98" s="45">
        <v>5.2746000000000004</v>
      </c>
      <c r="W98" s="45">
        <v>4.5659000000000001</v>
      </c>
      <c r="X98" s="45">
        <v>8.0604999999999993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158"/>
    </row>
    <row r="99" spans="1:32" ht="13.8" hidden="1" outlineLevel="1" collapsed="1">
      <c r="A99" s="8">
        <v>43221</v>
      </c>
      <c r="B99" s="45">
        <v>17.735199999999999</v>
      </c>
      <c r="C99" s="45">
        <v>19.371099999999998</v>
      </c>
      <c r="D99" s="45">
        <v>16.440000000000001</v>
      </c>
      <c r="E99" s="45">
        <v>16.587299999999999</v>
      </c>
      <c r="F99" s="45">
        <v>14.7623</v>
      </c>
      <c r="G99" s="45">
        <v>18.712499999999999</v>
      </c>
      <c r="H99" s="45">
        <v>18.939900000000002</v>
      </c>
      <c r="I99" s="45">
        <v>19.371099999999998</v>
      </c>
      <c r="J99" s="45">
        <v>18.530999999999999</v>
      </c>
      <c r="K99" s="45">
        <v>18.694099999999999</v>
      </c>
      <c r="L99" s="45">
        <v>17.904</v>
      </c>
      <c r="M99" s="45">
        <v>18.712499999999999</v>
      </c>
      <c r="N99" s="45">
        <v>5.8639000000000001</v>
      </c>
      <c r="O99" s="45">
        <v>0</v>
      </c>
      <c r="P99" s="45">
        <v>5.8639000000000001</v>
      </c>
      <c r="Q99" s="45">
        <v>6.0690999999999997</v>
      </c>
      <c r="R99" s="45">
        <v>5.5</v>
      </c>
      <c r="S99" s="45" t="s">
        <v>268</v>
      </c>
      <c r="T99" s="45">
        <v>5.8639000000000001</v>
      </c>
      <c r="U99" s="45">
        <v>0</v>
      </c>
      <c r="V99" s="45">
        <v>5.8639000000000001</v>
      </c>
      <c r="W99" s="45">
        <v>6.0690999999999997</v>
      </c>
      <c r="X99" s="45">
        <v>5.5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158"/>
    </row>
    <row r="100" spans="1:32" ht="13.8" hidden="1" outlineLevel="1" collapsed="1">
      <c r="A100" s="8">
        <v>43252</v>
      </c>
      <c r="B100" s="45">
        <v>17.793600000000001</v>
      </c>
      <c r="C100" s="45">
        <v>19.524699999999999</v>
      </c>
      <c r="D100" s="45">
        <v>16.5153</v>
      </c>
      <c r="E100" s="45">
        <v>16.316400000000002</v>
      </c>
      <c r="F100" s="45">
        <v>15.726900000000001</v>
      </c>
      <c r="G100" s="45">
        <v>19.3842</v>
      </c>
      <c r="H100" s="45">
        <v>19.119900000000001</v>
      </c>
      <c r="I100" s="45">
        <v>19.524699999999999</v>
      </c>
      <c r="J100" s="45">
        <v>18.751200000000001</v>
      </c>
      <c r="K100" s="45">
        <v>18.907900000000001</v>
      </c>
      <c r="L100" s="45">
        <v>17.983000000000001</v>
      </c>
      <c r="M100" s="45">
        <v>19.3842</v>
      </c>
      <c r="N100" s="45">
        <v>6.9367000000000001</v>
      </c>
      <c r="O100" s="45">
        <v>0</v>
      </c>
      <c r="P100" s="45">
        <v>6.9367000000000001</v>
      </c>
      <c r="Q100" s="45">
        <v>7.2403000000000004</v>
      </c>
      <c r="R100" s="45">
        <v>5.9614000000000003</v>
      </c>
      <c r="S100" s="45" t="s">
        <v>268</v>
      </c>
      <c r="T100" s="45">
        <v>7.3135000000000003</v>
      </c>
      <c r="U100" s="45">
        <v>0</v>
      </c>
      <c r="V100" s="45">
        <v>7.3135000000000003</v>
      </c>
      <c r="W100" s="45">
        <v>7.2279999999999998</v>
      </c>
      <c r="X100" s="45">
        <v>11.561</v>
      </c>
      <c r="Y100" s="45">
        <v>0</v>
      </c>
      <c r="Z100" s="45">
        <v>5.6403999999999996</v>
      </c>
      <c r="AA100" s="45">
        <v>0</v>
      </c>
      <c r="AB100" s="45">
        <v>5.6403999999999996</v>
      </c>
      <c r="AC100" s="45">
        <v>10.245699999999999</v>
      </c>
      <c r="AD100" s="45">
        <v>5.5758000000000001</v>
      </c>
      <c r="AE100" s="45">
        <v>0</v>
      </c>
      <c r="AF100" s="158"/>
    </row>
    <row r="101" spans="1:32" ht="13.8" hidden="1" outlineLevel="1" collapsed="1">
      <c r="A101" s="8">
        <v>43282</v>
      </c>
      <c r="B101" s="45">
        <v>19.491299999999999</v>
      </c>
      <c r="C101" s="45">
        <v>19.605499999999999</v>
      </c>
      <c r="D101" s="45">
        <v>19.366399999999999</v>
      </c>
      <c r="E101" s="45">
        <v>19.757300000000001</v>
      </c>
      <c r="F101" s="45">
        <v>18.255600000000001</v>
      </c>
      <c r="G101" s="45">
        <v>19.5001</v>
      </c>
      <c r="H101" s="45">
        <v>19.498100000000001</v>
      </c>
      <c r="I101" s="45">
        <v>19.605499999999999</v>
      </c>
      <c r="J101" s="45">
        <v>19.380400000000002</v>
      </c>
      <c r="K101" s="45">
        <v>19.779599999999999</v>
      </c>
      <c r="L101" s="45">
        <v>18.255600000000001</v>
      </c>
      <c r="M101" s="45">
        <v>19.5001</v>
      </c>
      <c r="N101" s="45">
        <v>7.3734999999999999</v>
      </c>
      <c r="O101" s="45">
        <v>36</v>
      </c>
      <c r="P101" s="45">
        <v>7.3734999999999999</v>
      </c>
      <c r="Q101" s="45">
        <v>7.3734999999999999</v>
      </c>
      <c r="R101" s="45" t="s">
        <v>268</v>
      </c>
      <c r="S101" s="45" t="s">
        <v>268</v>
      </c>
      <c r="T101" s="45">
        <v>7.3734999999999999</v>
      </c>
      <c r="U101" s="45">
        <v>0</v>
      </c>
      <c r="V101" s="45">
        <v>7.3734999999999999</v>
      </c>
      <c r="W101" s="45">
        <v>7.3734999999999999</v>
      </c>
      <c r="X101" s="45">
        <v>0</v>
      </c>
      <c r="Y101" s="45">
        <v>0</v>
      </c>
      <c r="Z101" s="45">
        <v>36</v>
      </c>
      <c r="AA101" s="45">
        <v>36</v>
      </c>
      <c r="AB101" s="45">
        <v>0</v>
      </c>
      <c r="AC101" s="45">
        <v>0</v>
      </c>
      <c r="AD101" s="45">
        <v>0</v>
      </c>
      <c r="AE101" s="45">
        <v>0</v>
      </c>
      <c r="AF101" s="158"/>
    </row>
    <row r="102" spans="1:32" ht="13.8" hidden="1" outlineLevel="1" collapsed="1">
      <c r="A102" s="8">
        <v>43313</v>
      </c>
      <c r="B102" s="45">
        <v>18.654</v>
      </c>
      <c r="C102" s="45">
        <v>19.436499999999999</v>
      </c>
      <c r="D102" s="45">
        <v>18.035</v>
      </c>
      <c r="E102" s="45">
        <v>17.884399999999999</v>
      </c>
      <c r="F102" s="45">
        <v>17.852599999999999</v>
      </c>
      <c r="G102" s="45">
        <v>19.8261</v>
      </c>
      <c r="H102" s="45">
        <v>19.3034</v>
      </c>
      <c r="I102" s="45">
        <v>19.436499999999999</v>
      </c>
      <c r="J102" s="45">
        <v>19.187999999999999</v>
      </c>
      <c r="K102" s="45">
        <v>19.320399999999999</v>
      </c>
      <c r="L102" s="45">
        <v>18.1752</v>
      </c>
      <c r="M102" s="45">
        <v>19.8261</v>
      </c>
      <c r="N102" s="45">
        <v>6.1313000000000004</v>
      </c>
      <c r="O102" s="45">
        <v>0</v>
      </c>
      <c r="P102" s="45">
        <v>6.1313000000000004</v>
      </c>
      <c r="Q102" s="45">
        <v>5.6479999999999997</v>
      </c>
      <c r="R102" s="45">
        <v>11.561</v>
      </c>
      <c r="S102" s="45">
        <v>0</v>
      </c>
      <c r="T102" s="45">
        <v>6.2557999999999998</v>
      </c>
      <c r="U102" s="45">
        <v>0</v>
      </c>
      <c r="V102" s="45">
        <v>6.2557999999999998</v>
      </c>
      <c r="W102" s="45">
        <v>5.7210000000000001</v>
      </c>
      <c r="X102" s="45">
        <v>11.561</v>
      </c>
      <c r="Y102" s="45">
        <v>0</v>
      </c>
      <c r="Z102" s="45">
        <v>5.0986000000000002</v>
      </c>
      <c r="AA102" s="45">
        <v>0</v>
      </c>
      <c r="AB102" s="45">
        <v>5.0986000000000002</v>
      </c>
      <c r="AC102" s="45">
        <v>5.0986000000000002</v>
      </c>
      <c r="AD102" s="45">
        <v>0</v>
      </c>
      <c r="AE102" s="45">
        <v>0</v>
      </c>
      <c r="AF102" s="158"/>
    </row>
    <row r="103" spans="1:32" ht="13.8" hidden="1" outlineLevel="1" collapsed="1">
      <c r="A103" s="8">
        <v>43344</v>
      </c>
      <c r="B103" s="45">
        <v>19.096800000000002</v>
      </c>
      <c r="C103" s="45">
        <v>20.1754</v>
      </c>
      <c r="D103" s="45">
        <v>17.779499999999999</v>
      </c>
      <c r="E103" s="45">
        <v>17.773599999999998</v>
      </c>
      <c r="F103" s="45">
        <v>17.370799999999999</v>
      </c>
      <c r="G103" s="45">
        <v>18.809100000000001</v>
      </c>
      <c r="H103" s="45">
        <v>19.809699999999999</v>
      </c>
      <c r="I103" s="45">
        <v>20.1754</v>
      </c>
      <c r="J103" s="45">
        <v>19.302199999999999</v>
      </c>
      <c r="K103" s="45">
        <v>19.880800000000001</v>
      </c>
      <c r="L103" s="45">
        <v>18.004000000000001</v>
      </c>
      <c r="M103" s="45">
        <v>19.3018</v>
      </c>
      <c r="N103" s="45">
        <v>6.5880999999999998</v>
      </c>
      <c r="O103" s="45">
        <v>0</v>
      </c>
      <c r="P103" s="45">
        <v>6.5880999999999998</v>
      </c>
      <c r="Q103" s="45">
        <v>4.9790000000000001</v>
      </c>
      <c r="R103" s="45">
        <v>11.561</v>
      </c>
      <c r="S103" s="45">
        <v>9.0097000000000005</v>
      </c>
      <c r="T103" s="45">
        <v>6.6642000000000001</v>
      </c>
      <c r="U103" s="45">
        <v>0</v>
      </c>
      <c r="V103" s="45">
        <v>6.6642000000000001</v>
      </c>
      <c r="W103" s="45">
        <v>4.9706000000000001</v>
      </c>
      <c r="X103" s="45">
        <v>11.561</v>
      </c>
      <c r="Y103" s="45">
        <v>9.0097000000000005</v>
      </c>
      <c r="Z103" s="45">
        <v>5.0986000000000002</v>
      </c>
      <c r="AA103" s="45">
        <v>0</v>
      </c>
      <c r="AB103" s="45">
        <v>5.0986000000000002</v>
      </c>
      <c r="AC103" s="45">
        <v>5.0986000000000002</v>
      </c>
      <c r="AD103" s="45">
        <v>0</v>
      </c>
      <c r="AE103" s="45">
        <v>0</v>
      </c>
      <c r="AF103" s="158"/>
    </row>
    <row r="104" spans="1:32" ht="13.8" hidden="1" outlineLevel="1" collapsed="1">
      <c r="A104" s="8">
        <v>43374</v>
      </c>
      <c r="B104" s="45">
        <v>19.184200000000001</v>
      </c>
      <c r="C104" s="45">
        <v>20.037600000000001</v>
      </c>
      <c r="D104" s="45">
        <v>18.438099999999999</v>
      </c>
      <c r="E104" s="45">
        <v>18.418900000000001</v>
      </c>
      <c r="F104" s="45">
        <v>18.237200000000001</v>
      </c>
      <c r="G104" s="45">
        <v>18.860399999999998</v>
      </c>
      <c r="H104" s="45">
        <v>20.144600000000001</v>
      </c>
      <c r="I104" s="45">
        <v>20.037600000000001</v>
      </c>
      <c r="J104" s="45">
        <v>20.2517</v>
      </c>
      <c r="K104" s="45">
        <v>20.754300000000001</v>
      </c>
      <c r="L104" s="45">
        <v>18.8797</v>
      </c>
      <c r="M104" s="45">
        <v>18.860399999999998</v>
      </c>
      <c r="N104" s="45">
        <v>5.9828000000000001</v>
      </c>
      <c r="O104" s="45">
        <v>0</v>
      </c>
      <c r="P104" s="45">
        <v>5.9828000000000001</v>
      </c>
      <c r="Q104" s="45">
        <v>5.6311</v>
      </c>
      <c r="R104" s="45">
        <v>9.9992000000000001</v>
      </c>
      <c r="S104" s="45" t="s">
        <v>268</v>
      </c>
      <c r="T104" s="45">
        <v>6.1353</v>
      </c>
      <c r="U104" s="45">
        <v>0</v>
      </c>
      <c r="V104" s="45">
        <v>6.1353</v>
      </c>
      <c r="W104" s="45">
        <v>5.7732999999999999</v>
      </c>
      <c r="X104" s="45">
        <v>9.9992000000000001</v>
      </c>
      <c r="Y104" s="45">
        <v>0</v>
      </c>
      <c r="Z104" s="45">
        <v>3.6</v>
      </c>
      <c r="AA104" s="45">
        <v>0</v>
      </c>
      <c r="AB104" s="45">
        <v>3.6</v>
      </c>
      <c r="AC104" s="45">
        <v>3.6</v>
      </c>
      <c r="AD104" s="45">
        <v>0</v>
      </c>
      <c r="AE104" s="45">
        <v>0</v>
      </c>
      <c r="AF104" s="158"/>
    </row>
    <row r="105" spans="1:32" ht="13.8" hidden="1" outlineLevel="1" collapsed="1">
      <c r="A105" s="8">
        <v>43405</v>
      </c>
      <c r="B105" s="45">
        <v>19.916899999999998</v>
      </c>
      <c r="C105" s="45">
        <v>20.145199999999999</v>
      </c>
      <c r="D105" s="45">
        <v>19.557300000000001</v>
      </c>
      <c r="E105" s="45">
        <v>19.619</v>
      </c>
      <c r="F105" s="45">
        <v>19.437799999999999</v>
      </c>
      <c r="G105" s="45">
        <v>19.466000000000001</v>
      </c>
      <c r="H105" s="45">
        <v>20.2685</v>
      </c>
      <c r="I105" s="45">
        <v>20.145199999999999</v>
      </c>
      <c r="J105" s="45">
        <v>20.4786</v>
      </c>
      <c r="K105" s="45">
        <v>20.930900000000001</v>
      </c>
      <c r="L105" s="45">
        <v>19.909300000000002</v>
      </c>
      <c r="M105" s="45">
        <v>19.466000000000001</v>
      </c>
      <c r="N105" s="45">
        <v>8.1228999999999996</v>
      </c>
      <c r="O105" s="45">
        <v>0</v>
      </c>
      <c r="P105" s="45">
        <v>8.1228999999999996</v>
      </c>
      <c r="Q105" s="45">
        <v>7.4225000000000003</v>
      </c>
      <c r="R105" s="45">
        <v>11.561</v>
      </c>
      <c r="S105" s="45">
        <v>0</v>
      </c>
      <c r="T105" s="45">
        <v>8.1228999999999996</v>
      </c>
      <c r="U105" s="45">
        <v>0</v>
      </c>
      <c r="V105" s="45">
        <v>8.1228999999999996</v>
      </c>
      <c r="W105" s="45">
        <v>7.4225000000000003</v>
      </c>
      <c r="X105" s="45">
        <v>11.561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158"/>
    </row>
    <row r="106" spans="1:32" ht="13.8" hidden="1" outlineLevel="1" collapsed="1">
      <c r="A106" s="8">
        <v>43435</v>
      </c>
      <c r="B106" s="45">
        <v>20.304500000000001</v>
      </c>
      <c r="C106" s="45">
        <v>20.537600000000001</v>
      </c>
      <c r="D106" s="45">
        <v>20.058299999999999</v>
      </c>
      <c r="E106" s="45">
        <v>20.259399999999999</v>
      </c>
      <c r="F106" s="45">
        <v>19.915800000000001</v>
      </c>
      <c r="G106" s="45">
        <v>18.949100000000001</v>
      </c>
      <c r="H106" s="45">
        <v>20.665199999999999</v>
      </c>
      <c r="I106" s="45">
        <v>20.537600000000001</v>
      </c>
      <c r="J106" s="45">
        <v>20.808</v>
      </c>
      <c r="K106" s="45">
        <v>21.278099999999998</v>
      </c>
      <c r="L106" s="45">
        <v>20.189</v>
      </c>
      <c r="M106" s="45">
        <v>18.949100000000001</v>
      </c>
      <c r="N106" s="45">
        <v>7.6071</v>
      </c>
      <c r="O106" s="45">
        <v>0</v>
      </c>
      <c r="P106" s="45">
        <v>7.6071</v>
      </c>
      <c r="Q106" s="45">
        <v>7.1291000000000002</v>
      </c>
      <c r="R106" s="45">
        <v>11.561</v>
      </c>
      <c r="S106" s="45" t="s">
        <v>268</v>
      </c>
      <c r="T106" s="45">
        <v>7.6071</v>
      </c>
      <c r="U106" s="45">
        <v>0</v>
      </c>
      <c r="V106" s="45">
        <v>7.6071</v>
      </c>
      <c r="W106" s="45">
        <v>7.1291000000000002</v>
      </c>
      <c r="X106" s="45">
        <v>11.561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158"/>
    </row>
    <row r="107" spans="1:32" ht="13.8" hidden="1" outlineLevel="1" collapsed="1">
      <c r="A107" s="8">
        <v>43466</v>
      </c>
      <c r="B107" s="45">
        <v>20.569800000000001</v>
      </c>
      <c r="C107" s="45">
        <v>20.535699999999999</v>
      </c>
      <c r="D107" s="45">
        <v>20.610199999999999</v>
      </c>
      <c r="E107" s="45">
        <v>20.9468</v>
      </c>
      <c r="F107" s="45">
        <v>19.755199999999999</v>
      </c>
      <c r="G107" s="45">
        <v>19.944400000000002</v>
      </c>
      <c r="H107" s="45">
        <v>20.748999999999999</v>
      </c>
      <c r="I107" s="45">
        <v>20.535699999999999</v>
      </c>
      <c r="J107" s="45">
        <v>21.0091</v>
      </c>
      <c r="K107" s="45">
        <v>21.4056</v>
      </c>
      <c r="L107" s="45">
        <v>20.305399999999999</v>
      </c>
      <c r="M107" s="45">
        <v>19.944400000000002</v>
      </c>
      <c r="N107" s="45">
        <v>7.3372000000000002</v>
      </c>
      <c r="O107" s="45">
        <v>0</v>
      </c>
      <c r="P107" s="45">
        <v>7.3372000000000002</v>
      </c>
      <c r="Q107" s="45">
        <v>6.7447999999999997</v>
      </c>
      <c r="R107" s="45">
        <v>9.0527999999999995</v>
      </c>
      <c r="S107" s="45" t="s">
        <v>268</v>
      </c>
      <c r="T107" s="45">
        <v>7.5555000000000003</v>
      </c>
      <c r="U107" s="45">
        <v>0</v>
      </c>
      <c r="V107" s="45">
        <v>7.5555000000000003</v>
      </c>
      <c r="W107" s="45">
        <v>6.7447999999999997</v>
      </c>
      <c r="X107" s="45">
        <v>11.561</v>
      </c>
      <c r="Y107" s="45">
        <v>0</v>
      </c>
      <c r="Z107" s="45">
        <v>5.5</v>
      </c>
      <c r="AA107" s="45">
        <v>0</v>
      </c>
      <c r="AB107" s="45">
        <v>5.5</v>
      </c>
      <c r="AC107" s="45">
        <v>0</v>
      </c>
      <c r="AD107" s="45">
        <v>5.5</v>
      </c>
      <c r="AE107" s="45">
        <v>0</v>
      </c>
      <c r="AF107" s="158"/>
    </row>
    <row r="108" spans="1:32" ht="13.8" hidden="1" outlineLevel="1" collapsed="1">
      <c r="A108" s="8">
        <v>43497</v>
      </c>
      <c r="B108" s="45">
        <v>18.1615</v>
      </c>
      <c r="C108" s="45">
        <v>20.132100000000001</v>
      </c>
      <c r="D108" s="45">
        <v>16.643799999999999</v>
      </c>
      <c r="E108" s="45">
        <v>15.691700000000001</v>
      </c>
      <c r="F108" s="45">
        <v>19.7577</v>
      </c>
      <c r="G108" s="45">
        <v>19.9101</v>
      </c>
      <c r="H108" s="45">
        <v>20.251000000000001</v>
      </c>
      <c r="I108" s="45">
        <v>20.132100000000001</v>
      </c>
      <c r="J108" s="45">
        <v>20.372699999999998</v>
      </c>
      <c r="K108" s="45">
        <v>20.4512</v>
      </c>
      <c r="L108" s="45">
        <v>20.429099999999998</v>
      </c>
      <c r="M108" s="45">
        <v>19.9101</v>
      </c>
      <c r="N108" s="45">
        <v>5.3036000000000003</v>
      </c>
      <c r="O108" s="45">
        <v>0</v>
      </c>
      <c r="P108" s="45">
        <v>5.3036000000000003</v>
      </c>
      <c r="Q108" s="45">
        <v>5.3154000000000003</v>
      </c>
      <c r="R108" s="45">
        <v>4.7770000000000001</v>
      </c>
      <c r="S108" s="45" t="s">
        <v>268</v>
      </c>
      <c r="T108" s="45">
        <v>5.3154000000000003</v>
      </c>
      <c r="U108" s="45">
        <v>0</v>
      </c>
      <c r="V108" s="45">
        <v>5.3154000000000003</v>
      </c>
      <c r="W108" s="45">
        <v>5.3154000000000003</v>
      </c>
      <c r="X108" s="45">
        <v>0</v>
      </c>
      <c r="Y108" s="45">
        <v>0</v>
      </c>
      <c r="Z108" s="45">
        <v>4.7770000000000001</v>
      </c>
      <c r="AA108" s="45">
        <v>0</v>
      </c>
      <c r="AB108" s="45">
        <v>4.7770000000000001</v>
      </c>
      <c r="AC108" s="45">
        <v>0</v>
      </c>
      <c r="AD108" s="45">
        <v>4.7770000000000001</v>
      </c>
      <c r="AE108" s="45">
        <v>0</v>
      </c>
      <c r="AF108" s="158"/>
    </row>
    <row r="109" spans="1:32" ht="13.8" hidden="1" outlineLevel="1" collapsed="1">
      <c r="A109" s="8">
        <v>43525</v>
      </c>
      <c r="B109" s="45">
        <v>19.025099999999998</v>
      </c>
      <c r="C109" s="45">
        <v>20.536200000000001</v>
      </c>
      <c r="D109" s="45">
        <v>17.964200000000002</v>
      </c>
      <c r="E109" s="45">
        <v>17.376300000000001</v>
      </c>
      <c r="F109" s="45">
        <v>20.074100000000001</v>
      </c>
      <c r="G109" s="45">
        <v>20.0944</v>
      </c>
      <c r="H109" s="45">
        <v>20.6753</v>
      </c>
      <c r="I109" s="45">
        <v>20.536200000000001</v>
      </c>
      <c r="J109" s="45">
        <v>20.794899999999998</v>
      </c>
      <c r="K109" s="45">
        <v>20.771799999999999</v>
      </c>
      <c r="L109" s="45">
        <v>21.1279</v>
      </c>
      <c r="M109" s="45">
        <v>20.0944</v>
      </c>
      <c r="N109" s="45">
        <v>5.298</v>
      </c>
      <c r="O109" s="45">
        <v>0</v>
      </c>
      <c r="P109" s="45">
        <v>5.298</v>
      </c>
      <c r="Q109" s="45">
        <v>5.1886000000000001</v>
      </c>
      <c r="R109" s="45">
        <v>6.8322000000000003</v>
      </c>
      <c r="S109" s="45" t="s">
        <v>268</v>
      </c>
      <c r="T109" s="45">
        <v>5.1886000000000001</v>
      </c>
      <c r="U109" s="45">
        <v>0</v>
      </c>
      <c r="V109" s="45">
        <v>5.1886000000000001</v>
      </c>
      <c r="W109" s="45">
        <v>5.1886000000000001</v>
      </c>
      <c r="X109" s="45">
        <v>0</v>
      </c>
      <c r="Y109" s="45">
        <v>0</v>
      </c>
      <c r="Z109" s="45">
        <v>6.8322000000000003</v>
      </c>
      <c r="AA109" s="45">
        <v>0</v>
      </c>
      <c r="AB109" s="45">
        <v>6.8322000000000003</v>
      </c>
      <c r="AC109" s="45">
        <v>0</v>
      </c>
      <c r="AD109" s="45">
        <v>6.8322000000000003</v>
      </c>
      <c r="AE109" s="45">
        <v>0</v>
      </c>
      <c r="AF109" s="158"/>
    </row>
    <row r="110" spans="1:32" ht="13.8" hidden="1" outlineLevel="1" collapsed="1">
      <c r="A110" s="8">
        <v>43556</v>
      </c>
      <c r="B110" s="45">
        <v>19.786300000000001</v>
      </c>
      <c r="C110" s="45">
        <v>20.195799999999998</v>
      </c>
      <c r="D110" s="45">
        <v>19.4297</v>
      </c>
      <c r="E110" s="45">
        <v>19.265699999999999</v>
      </c>
      <c r="F110" s="45">
        <v>19.9755</v>
      </c>
      <c r="G110" s="45">
        <v>19.512</v>
      </c>
      <c r="H110" s="45">
        <v>20.4284</v>
      </c>
      <c r="I110" s="45">
        <v>20.195799999999998</v>
      </c>
      <c r="J110" s="45">
        <v>20.6493</v>
      </c>
      <c r="K110" s="45">
        <v>21.0442</v>
      </c>
      <c r="L110" s="45">
        <v>20.062799999999999</v>
      </c>
      <c r="M110" s="45">
        <v>19.512</v>
      </c>
      <c r="N110" s="45">
        <v>5.9942000000000002</v>
      </c>
      <c r="O110" s="45">
        <v>0</v>
      </c>
      <c r="P110" s="45">
        <v>5.9942000000000002</v>
      </c>
      <c r="Q110" s="45">
        <v>5.88</v>
      </c>
      <c r="R110" s="45">
        <v>11.0236</v>
      </c>
      <c r="S110" s="45" t="s">
        <v>268</v>
      </c>
      <c r="T110" s="45">
        <v>5.9881000000000002</v>
      </c>
      <c r="U110" s="45">
        <v>0</v>
      </c>
      <c r="V110" s="45">
        <v>5.9881000000000002</v>
      </c>
      <c r="W110" s="45">
        <v>5.8924000000000003</v>
      </c>
      <c r="X110" s="45">
        <v>11.561</v>
      </c>
      <c r="Y110" s="45">
        <v>0</v>
      </c>
      <c r="Z110" s="45">
        <v>6.6009000000000002</v>
      </c>
      <c r="AA110" s="45">
        <v>0</v>
      </c>
      <c r="AB110" s="45">
        <v>6.6009000000000002</v>
      </c>
      <c r="AC110" s="45">
        <v>3.25</v>
      </c>
      <c r="AD110" s="45">
        <v>9.3933</v>
      </c>
      <c r="AE110" s="45">
        <v>0</v>
      </c>
      <c r="AF110" s="158"/>
    </row>
    <row r="111" spans="1:32" ht="13.8" hidden="1" outlineLevel="1" collapsed="1">
      <c r="A111" s="8">
        <v>43586</v>
      </c>
      <c r="B111" s="45">
        <v>19.904499999999999</v>
      </c>
      <c r="C111" s="45">
        <v>20.2576</v>
      </c>
      <c r="D111" s="45">
        <v>19.397200000000002</v>
      </c>
      <c r="E111" s="45">
        <v>19.2683</v>
      </c>
      <c r="F111" s="45">
        <v>19.463100000000001</v>
      </c>
      <c r="G111" s="45">
        <v>19.714500000000001</v>
      </c>
      <c r="H111" s="45">
        <v>20.277699999999999</v>
      </c>
      <c r="I111" s="45">
        <v>20.2576</v>
      </c>
      <c r="J111" s="45">
        <v>20.308499999999999</v>
      </c>
      <c r="K111" s="45">
        <v>20.7547</v>
      </c>
      <c r="L111" s="45">
        <v>19.7346</v>
      </c>
      <c r="M111" s="45">
        <v>19.714500000000001</v>
      </c>
      <c r="N111" s="45">
        <v>5.3799000000000001</v>
      </c>
      <c r="O111" s="45">
        <v>0</v>
      </c>
      <c r="P111" s="45">
        <v>5.3799000000000001</v>
      </c>
      <c r="Q111" s="45">
        <v>4.7260999999999997</v>
      </c>
      <c r="R111" s="45">
        <v>10.715</v>
      </c>
      <c r="S111" s="45" t="s">
        <v>268</v>
      </c>
      <c r="T111" s="45">
        <v>5.3730000000000002</v>
      </c>
      <c r="U111" s="45">
        <v>0</v>
      </c>
      <c r="V111" s="45">
        <v>5.3730000000000002</v>
      </c>
      <c r="W111" s="45">
        <v>4.7579000000000002</v>
      </c>
      <c r="X111" s="45">
        <v>11.561</v>
      </c>
      <c r="Y111" s="45">
        <v>0</v>
      </c>
      <c r="Z111" s="45">
        <v>5.4215</v>
      </c>
      <c r="AA111" s="45">
        <v>0</v>
      </c>
      <c r="AB111" s="45">
        <v>5.4215</v>
      </c>
      <c r="AC111" s="45">
        <v>4.5</v>
      </c>
      <c r="AD111" s="45">
        <v>8.6320999999999994</v>
      </c>
      <c r="AE111" s="45">
        <v>0</v>
      </c>
      <c r="AF111" s="158"/>
    </row>
    <row r="112" spans="1:32" ht="13.8" hidden="1" outlineLevel="1" collapsed="1">
      <c r="A112" s="8">
        <v>43617</v>
      </c>
      <c r="B112" s="45">
        <v>17.402899999999999</v>
      </c>
      <c r="C112" s="45">
        <v>20.057700000000001</v>
      </c>
      <c r="D112" s="45">
        <v>15.3309</v>
      </c>
      <c r="E112" s="45">
        <v>14.113300000000001</v>
      </c>
      <c r="F112" s="45">
        <v>20.461300000000001</v>
      </c>
      <c r="G112" s="45">
        <v>19.619199999999999</v>
      </c>
      <c r="H112" s="45">
        <v>20.3248</v>
      </c>
      <c r="I112" s="45">
        <v>20.057700000000001</v>
      </c>
      <c r="J112" s="45">
        <v>20.6463</v>
      </c>
      <c r="K112" s="45">
        <v>20.824000000000002</v>
      </c>
      <c r="L112" s="45">
        <v>20.591899999999999</v>
      </c>
      <c r="M112" s="45">
        <v>19.619199999999999</v>
      </c>
      <c r="N112" s="45">
        <v>5.5224000000000002</v>
      </c>
      <c r="O112" s="45">
        <v>0</v>
      </c>
      <c r="P112" s="45">
        <v>5.5224000000000002</v>
      </c>
      <c r="Q112" s="45">
        <v>5.4992999999999999</v>
      </c>
      <c r="R112" s="45">
        <v>10.3742</v>
      </c>
      <c r="S112" s="45" t="s">
        <v>268</v>
      </c>
      <c r="T112" s="45">
        <v>5.5427</v>
      </c>
      <c r="U112" s="45">
        <v>0</v>
      </c>
      <c r="V112" s="45">
        <v>5.5427</v>
      </c>
      <c r="W112" s="45">
        <v>5.5218999999999996</v>
      </c>
      <c r="X112" s="45">
        <v>11.561</v>
      </c>
      <c r="Y112" s="45">
        <v>0</v>
      </c>
      <c r="Z112" s="45">
        <v>4.8593999999999999</v>
      </c>
      <c r="AA112" s="45">
        <v>0</v>
      </c>
      <c r="AB112" s="45">
        <v>4.8593999999999999</v>
      </c>
      <c r="AC112" s="45">
        <v>4.7302</v>
      </c>
      <c r="AD112" s="45">
        <v>7.5</v>
      </c>
      <c r="AE112" s="45">
        <v>0</v>
      </c>
      <c r="AF112" s="158"/>
    </row>
    <row r="113" spans="1:32" ht="13.8" hidden="1" outlineLevel="1" collapsed="1">
      <c r="A113" s="8">
        <v>43647</v>
      </c>
      <c r="B113" s="45">
        <v>20.261199999999999</v>
      </c>
      <c r="C113" s="45">
        <v>20.331099999999999</v>
      </c>
      <c r="D113" s="45">
        <v>20.188099999999999</v>
      </c>
      <c r="E113" s="45">
        <v>20.168900000000001</v>
      </c>
      <c r="F113" s="45">
        <v>20.343699999999998</v>
      </c>
      <c r="G113" s="45">
        <v>19.8674</v>
      </c>
      <c r="H113" s="45">
        <v>20.477</v>
      </c>
      <c r="I113" s="45">
        <v>20.331099999999999</v>
      </c>
      <c r="J113" s="45">
        <v>20.6342</v>
      </c>
      <c r="K113" s="45">
        <v>20.963899999999999</v>
      </c>
      <c r="L113" s="45">
        <v>20.415800000000001</v>
      </c>
      <c r="M113" s="45">
        <v>19.8674</v>
      </c>
      <c r="N113" s="45">
        <v>6.4065000000000003</v>
      </c>
      <c r="O113" s="45">
        <v>0</v>
      </c>
      <c r="P113" s="45">
        <v>6.4065000000000003</v>
      </c>
      <c r="Q113" s="45">
        <v>6.1311</v>
      </c>
      <c r="R113" s="45">
        <v>9.9344000000000001</v>
      </c>
      <c r="S113" s="45" t="s">
        <v>268</v>
      </c>
      <c r="T113" s="45">
        <v>7.2336</v>
      </c>
      <c r="U113" s="45">
        <v>0</v>
      </c>
      <c r="V113" s="45">
        <v>7.2336</v>
      </c>
      <c r="W113" s="45">
        <v>5.7176</v>
      </c>
      <c r="X113" s="45">
        <v>11.561</v>
      </c>
      <c r="Y113" s="45">
        <v>0</v>
      </c>
      <c r="Z113" s="45">
        <v>6.2403000000000004</v>
      </c>
      <c r="AA113" s="45">
        <v>0</v>
      </c>
      <c r="AB113" s="45">
        <v>6.2403000000000004</v>
      </c>
      <c r="AC113" s="45">
        <v>6.1947999999999999</v>
      </c>
      <c r="AD113" s="45">
        <v>7.5</v>
      </c>
      <c r="AE113" s="45">
        <v>0</v>
      </c>
      <c r="AF113" s="158"/>
    </row>
    <row r="114" spans="1:32" ht="13.8" hidden="1" outlineLevel="1" collapsed="1">
      <c r="A114" s="8">
        <v>43678</v>
      </c>
      <c r="B114" s="45">
        <v>19.096599999999999</v>
      </c>
      <c r="C114" s="45">
        <v>20.4788</v>
      </c>
      <c r="D114" s="45">
        <v>17.948399999999999</v>
      </c>
      <c r="E114" s="45">
        <v>17.147500000000001</v>
      </c>
      <c r="F114" s="45">
        <v>19.9924</v>
      </c>
      <c r="G114" s="45">
        <v>19.537400000000002</v>
      </c>
      <c r="H114" s="45">
        <v>20.827000000000002</v>
      </c>
      <c r="I114" s="45">
        <v>20.4788</v>
      </c>
      <c r="J114" s="45">
        <v>21.187799999999999</v>
      </c>
      <c r="K114" s="45">
        <v>21.513400000000001</v>
      </c>
      <c r="L114" s="45">
        <v>21.131599999999999</v>
      </c>
      <c r="M114" s="45">
        <v>19.537400000000002</v>
      </c>
      <c r="N114" s="45">
        <v>4.8426</v>
      </c>
      <c r="O114" s="45">
        <v>0</v>
      </c>
      <c r="P114" s="45">
        <v>4.8426</v>
      </c>
      <c r="Q114" s="45">
        <v>4.8097000000000003</v>
      </c>
      <c r="R114" s="45">
        <v>5.2621000000000002</v>
      </c>
      <c r="S114" s="45" t="s">
        <v>268</v>
      </c>
      <c r="T114" s="45">
        <v>4.6298000000000004</v>
      </c>
      <c r="U114" s="45">
        <v>0</v>
      </c>
      <c r="V114" s="45">
        <v>4.6298000000000004</v>
      </c>
      <c r="W114" s="45">
        <v>4.5259</v>
      </c>
      <c r="X114" s="45">
        <v>11.561</v>
      </c>
      <c r="Y114" s="45">
        <v>0</v>
      </c>
      <c r="Z114" s="45">
        <v>5.6593999999999998</v>
      </c>
      <c r="AA114" s="45">
        <v>0</v>
      </c>
      <c r="AB114" s="45">
        <v>5.6593999999999998</v>
      </c>
      <c r="AC114" s="45">
        <v>6.3319000000000001</v>
      </c>
      <c r="AD114" s="45">
        <v>4.0541</v>
      </c>
      <c r="AE114" s="45">
        <v>0</v>
      </c>
      <c r="AF114" s="158"/>
    </row>
    <row r="115" spans="1:32" ht="13.8" hidden="1" outlineLevel="1" collapsed="1">
      <c r="A115" s="8">
        <v>43709</v>
      </c>
      <c r="B115" s="45">
        <v>19.319600000000001</v>
      </c>
      <c r="C115" s="45">
        <v>20.511399999999998</v>
      </c>
      <c r="D115" s="45">
        <v>17.805599999999998</v>
      </c>
      <c r="E115" s="45">
        <v>16.567299999999999</v>
      </c>
      <c r="F115" s="45">
        <v>20.1463</v>
      </c>
      <c r="G115" s="45">
        <v>19.810199999999998</v>
      </c>
      <c r="H115" s="45">
        <v>20.8706</v>
      </c>
      <c r="I115" s="45">
        <v>20.511399999999998</v>
      </c>
      <c r="J115" s="45">
        <v>21.454999999999998</v>
      </c>
      <c r="K115" s="45">
        <v>22.3537</v>
      </c>
      <c r="L115" s="45">
        <v>20.400400000000001</v>
      </c>
      <c r="M115" s="45">
        <v>19.810199999999998</v>
      </c>
      <c r="N115" s="45">
        <v>4.8098999999999998</v>
      </c>
      <c r="O115" s="45">
        <v>0</v>
      </c>
      <c r="P115" s="45">
        <v>4.8098999999999998</v>
      </c>
      <c r="Q115" s="45">
        <v>4.6649000000000003</v>
      </c>
      <c r="R115" s="45">
        <v>9.2943999999999996</v>
      </c>
      <c r="S115" s="45" t="s">
        <v>268</v>
      </c>
      <c r="T115" s="45">
        <v>4.6649000000000003</v>
      </c>
      <c r="U115" s="45">
        <v>0</v>
      </c>
      <c r="V115" s="45">
        <v>4.6649000000000003</v>
      </c>
      <c r="W115" s="45">
        <v>4.6649000000000003</v>
      </c>
      <c r="X115" s="45">
        <v>0</v>
      </c>
      <c r="Y115" s="45">
        <v>0</v>
      </c>
      <c r="Z115" s="45">
        <v>9.2943999999999996</v>
      </c>
      <c r="AA115" s="45">
        <v>0</v>
      </c>
      <c r="AB115" s="45">
        <v>9.2943999999999996</v>
      </c>
      <c r="AC115" s="45">
        <v>0</v>
      </c>
      <c r="AD115" s="45">
        <v>9.2943999999999996</v>
      </c>
      <c r="AE115" s="45">
        <v>0</v>
      </c>
      <c r="AF115" s="158"/>
    </row>
    <row r="116" spans="1:32" ht="13.8" hidden="1" outlineLevel="1" collapsed="1">
      <c r="A116" s="8">
        <v>43739</v>
      </c>
      <c r="B116" s="45">
        <v>20.049099999999999</v>
      </c>
      <c r="C116" s="45">
        <v>20.655000000000001</v>
      </c>
      <c r="D116" s="45">
        <v>19.4696</v>
      </c>
      <c r="E116" s="45">
        <v>18.924900000000001</v>
      </c>
      <c r="F116" s="45">
        <v>21.424800000000001</v>
      </c>
      <c r="G116" s="45">
        <v>19.581800000000001</v>
      </c>
      <c r="H116" s="45">
        <v>20.882100000000001</v>
      </c>
      <c r="I116" s="45">
        <v>20.655000000000001</v>
      </c>
      <c r="J116" s="45">
        <v>21.127800000000001</v>
      </c>
      <c r="K116" s="45">
        <v>20.8612</v>
      </c>
      <c r="L116" s="45">
        <v>22.499600000000001</v>
      </c>
      <c r="M116" s="45">
        <v>19.581800000000001</v>
      </c>
      <c r="N116" s="45">
        <v>6.8244999999999996</v>
      </c>
      <c r="O116" s="45">
        <v>0</v>
      </c>
      <c r="P116" s="45">
        <v>6.8244999999999996</v>
      </c>
      <c r="Q116" s="45">
        <v>6.8888999999999996</v>
      </c>
      <c r="R116" s="45">
        <v>6.3350999999999997</v>
      </c>
      <c r="S116" s="45" t="s">
        <v>268</v>
      </c>
      <c r="T116" s="45">
        <v>6.7826000000000004</v>
      </c>
      <c r="U116" s="45">
        <v>0</v>
      </c>
      <c r="V116" s="45">
        <v>6.7826000000000004</v>
      </c>
      <c r="W116" s="45">
        <v>6.8863000000000003</v>
      </c>
      <c r="X116" s="45">
        <v>5.8772000000000002</v>
      </c>
      <c r="Y116" s="45">
        <v>0</v>
      </c>
      <c r="Z116" s="45">
        <v>8.1552000000000007</v>
      </c>
      <c r="AA116" s="45">
        <v>0</v>
      </c>
      <c r="AB116" s="45">
        <v>8.1552000000000007</v>
      </c>
      <c r="AC116" s="45">
        <v>7.05</v>
      </c>
      <c r="AD116" s="45">
        <v>9.0862999999999996</v>
      </c>
      <c r="AE116" s="45">
        <v>0</v>
      </c>
      <c r="AF116" s="158"/>
    </row>
    <row r="117" spans="1:32" ht="13.8" hidden="1" outlineLevel="1" collapsed="1">
      <c r="A117" s="8">
        <v>43770</v>
      </c>
      <c r="B117" s="45">
        <v>16.708400000000001</v>
      </c>
      <c r="C117" s="45">
        <v>20.574200000000001</v>
      </c>
      <c r="D117" s="45">
        <v>13.861700000000001</v>
      </c>
      <c r="E117" s="45">
        <v>12.771699999999999</v>
      </c>
      <c r="F117" s="45">
        <v>18.276299999999999</v>
      </c>
      <c r="G117" s="45">
        <v>19.984400000000001</v>
      </c>
      <c r="H117" s="45">
        <v>20.319700000000001</v>
      </c>
      <c r="I117" s="45">
        <v>20.574200000000001</v>
      </c>
      <c r="J117" s="45">
        <v>20.0108</v>
      </c>
      <c r="K117" s="45">
        <v>19.887599999999999</v>
      </c>
      <c r="L117" s="45">
        <v>20.416399999999999</v>
      </c>
      <c r="M117" s="45">
        <v>19.984400000000001</v>
      </c>
      <c r="N117" s="45">
        <v>4.3775000000000004</v>
      </c>
      <c r="O117" s="45">
        <v>0</v>
      </c>
      <c r="P117" s="45">
        <v>4.3775000000000004</v>
      </c>
      <c r="Q117" s="45">
        <v>4.1360000000000001</v>
      </c>
      <c r="R117" s="45">
        <v>7.6025</v>
      </c>
      <c r="S117" s="45" t="s">
        <v>268</v>
      </c>
      <c r="T117" s="45">
        <v>4.0401999999999996</v>
      </c>
      <c r="U117" s="45">
        <v>0</v>
      </c>
      <c r="V117" s="45">
        <v>4.0401999999999996</v>
      </c>
      <c r="W117" s="45">
        <v>4.0391000000000004</v>
      </c>
      <c r="X117" s="45">
        <v>8.5</v>
      </c>
      <c r="Y117" s="45">
        <v>0</v>
      </c>
      <c r="Z117" s="45">
        <v>7.1261000000000001</v>
      </c>
      <c r="AA117" s="45">
        <v>0</v>
      </c>
      <c r="AB117" s="45">
        <v>7.1261000000000001</v>
      </c>
      <c r="AC117" s="45">
        <v>6.3</v>
      </c>
      <c r="AD117" s="45">
        <v>7.5998999999999999</v>
      </c>
      <c r="AE117" s="45">
        <v>0</v>
      </c>
      <c r="AF117" s="158"/>
    </row>
    <row r="118" spans="1:32" ht="13.8" hidden="1" outlineLevel="1" collapsed="1">
      <c r="A118" s="8">
        <v>43800</v>
      </c>
      <c r="B118" s="45">
        <v>18.271899999999999</v>
      </c>
      <c r="C118" s="45">
        <v>20.3779</v>
      </c>
      <c r="D118" s="45">
        <v>16.3565</v>
      </c>
      <c r="E118" s="45">
        <v>16.182300000000001</v>
      </c>
      <c r="F118" s="45">
        <v>16.0928</v>
      </c>
      <c r="G118" s="45">
        <v>19.609500000000001</v>
      </c>
      <c r="H118" s="45">
        <v>20.137</v>
      </c>
      <c r="I118" s="45">
        <v>20.3779</v>
      </c>
      <c r="J118" s="45">
        <v>19.8504</v>
      </c>
      <c r="K118" s="45">
        <v>20.305700000000002</v>
      </c>
      <c r="L118" s="45">
        <v>18.715800000000002</v>
      </c>
      <c r="M118" s="45">
        <v>19.609500000000001</v>
      </c>
      <c r="N118" s="45">
        <v>5.0320999999999998</v>
      </c>
      <c r="O118" s="45">
        <v>0</v>
      </c>
      <c r="P118" s="45">
        <v>5.0320999999999998</v>
      </c>
      <c r="Q118" s="45">
        <v>4.6421000000000001</v>
      </c>
      <c r="R118" s="45">
        <v>6.3963000000000001</v>
      </c>
      <c r="S118" s="45" t="s">
        <v>268</v>
      </c>
      <c r="T118" s="45">
        <v>4.8582999999999998</v>
      </c>
      <c r="U118" s="45">
        <v>0</v>
      </c>
      <c r="V118" s="45">
        <v>4.8582999999999998</v>
      </c>
      <c r="W118" s="45">
        <v>4.2980999999999998</v>
      </c>
      <c r="X118" s="45">
        <v>6.66</v>
      </c>
      <c r="Y118" s="45">
        <v>0</v>
      </c>
      <c r="Z118" s="45">
        <v>6.0233999999999996</v>
      </c>
      <c r="AA118" s="45">
        <v>0</v>
      </c>
      <c r="AB118" s="45">
        <v>6.0233999999999996</v>
      </c>
      <c r="AC118" s="45">
        <v>6.3776000000000002</v>
      </c>
      <c r="AD118" s="45">
        <v>3.8</v>
      </c>
      <c r="AE118" s="45">
        <v>0</v>
      </c>
      <c r="AF118" s="158"/>
    </row>
    <row r="119" spans="1:32" ht="13.8" hidden="1" outlineLevel="1" collapsed="1">
      <c r="A119" s="8">
        <v>43831</v>
      </c>
      <c r="B119" s="45">
        <v>20.034199999999998</v>
      </c>
      <c r="C119" s="45">
        <v>20.681999999999999</v>
      </c>
      <c r="D119" s="45">
        <v>19.189499999999999</v>
      </c>
      <c r="E119" s="45">
        <v>19.221900000000002</v>
      </c>
      <c r="F119" s="45">
        <v>18.985700000000001</v>
      </c>
      <c r="G119" s="45">
        <v>19.4377</v>
      </c>
      <c r="H119" s="45">
        <v>20.373100000000001</v>
      </c>
      <c r="I119" s="45">
        <v>20.681999999999999</v>
      </c>
      <c r="J119" s="45">
        <v>19.947700000000001</v>
      </c>
      <c r="K119" s="45">
        <v>20.1616</v>
      </c>
      <c r="L119" s="45">
        <v>19.367000000000001</v>
      </c>
      <c r="M119" s="45">
        <v>19.4377</v>
      </c>
      <c r="N119" s="45">
        <v>5.6887999999999996</v>
      </c>
      <c r="O119" s="45">
        <v>0</v>
      </c>
      <c r="P119" s="45">
        <v>5.6887999999999996</v>
      </c>
      <c r="Q119" s="45">
        <v>5.7328000000000001</v>
      </c>
      <c r="R119" s="45">
        <v>5.2977999999999996</v>
      </c>
      <c r="S119" s="45" t="s">
        <v>268</v>
      </c>
      <c r="T119" s="45">
        <v>5.7557</v>
      </c>
      <c r="U119" s="45">
        <v>0</v>
      </c>
      <c r="V119" s="45">
        <v>5.7557</v>
      </c>
      <c r="W119" s="45">
        <v>5.7328000000000001</v>
      </c>
      <c r="X119" s="45">
        <v>8.5</v>
      </c>
      <c r="Y119" s="45">
        <v>0</v>
      </c>
      <c r="Z119" s="45">
        <v>5.0425000000000004</v>
      </c>
      <c r="AA119" s="45">
        <v>0</v>
      </c>
      <c r="AB119" s="45">
        <v>5.0425000000000004</v>
      </c>
      <c r="AC119" s="45">
        <v>0</v>
      </c>
      <c r="AD119" s="45">
        <v>5.0425000000000004</v>
      </c>
      <c r="AE119" s="45">
        <v>0</v>
      </c>
      <c r="AF119" s="158"/>
    </row>
    <row r="120" spans="1:32" ht="13.8" hidden="1" outlineLevel="1" collapsed="1">
      <c r="A120" s="8">
        <v>43862</v>
      </c>
      <c r="B120" s="45">
        <v>18.224</v>
      </c>
      <c r="C120" s="45">
        <v>19.6738</v>
      </c>
      <c r="D120" s="45">
        <v>17.213899999999999</v>
      </c>
      <c r="E120" s="45">
        <v>17.077500000000001</v>
      </c>
      <c r="F120" s="45">
        <v>17.129200000000001</v>
      </c>
      <c r="G120" s="45">
        <v>19.1737</v>
      </c>
      <c r="H120" s="45">
        <v>19.0306</v>
      </c>
      <c r="I120" s="45">
        <v>19.6738</v>
      </c>
      <c r="J120" s="45">
        <v>18.523399999999999</v>
      </c>
      <c r="K120" s="45">
        <v>18.354500000000002</v>
      </c>
      <c r="L120" s="45">
        <v>19.273399999999999</v>
      </c>
      <c r="M120" s="45">
        <v>19.1737</v>
      </c>
      <c r="N120" s="45">
        <v>7.2945000000000002</v>
      </c>
      <c r="O120" s="45">
        <v>0</v>
      </c>
      <c r="P120" s="45">
        <v>7.2945000000000002</v>
      </c>
      <c r="Q120" s="45">
        <v>7.6776</v>
      </c>
      <c r="R120" s="45">
        <v>5.3967000000000001</v>
      </c>
      <c r="S120" s="45" t="s">
        <v>268</v>
      </c>
      <c r="T120" s="45">
        <v>7.7714999999999996</v>
      </c>
      <c r="U120" s="45">
        <v>0</v>
      </c>
      <c r="V120" s="45">
        <v>7.7714999999999996</v>
      </c>
      <c r="W120" s="45">
        <v>7.7653999999999996</v>
      </c>
      <c r="X120" s="45">
        <v>7.92</v>
      </c>
      <c r="Y120" s="45">
        <v>0</v>
      </c>
      <c r="Z120" s="45">
        <v>5.0041000000000002</v>
      </c>
      <c r="AA120" s="45">
        <v>0</v>
      </c>
      <c r="AB120" s="45">
        <v>5.0041000000000002</v>
      </c>
      <c r="AC120" s="45">
        <v>5.8</v>
      </c>
      <c r="AD120" s="45">
        <v>4.7851999999999997</v>
      </c>
      <c r="AE120" s="45">
        <v>0</v>
      </c>
      <c r="AF120" s="158"/>
    </row>
    <row r="121" spans="1:32" ht="13.8" hidden="1" outlineLevel="1" collapsed="1">
      <c r="A121" s="8">
        <v>43891</v>
      </c>
      <c r="B121" s="45">
        <v>16.193100000000001</v>
      </c>
      <c r="C121" s="45">
        <v>18.721399999999999</v>
      </c>
      <c r="D121" s="45">
        <v>14.508800000000001</v>
      </c>
      <c r="E121" s="45">
        <v>13.3497</v>
      </c>
      <c r="F121" s="45">
        <v>18.080300000000001</v>
      </c>
      <c r="G121" s="45">
        <v>18.3506</v>
      </c>
      <c r="H121" s="45">
        <v>18.6585</v>
      </c>
      <c r="I121" s="45">
        <v>18.721399999999999</v>
      </c>
      <c r="J121" s="45">
        <v>18.5975</v>
      </c>
      <c r="K121" s="45">
        <v>18.240600000000001</v>
      </c>
      <c r="L121" s="45">
        <v>19.2409</v>
      </c>
      <c r="M121" s="45">
        <v>19.837700000000002</v>
      </c>
      <c r="N121" s="45">
        <v>5.5880999999999998</v>
      </c>
      <c r="O121" s="45">
        <v>0</v>
      </c>
      <c r="P121" s="45">
        <v>5.5880999999999998</v>
      </c>
      <c r="Q121" s="45">
        <v>5.5133999999999999</v>
      </c>
      <c r="R121" s="45">
        <v>5.4931000000000001</v>
      </c>
      <c r="S121" s="45">
        <v>9.0097000000000005</v>
      </c>
      <c r="T121" s="45">
        <v>5.6315999999999997</v>
      </c>
      <c r="U121" s="45">
        <v>0</v>
      </c>
      <c r="V121" s="45">
        <v>5.6315999999999997</v>
      </c>
      <c r="W121" s="45">
        <v>5.5209999999999999</v>
      </c>
      <c r="X121" s="45">
        <v>11.561</v>
      </c>
      <c r="Y121" s="45">
        <v>9.0097000000000005</v>
      </c>
      <c r="Z121" s="45">
        <v>4.9279999999999999</v>
      </c>
      <c r="AA121" s="45">
        <v>0</v>
      </c>
      <c r="AB121" s="45">
        <v>4.9279999999999999</v>
      </c>
      <c r="AC121" s="45">
        <v>5.04</v>
      </c>
      <c r="AD121" s="45">
        <v>4.8928000000000003</v>
      </c>
      <c r="AE121" s="45">
        <v>0</v>
      </c>
      <c r="AF121" s="158"/>
    </row>
    <row r="122" spans="1:32" ht="13.8" hidden="1" outlineLevel="1" collapsed="1">
      <c r="A122" s="8">
        <v>43922</v>
      </c>
      <c r="B122" s="45">
        <v>17.225899999999999</v>
      </c>
      <c r="C122" s="45">
        <v>18.895</v>
      </c>
      <c r="D122" s="45">
        <v>15.780200000000001</v>
      </c>
      <c r="E122" s="45">
        <v>14.632999999999999</v>
      </c>
      <c r="F122" s="45">
        <v>18.132300000000001</v>
      </c>
      <c r="G122" s="45">
        <v>18.650500000000001</v>
      </c>
      <c r="H122" s="45">
        <v>18.706499999999998</v>
      </c>
      <c r="I122" s="45">
        <v>18.895</v>
      </c>
      <c r="J122" s="45">
        <v>18.487400000000001</v>
      </c>
      <c r="K122" s="45">
        <v>18.432400000000001</v>
      </c>
      <c r="L122" s="45">
        <v>18.526599999999998</v>
      </c>
      <c r="M122" s="45">
        <v>18.650500000000001</v>
      </c>
      <c r="N122" s="45">
        <v>7.8536999999999999</v>
      </c>
      <c r="O122" s="45">
        <v>0</v>
      </c>
      <c r="P122" s="45">
        <v>7.8536999999999999</v>
      </c>
      <c r="Q122" s="45">
        <v>7.8780999999999999</v>
      </c>
      <c r="R122" s="45">
        <v>7.0372000000000003</v>
      </c>
      <c r="S122" s="45" t="s">
        <v>268</v>
      </c>
      <c r="T122" s="45">
        <v>7.9535999999999998</v>
      </c>
      <c r="U122" s="45">
        <v>0</v>
      </c>
      <c r="V122" s="45">
        <v>7.9535999999999998</v>
      </c>
      <c r="W122" s="45">
        <v>7.9081999999999999</v>
      </c>
      <c r="X122" s="45">
        <v>11.561</v>
      </c>
      <c r="Y122" s="45">
        <v>0</v>
      </c>
      <c r="Z122" s="45">
        <v>4.2668999999999997</v>
      </c>
      <c r="AA122" s="45">
        <v>0</v>
      </c>
      <c r="AB122" s="45">
        <v>4.2668999999999997</v>
      </c>
      <c r="AC122" s="45">
        <v>5.04</v>
      </c>
      <c r="AD122" s="45">
        <v>3.8</v>
      </c>
      <c r="AE122" s="45">
        <v>0</v>
      </c>
      <c r="AF122" s="158"/>
    </row>
    <row r="123" spans="1:32" ht="13.8" hidden="1" outlineLevel="1" collapsed="1">
      <c r="A123" s="8">
        <v>43952</v>
      </c>
      <c r="B123" s="45">
        <v>17.170400000000001</v>
      </c>
      <c r="C123" s="45">
        <v>18.4678</v>
      </c>
      <c r="D123" s="45">
        <v>16.096699999999998</v>
      </c>
      <c r="E123" s="45">
        <v>16.014099999999999</v>
      </c>
      <c r="F123" s="45">
        <v>15.518599999999999</v>
      </c>
      <c r="G123" s="45">
        <v>19.1158</v>
      </c>
      <c r="H123" s="45">
        <v>18.0669</v>
      </c>
      <c r="I123" s="45">
        <v>18.4678</v>
      </c>
      <c r="J123" s="45">
        <v>17.6722</v>
      </c>
      <c r="K123" s="45">
        <v>17.278500000000001</v>
      </c>
      <c r="L123" s="45">
        <v>18.8843</v>
      </c>
      <c r="M123" s="45">
        <v>19.1158</v>
      </c>
      <c r="N123" s="45">
        <v>7.7851999999999997</v>
      </c>
      <c r="O123" s="45">
        <v>0</v>
      </c>
      <c r="P123" s="45">
        <v>7.7851999999999997</v>
      </c>
      <c r="Q123" s="45">
        <v>7.5007000000000001</v>
      </c>
      <c r="R123" s="45">
        <v>8.2109000000000005</v>
      </c>
      <c r="S123" s="45">
        <v>0</v>
      </c>
      <c r="T123" s="45">
        <v>8.1534999999999993</v>
      </c>
      <c r="U123" s="45">
        <v>0</v>
      </c>
      <c r="V123" s="45">
        <v>8.1534999999999993</v>
      </c>
      <c r="W123" s="45">
        <v>7.6336000000000004</v>
      </c>
      <c r="X123" s="45">
        <v>9.0279000000000007</v>
      </c>
      <c r="Y123" s="45">
        <v>0</v>
      </c>
      <c r="Z123" s="45">
        <v>4.2081</v>
      </c>
      <c r="AA123" s="45">
        <v>0</v>
      </c>
      <c r="AB123" s="45">
        <v>4.2081</v>
      </c>
      <c r="AC123" s="45">
        <v>5.04</v>
      </c>
      <c r="AD123" s="45">
        <v>3.8</v>
      </c>
      <c r="AE123" s="45">
        <v>0</v>
      </c>
      <c r="AF123" s="158"/>
    </row>
    <row r="124" spans="1:32" ht="13.8" hidden="1" outlineLevel="1" collapsed="1">
      <c r="A124" s="8">
        <v>43983</v>
      </c>
      <c r="B124" s="45">
        <v>15.2464</v>
      </c>
      <c r="C124" s="45">
        <v>17.657</v>
      </c>
      <c r="D124" s="45">
        <v>13.820399999999999</v>
      </c>
      <c r="E124" s="45">
        <v>12.776899999999999</v>
      </c>
      <c r="F124" s="45">
        <v>18.126799999999999</v>
      </c>
      <c r="G124" s="45">
        <v>18.897600000000001</v>
      </c>
      <c r="H124" s="45">
        <v>16.8872</v>
      </c>
      <c r="I124" s="45">
        <v>17.657</v>
      </c>
      <c r="J124" s="45">
        <v>16.295000000000002</v>
      </c>
      <c r="K124" s="45">
        <v>15.5083</v>
      </c>
      <c r="L124" s="45">
        <v>18.998699999999999</v>
      </c>
      <c r="M124" s="45">
        <v>18.897600000000001</v>
      </c>
      <c r="N124" s="45">
        <v>5.5796999999999999</v>
      </c>
      <c r="O124" s="45">
        <v>0</v>
      </c>
      <c r="P124" s="45">
        <v>5.5796999999999999</v>
      </c>
      <c r="Q124" s="45">
        <v>5.5277000000000003</v>
      </c>
      <c r="R124" s="45">
        <v>7.1551999999999998</v>
      </c>
      <c r="S124" s="45" t="s">
        <v>268</v>
      </c>
      <c r="T124" s="45">
        <v>5.5768000000000004</v>
      </c>
      <c r="U124" s="45">
        <v>0</v>
      </c>
      <c r="V124" s="45">
        <v>5.5768000000000004</v>
      </c>
      <c r="W124" s="45">
        <v>5.53</v>
      </c>
      <c r="X124" s="45">
        <v>7.1394000000000002</v>
      </c>
      <c r="Y124" s="45">
        <v>0</v>
      </c>
      <c r="Z124" s="45">
        <v>5.8620999999999999</v>
      </c>
      <c r="AA124" s="45">
        <v>0</v>
      </c>
      <c r="AB124" s="45">
        <v>5.8620999999999999</v>
      </c>
      <c r="AC124" s="45">
        <v>5.2058999999999997</v>
      </c>
      <c r="AD124" s="45">
        <v>7.3</v>
      </c>
      <c r="AE124" s="45">
        <v>0</v>
      </c>
      <c r="AF124" s="158"/>
    </row>
    <row r="125" spans="1:32" ht="13.8" hidden="1" outlineLevel="1" collapsed="1">
      <c r="A125" s="8">
        <v>44013</v>
      </c>
      <c r="B125" s="45">
        <v>15.1709</v>
      </c>
      <c r="C125" s="45">
        <v>16.802499999999998</v>
      </c>
      <c r="D125" s="45">
        <v>14.167899999999999</v>
      </c>
      <c r="E125" s="45">
        <v>13.3058</v>
      </c>
      <c r="F125" s="45">
        <v>16.040900000000001</v>
      </c>
      <c r="G125" s="45">
        <v>19.1678</v>
      </c>
      <c r="H125" s="45">
        <v>15.693</v>
      </c>
      <c r="I125" s="45">
        <v>16.802499999999998</v>
      </c>
      <c r="J125" s="45">
        <v>14.9552</v>
      </c>
      <c r="K125" s="45">
        <v>14.1023</v>
      </c>
      <c r="L125" s="45">
        <v>16.9084</v>
      </c>
      <c r="M125" s="45">
        <v>19.1678</v>
      </c>
      <c r="N125" s="45">
        <v>4.5366999999999997</v>
      </c>
      <c r="O125" s="45">
        <v>0</v>
      </c>
      <c r="P125" s="45">
        <v>4.5366999999999997</v>
      </c>
      <c r="Q125" s="45">
        <v>4.6191000000000004</v>
      </c>
      <c r="R125" s="45">
        <v>4.0838999999999999</v>
      </c>
      <c r="S125" s="45" t="s">
        <v>268</v>
      </c>
      <c r="T125" s="45">
        <v>4.6749999999999998</v>
      </c>
      <c r="U125" s="45">
        <v>0</v>
      </c>
      <c r="V125" s="45">
        <v>4.6749999999999998</v>
      </c>
      <c r="W125" s="45">
        <v>4.6384999999999996</v>
      </c>
      <c r="X125" s="45">
        <v>9.0124999999999993</v>
      </c>
      <c r="Y125" s="45">
        <v>0</v>
      </c>
      <c r="Z125" s="45">
        <v>3.7944</v>
      </c>
      <c r="AA125" s="45">
        <v>0</v>
      </c>
      <c r="AB125" s="45">
        <v>3.7944</v>
      </c>
      <c r="AC125" s="45">
        <v>3.01</v>
      </c>
      <c r="AD125" s="45">
        <v>3.8483999999999998</v>
      </c>
      <c r="AE125" s="45">
        <v>0</v>
      </c>
      <c r="AF125" s="158"/>
    </row>
    <row r="126" spans="1:32" ht="13.8" hidden="1" outlineLevel="1" collapsed="1">
      <c r="A126" s="8">
        <v>44044</v>
      </c>
      <c r="B126" s="45">
        <v>14.1174</v>
      </c>
      <c r="C126" s="45">
        <v>16.1022</v>
      </c>
      <c r="D126" s="45">
        <v>12.866</v>
      </c>
      <c r="E126" s="45">
        <v>12.0474</v>
      </c>
      <c r="F126" s="45">
        <v>15.2044</v>
      </c>
      <c r="G126" s="45">
        <v>18.973700000000001</v>
      </c>
      <c r="H126" s="45">
        <v>15.422800000000001</v>
      </c>
      <c r="I126" s="45">
        <v>16.1022</v>
      </c>
      <c r="J126" s="45">
        <v>14.9018</v>
      </c>
      <c r="K126" s="45">
        <v>13.980700000000001</v>
      </c>
      <c r="L126" s="45">
        <v>18.280999999999999</v>
      </c>
      <c r="M126" s="45">
        <v>18.973700000000001</v>
      </c>
      <c r="N126" s="45">
        <v>3.4514</v>
      </c>
      <c r="O126" s="45">
        <v>0</v>
      </c>
      <c r="P126" s="45">
        <v>3.4514</v>
      </c>
      <c r="Q126" s="45">
        <v>3.3517000000000001</v>
      </c>
      <c r="R126" s="45">
        <v>3.8990999999999998</v>
      </c>
      <c r="S126" s="45" t="s">
        <v>268</v>
      </c>
      <c r="T126" s="45">
        <v>3.3228</v>
      </c>
      <c r="U126" s="45">
        <v>0</v>
      </c>
      <c r="V126" s="45">
        <v>3.3228</v>
      </c>
      <c r="W126" s="45">
        <v>3.2982</v>
      </c>
      <c r="X126" s="45">
        <v>9.0124999999999993</v>
      </c>
      <c r="Y126" s="45">
        <v>0</v>
      </c>
      <c r="Z126" s="45">
        <v>3.9771999999999998</v>
      </c>
      <c r="AA126" s="45">
        <v>0</v>
      </c>
      <c r="AB126" s="45">
        <v>3.9771999999999998</v>
      </c>
      <c r="AC126" s="45">
        <v>5.7499000000000002</v>
      </c>
      <c r="AD126" s="45">
        <v>3.8</v>
      </c>
      <c r="AE126" s="45">
        <v>0</v>
      </c>
      <c r="AF126" s="158"/>
    </row>
    <row r="127" spans="1:32" ht="13.8" hidden="1" outlineLevel="1" collapsed="1">
      <c r="A127" s="8">
        <v>44075</v>
      </c>
      <c r="B127" s="45">
        <v>13.516500000000001</v>
      </c>
      <c r="C127" s="45">
        <v>15.336</v>
      </c>
      <c r="D127" s="45">
        <v>12.338699999999999</v>
      </c>
      <c r="E127" s="45">
        <v>11.979900000000001</v>
      </c>
      <c r="F127" s="45">
        <v>13.023300000000001</v>
      </c>
      <c r="G127" s="45">
        <v>20.713999999999999</v>
      </c>
      <c r="H127" s="45">
        <v>14.955399999999999</v>
      </c>
      <c r="I127" s="45">
        <v>15.336</v>
      </c>
      <c r="J127" s="45">
        <v>14.617599999999999</v>
      </c>
      <c r="K127" s="45">
        <v>13.8292</v>
      </c>
      <c r="L127" s="45">
        <v>17.512</v>
      </c>
      <c r="M127" s="45">
        <v>20.713999999999999</v>
      </c>
      <c r="N127" s="45">
        <v>6.2042999999999999</v>
      </c>
      <c r="O127" s="45">
        <v>0</v>
      </c>
      <c r="P127" s="45">
        <v>6.2042999999999999</v>
      </c>
      <c r="Q127" s="45">
        <v>6.2270000000000003</v>
      </c>
      <c r="R127" s="45">
        <v>6.1521999999999997</v>
      </c>
      <c r="S127" s="45" t="s">
        <v>268</v>
      </c>
      <c r="T127" s="45">
        <v>6.2042999999999999</v>
      </c>
      <c r="U127" s="45">
        <v>0</v>
      </c>
      <c r="V127" s="45">
        <v>6.2042999999999999</v>
      </c>
      <c r="W127" s="45">
        <v>6.2270000000000003</v>
      </c>
      <c r="X127" s="45">
        <v>6.1521999999999997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158"/>
    </row>
    <row r="128" spans="1:32" ht="13.8" hidden="1" outlineLevel="1" collapsed="1">
      <c r="A128" s="8">
        <v>44105</v>
      </c>
      <c r="B128" s="45">
        <v>14.163</v>
      </c>
      <c r="C128" s="45">
        <v>15.415800000000001</v>
      </c>
      <c r="D128" s="45">
        <v>13.3286</v>
      </c>
      <c r="E128" s="45">
        <v>12.610200000000001</v>
      </c>
      <c r="F128" s="45">
        <v>15.6622</v>
      </c>
      <c r="G128" s="45">
        <v>20.427099999999999</v>
      </c>
      <c r="H128" s="45">
        <v>14.6935</v>
      </c>
      <c r="I128" s="45">
        <v>15.415800000000001</v>
      </c>
      <c r="J128" s="45">
        <v>14.1555</v>
      </c>
      <c r="K128" s="45">
        <v>13.32</v>
      </c>
      <c r="L128" s="45">
        <v>17.070599999999999</v>
      </c>
      <c r="M128" s="45">
        <v>20.427099999999999</v>
      </c>
      <c r="N128" s="45">
        <v>6.3548999999999998</v>
      </c>
      <c r="O128" s="45">
        <v>0</v>
      </c>
      <c r="P128" s="45">
        <v>6.3548999999999998</v>
      </c>
      <c r="Q128" s="45">
        <v>6.4276</v>
      </c>
      <c r="R128" s="45">
        <v>6.1120000000000001</v>
      </c>
      <c r="S128" s="45">
        <v>0</v>
      </c>
      <c r="T128" s="45">
        <v>6.3548999999999998</v>
      </c>
      <c r="U128" s="45">
        <v>0</v>
      </c>
      <c r="V128" s="45">
        <v>6.3548999999999998</v>
      </c>
      <c r="W128" s="45">
        <v>6.4276</v>
      </c>
      <c r="X128" s="45">
        <v>6.1120000000000001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158"/>
    </row>
    <row r="129" spans="1:32" ht="13.8" hidden="1" outlineLevel="1" collapsed="1">
      <c r="A129" s="8">
        <v>44136</v>
      </c>
      <c r="B129" s="45">
        <v>14.447100000000001</v>
      </c>
      <c r="C129" s="45">
        <v>15.2323</v>
      </c>
      <c r="D129" s="45">
        <v>13.7239</v>
      </c>
      <c r="E129" s="45">
        <v>12.889799999999999</v>
      </c>
      <c r="F129" s="45">
        <v>15.497</v>
      </c>
      <c r="G129" s="45">
        <v>19.741599999999998</v>
      </c>
      <c r="H129" s="45">
        <v>14.9794</v>
      </c>
      <c r="I129" s="45">
        <v>15.2323</v>
      </c>
      <c r="J129" s="45">
        <v>14.716100000000001</v>
      </c>
      <c r="K129" s="45">
        <v>13.7713</v>
      </c>
      <c r="L129" s="45">
        <v>16.850000000000001</v>
      </c>
      <c r="M129" s="45">
        <v>20.626999999999999</v>
      </c>
      <c r="N129" s="45">
        <v>6.1276999999999999</v>
      </c>
      <c r="O129" s="45">
        <v>0</v>
      </c>
      <c r="P129" s="45">
        <v>6.1276999999999999</v>
      </c>
      <c r="Q129" s="45">
        <v>6.1006999999999998</v>
      </c>
      <c r="R129" s="45">
        <v>5.9252000000000002</v>
      </c>
      <c r="S129" s="45">
        <v>9.0097000000000005</v>
      </c>
      <c r="T129" s="45">
        <v>6.1177000000000001</v>
      </c>
      <c r="U129" s="45">
        <v>0</v>
      </c>
      <c r="V129" s="45">
        <v>6.1177000000000001</v>
      </c>
      <c r="W129" s="45">
        <v>6.1006999999999998</v>
      </c>
      <c r="X129" s="45">
        <v>5.8814000000000002</v>
      </c>
      <c r="Y129" s="45">
        <v>9.0097000000000005</v>
      </c>
      <c r="Z129" s="45">
        <v>10</v>
      </c>
      <c r="AA129" s="45">
        <v>0</v>
      </c>
      <c r="AB129" s="45">
        <v>10</v>
      </c>
      <c r="AC129" s="45">
        <v>0</v>
      </c>
      <c r="AD129" s="45">
        <v>10</v>
      </c>
      <c r="AE129" s="45">
        <v>0</v>
      </c>
      <c r="AF129" s="158"/>
    </row>
    <row r="130" spans="1:32" ht="13.8" hidden="1" outlineLevel="1" collapsed="1">
      <c r="A130" s="8">
        <v>44166</v>
      </c>
      <c r="B130" s="45">
        <v>13.1343</v>
      </c>
      <c r="C130" s="45">
        <v>14.7392</v>
      </c>
      <c r="D130" s="45">
        <v>12.0151</v>
      </c>
      <c r="E130" s="45">
        <v>12.519500000000001</v>
      </c>
      <c r="F130" s="45">
        <v>10.671900000000001</v>
      </c>
      <c r="G130" s="45">
        <v>20.523</v>
      </c>
      <c r="H130" s="45">
        <v>14.143599999999999</v>
      </c>
      <c r="I130" s="45">
        <v>14.7392</v>
      </c>
      <c r="J130" s="45">
        <v>13.6289</v>
      </c>
      <c r="K130" s="45">
        <v>13.0153</v>
      </c>
      <c r="L130" s="45">
        <v>15.1822</v>
      </c>
      <c r="M130" s="45">
        <v>20.523</v>
      </c>
      <c r="N130" s="45">
        <v>5.2686000000000002</v>
      </c>
      <c r="O130" s="45">
        <v>0</v>
      </c>
      <c r="P130" s="45">
        <v>5.2686000000000002</v>
      </c>
      <c r="Q130" s="45">
        <v>4.2065000000000001</v>
      </c>
      <c r="R130" s="45">
        <v>5.5171000000000001</v>
      </c>
      <c r="S130" s="45" t="s">
        <v>268</v>
      </c>
      <c r="T130" s="45">
        <v>4.8368000000000002</v>
      </c>
      <c r="U130" s="45">
        <v>0</v>
      </c>
      <c r="V130" s="45">
        <v>4.8368000000000002</v>
      </c>
      <c r="W130" s="45">
        <v>4.2065000000000001</v>
      </c>
      <c r="X130" s="45">
        <v>5.0057999999999998</v>
      </c>
      <c r="Y130" s="45">
        <v>0</v>
      </c>
      <c r="Z130" s="45">
        <v>9.0153999999999996</v>
      </c>
      <c r="AA130" s="45">
        <v>0</v>
      </c>
      <c r="AB130" s="45">
        <v>9.0153999999999996</v>
      </c>
      <c r="AC130" s="45">
        <v>0</v>
      </c>
      <c r="AD130" s="45">
        <v>9.0153999999999996</v>
      </c>
      <c r="AE130" s="45">
        <v>0</v>
      </c>
      <c r="AF130" s="158"/>
    </row>
    <row r="131" spans="1:32" ht="13.8" hidden="1" outlineLevel="1" collapsed="1">
      <c r="A131" s="8">
        <v>44197</v>
      </c>
      <c r="B131" s="45">
        <v>13.833299999999999</v>
      </c>
      <c r="C131" s="45">
        <v>14.5014</v>
      </c>
      <c r="D131" s="45">
        <v>13.335699999999999</v>
      </c>
      <c r="E131" s="45">
        <v>12.5159</v>
      </c>
      <c r="F131" s="45">
        <v>13.8064</v>
      </c>
      <c r="G131" s="45">
        <v>20.583500000000001</v>
      </c>
      <c r="H131" s="45">
        <v>14.0512</v>
      </c>
      <c r="I131" s="45">
        <v>14.5014</v>
      </c>
      <c r="J131" s="45">
        <v>13.6996</v>
      </c>
      <c r="K131" s="45">
        <v>12.829499999999999</v>
      </c>
      <c r="L131" s="45">
        <v>14.3393</v>
      </c>
      <c r="M131" s="45">
        <v>20.583500000000001</v>
      </c>
      <c r="N131" s="45">
        <v>5.8602999999999996</v>
      </c>
      <c r="O131" s="45">
        <v>0</v>
      </c>
      <c r="P131" s="45">
        <v>5.8602999999999996</v>
      </c>
      <c r="Q131" s="45">
        <v>5.4850000000000003</v>
      </c>
      <c r="R131" s="45">
        <v>6.5061999999999998</v>
      </c>
      <c r="S131" s="45" t="s">
        <v>268</v>
      </c>
      <c r="T131" s="45">
        <v>5.72</v>
      </c>
      <c r="U131" s="45">
        <v>0</v>
      </c>
      <c r="V131" s="45">
        <v>5.72</v>
      </c>
      <c r="W131" s="45">
        <v>5.5191999999999997</v>
      </c>
      <c r="X131" s="45">
        <v>6.4810999999999996</v>
      </c>
      <c r="Y131" s="45">
        <v>0</v>
      </c>
      <c r="Z131" s="45">
        <v>6.3821000000000003</v>
      </c>
      <c r="AA131" s="45">
        <v>0</v>
      </c>
      <c r="AB131" s="45">
        <v>6.3821000000000003</v>
      </c>
      <c r="AC131" s="45">
        <v>3.1</v>
      </c>
      <c r="AD131" s="45">
        <v>6.5266000000000002</v>
      </c>
      <c r="AE131" s="45">
        <v>0</v>
      </c>
      <c r="AF131" s="158"/>
    </row>
    <row r="132" spans="1:32" ht="13.8" hidden="1" outlineLevel="1" collapsed="1">
      <c r="A132" s="8">
        <v>44228</v>
      </c>
      <c r="B132" s="45">
        <v>13.6104</v>
      </c>
      <c r="C132" s="45">
        <v>14.869300000000001</v>
      </c>
      <c r="D132" s="45">
        <v>12.5534</v>
      </c>
      <c r="E132" s="45">
        <v>11.792400000000001</v>
      </c>
      <c r="F132" s="45">
        <v>13.9305</v>
      </c>
      <c r="G132" s="45">
        <v>20.113800000000001</v>
      </c>
      <c r="H132" s="45">
        <v>13.9139</v>
      </c>
      <c r="I132" s="45">
        <v>14.869300000000001</v>
      </c>
      <c r="J132" s="45">
        <v>13.0524</v>
      </c>
      <c r="K132" s="45">
        <v>12.1189</v>
      </c>
      <c r="L132" s="45">
        <v>15.502599999999999</v>
      </c>
      <c r="M132" s="45">
        <v>20.113800000000001</v>
      </c>
      <c r="N132" s="45">
        <v>5.7961999999999998</v>
      </c>
      <c r="O132" s="45">
        <v>0</v>
      </c>
      <c r="P132" s="45">
        <v>5.7961999999999998</v>
      </c>
      <c r="Q132" s="45">
        <v>5.8861999999999997</v>
      </c>
      <c r="R132" s="45">
        <v>5.6650999999999998</v>
      </c>
      <c r="S132" s="45" t="s">
        <v>268</v>
      </c>
      <c r="T132" s="45">
        <v>5.6755000000000004</v>
      </c>
      <c r="U132" s="45">
        <v>0</v>
      </c>
      <c r="V132" s="45">
        <v>5.6755000000000004</v>
      </c>
      <c r="W132" s="45">
        <v>5.8861999999999997</v>
      </c>
      <c r="X132" s="45">
        <v>5.17</v>
      </c>
      <c r="Y132" s="45">
        <v>0</v>
      </c>
      <c r="Z132" s="45">
        <v>6.4306000000000001</v>
      </c>
      <c r="AA132" s="45">
        <v>0</v>
      </c>
      <c r="AB132" s="45">
        <v>6.4306000000000001</v>
      </c>
      <c r="AC132" s="45">
        <v>0</v>
      </c>
      <c r="AD132" s="45">
        <v>6.4306000000000001</v>
      </c>
      <c r="AE132" s="45">
        <v>0</v>
      </c>
      <c r="AF132" s="158"/>
    </row>
    <row r="133" spans="1:32" ht="13.8" hidden="1" outlineLevel="1" collapsed="1">
      <c r="A133" s="8">
        <v>44256</v>
      </c>
      <c r="B133" s="45">
        <v>12.9124</v>
      </c>
      <c r="C133" s="45">
        <v>14.344900000000001</v>
      </c>
      <c r="D133" s="45">
        <v>12.126099999999999</v>
      </c>
      <c r="E133" s="45">
        <v>11.8658</v>
      </c>
      <c r="F133" s="45">
        <v>11.178000000000001</v>
      </c>
      <c r="G133" s="45">
        <v>18.842400000000001</v>
      </c>
      <c r="H133" s="45">
        <v>13.548</v>
      </c>
      <c r="I133" s="45">
        <v>14.344900000000001</v>
      </c>
      <c r="J133" s="45">
        <v>13.0326</v>
      </c>
      <c r="K133" s="45">
        <v>12.3362</v>
      </c>
      <c r="L133" s="45">
        <v>13.847</v>
      </c>
      <c r="M133" s="45">
        <v>19.1416</v>
      </c>
      <c r="N133" s="45">
        <v>7.0475000000000003</v>
      </c>
      <c r="O133" s="45">
        <v>0</v>
      </c>
      <c r="P133" s="45">
        <v>7.0475000000000003</v>
      </c>
      <c r="Q133" s="45">
        <v>8.4652999999999992</v>
      </c>
      <c r="R133" s="45">
        <v>4.8472999999999997</v>
      </c>
      <c r="S133" s="45">
        <v>9.0097000000000005</v>
      </c>
      <c r="T133" s="45">
        <v>7.0490000000000004</v>
      </c>
      <c r="U133" s="45">
        <v>0</v>
      </c>
      <c r="V133" s="45">
        <v>7.0490000000000004</v>
      </c>
      <c r="W133" s="45">
        <v>8.4750999999999994</v>
      </c>
      <c r="X133" s="45">
        <v>4.7760999999999996</v>
      </c>
      <c r="Y133" s="45">
        <v>9.0097000000000005</v>
      </c>
      <c r="Z133" s="45">
        <v>6.9219999999999997</v>
      </c>
      <c r="AA133" s="45">
        <v>0</v>
      </c>
      <c r="AB133" s="45">
        <v>6.9219999999999997</v>
      </c>
      <c r="AC133" s="45">
        <v>2.5099999999999998</v>
      </c>
      <c r="AD133" s="45">
        <v>7.3129999999999997</v>
      </c>
      <c r="AE133" s="45">
        <v>0</v>
      </c>
      <c r="AF133" s="158"/>
    </row>
    <row r="134" spans="1:32" ht="13.8" hidden="1" outlineLevel="1" collapsed="1">
      <c r="A134" s="8">
        <v>44287</v>
      </c>
      <c r="B134" s="45">
        <v>12.7089</v>
      </c>
      <c r="C134" s="45">
        <v>13.8544</v>
      </c>
      <c r="D134" s="45">
        <v>12.1938</v>
      </c>
      <c r="E134" s="45">
        <v>12.3301</v>
      </c>
      <c r="F134" s="45">
        <v>11.214399999999999</v>
      </c>
      <c r="G134" s="45">
        <v>19.116</v>
      </c>
      <c r="H134" s="45">
        <v>13.4199</v>
      </c>
      <c r="I134" s="45">
        <v>13.8544</v>
      </c>
      <c r="J134" s="45">
        <v>13.193199999999999</v>
      </c>
      <c r="K134" s="45">
        <v>12.65</v>
      </c>
      <c r="L134" s="45">
        <v>14.081899999999999</v>
      </c>
      <c r="M134" s="45">
        <v>19.492799999999999</v>
      </c>
      <c r="N134" s="45">
        <v>5.9599000000000002</v>
      </c>
      <c r="O134" s="45">
        <v>0</v>
      </c>
      <c r="P134" s="45">
        <v>5.9599000000000002</v>
      </c>
      <c r="Q134" s="45">
        <v>7.6345000000000001</v>
      </c>
      <c r="R134" s="45">
        <v>5.1531000000000002</v>
      </c>
      <c r="S134" s="45">
        <v>9.0097000000000005</v>
      </c>
      <c r="T134" s="45">
        <v>5.9359000000000002</v>
      </c>
      <c r="U134" s="45">
        <v>0</v>
      </c>
      <c r="V134" s="45">
        <v>5.9359000000000002</v>
      </c>
      <c r="W134" s="45">
        <v>7.8182999999999998</v>
      </c>
      <c r="X134" s="45">
        <v>4.8532000000000002</v>
      </c>
      <c r="Y134" s="45">
        <v>9.0097000000000005</v>
      </c>
      <c r="Z134" s="45">
        <v>6.0792000000000002</v>
      </c>
      <c r="AA134" s="45">
        <v>0</v>
      </c>
      <c r="AB134" s="45">
        <v>6.0792000000000002</v>
      </c>
      <c r="AC134" s="45">
        <v>4.9457000000000004</v>
      </c>
      <c r="AD134" s="45">
        <v>6.2336</v>
      </c>
      <c r="AE134" s="45">
        <v>0</v>
      </c>
      <c r="AF134" s="158"/>
    </row>
    <row r="135" spans="1:32" ht="13.8" hidden="1" outlineLevel="1" collapsed="1">
      <c r="A135" s="8">
        <v>44317</v>
      </c>
      <c r="B135" s="45">
        <v>11.4262</v>
      </c>
      <c r="C135" s="45">
        <v>13.380599999999999</v>
      </c>
      <c r="D135" s="45">
        <v>10.650600000000001</v>
      </c>
      <c r="E135" s="45">
        <v>10.4536</v>
      </c>
      <c r="F135" s="45">
        <v>11.0877</v>
      </c>
      <c r="G135" s="45">
        <v>20.5794</v>
      </c>
      <c r="H135" s="45">
        <v>12.3711</v>
      </c>
      <c r="I135" s="45">
        <v>13.380599999999999</v>
      </c>
      <c r="J135" s="45">
        <v>11.8994</v>
      </c>
      <c r="K135" s="45">
        <v>11.546200000000001</v>
      </c>
      <c r="L135" s="45">
        <v>13.390700000000001</v>
      </c>
      <c r="M135" s="45">
        <v>20.5794</v>
      </c>
      <c r="N135" s="45">
        <v>3.6181999999999999</v>
      </c>
      <c r="O135" s="45">
        <v>0</v>
      </c>
      <c r="P135" s="45">
        <v>3.6181999999999999</v>
      </c>
      <c r="Q135" s="45">
        <v>3.1181000000000001</v>
      </c>
      <c r="R135" s="45">
        <v>4.8703000000000003</v>
      </c>
      <c r="S135" s="45" t="s">
        <v>268</v>
      </c>
      <c r="T135" s="45">
        <v>3.5950000000000002</v>
      </c>
      <c r="U135" s="45">
        <v>0</v>
      </c>
      <c r="V135" s="45">
        <v>3.5950000000000002</v>
      </c>
      <c r="W135" s="45">
        <v>3.1112000000000002</v>
      </c>
      <c r="X135" s="45">
        <v>4.83</v>
      </c>
      <c r="Y135" s="45">
        <v>0</v>
      </c>
      <c r="Z135" s="45">
        <v>5.7476000000000003</v>
      </c>
      <c r="AA135" s="45">
        <v>0</v>
      </c>
      <c r="AB135" s="45">
        <v>5.7476000000000003</v>
      </c>
      <c r="AC135" s="45">
        <v>4.4058000000000002</v>
      </c>
      <c r="AD135" s="45">
        <v>6.4795999999999996</v>
      </c>
      <c r="AE135" s="45">
        <v>0</v>
      </c>
      <c r="AF135" s="158"/>
    </row>
    <row r="136" spans="1:32" ht="13.8" hidden="1" outlineLevel="1" collapsed="1">
      <c r="A136" s="8">
        <v>44348</v>
      </c>
      <c r="B136" s="45">
        <v>12.3751</v>
      </c>
      <c r="C136" s="45">
        <v>13.3682</v>
      </c>
      <c r="D136" s="45">
        <v>11.717700000000001</v>
      </c>
      <c r="E136" s="45">
        <v>11.327</v>
      </c>
      <c r="F136" s="45">
        <v>10.4291</v>
      </c>
      <c r="G136" s="45">
        <v>19.1174</v>
      </c>
      <c r="H136" s="45">
        <v>13.133100000000001</v>
      </c>
      <c r="I136" s="45">
        <v>13.3682</v>
      </c>
      <c r="J136" s="45">
        <v>12.951700000000001</v>
      </c>
      <c r="K136" s="45">
        <v>12.107100000000001</v>
      </c>
      <c r="L136" s="45">
        <v>13.226100000000001</v>
      </c>
      <c r="M136" s="45">
        <v>19.1174</v>
      </c>
      <c r="N136" s="45">
        <v>4.2576000000000001</v>
      </c>
      <c r="O136" s="45">
        <v>0</v>
      </c>
      <c r="P136" s="45">
        <v>4.2576000000000001</v>
      </c>
      <c r="Q136" s="45">
        <v>4.3136000000000001</v>
      </c>
      <c r="R136" s="45">
        <v>4.2050999999999998</v>
      </c>
      <c r="S136" s="45" t="s">
        <v>268</v>
      </c>
      <c r="T136" s="45">
        <v>4.2232000000000003</v>
      </c>
      <c r="U136" s="45">
        <v>0</v>
      </c>
      <c r="V136" s="45">
        <v>4.2232000000000003</v>
      </c>
      <c r="W136" s="45">
        <v>4.2919999999999998</v>
      </c>
      <c r="X136" s="45">
        <v>4.1631</v>
      </c>
      <c r="Y136" s="45">
        <v>0</v>
      </c>
      <c r="Z136" s="45">
        <v>4.8681000000000001</v>
      </c>
      <c r="AA136" s="45">
        <v>0</v>
      </c>
      <c r="AB136" s="45">
        <v>4.8681000000000001</v>
      </c>
      <c r="AC136" s="45">
        <v>4.5385999999999997</v>
      </c>
      <c r="AD136" s="45">
        <v>6.1429</v>
      </c>
      <c r="AE136" s="45">
        <v>0</v>
      </c>
      <c r="AF136" s="158"/>
    </row>
    <row r="137" spans="1:32" ht="13.8" hidden="1" outlineLevel="1" collapsed="1">
      <c r="A137" s="8">
        <v>44378</v>
      </c>
      <c r="B137" s="45">
        <v>12.148300000000001</v>
      </c>
      <c r="C137" s="45">
        <v>13.254</v>
      </c>
      <c r="D137" s="45">
        <v>11.454700000000001</v>
      </c>
      <c r="E137" s="45">
        <v>10.2172</v>
      </c>
      <c r="F137" s="45">
        <v>13.0199</v>
      </c>
      <c r="G137" s="45">
        <v>19.4224</v>
      </c>
      <c r="H137" s="45">
        <v>12.8141</v>
      </c>
      <c r="I137" s="45">
        <v>13.254</v>
      </c>
      <c r="J137" s="45">
        <v>12.5037</v>
      </c>
      <c r="K137" s="45">
        <v>11.6408</v>
      </c>
      <c r="L137" s="45">
        <v>13.1326</v>
      </c>
      <c r="M137" s="45">
        <v>19.4224</v>
      </c>
      <c r="N137" s="45">
        <v>3.0581999999999998</v>
      </c>
      <c r="O137" s="45">
        <v>0</v>
      </c>
      <c r="P137" s="45">
        <v>3.0581999999999998</v>
      </c>
      <c r="Q137" s="45">
        <v>2.9382000000000001</v>
      </c>
      <c r="R137" s="45">
        <v>5.7539999999999996</v>
      </c>
      <c r="S137" s="45" t="s">
        <v>268</v>
      </c>
      <c r="T137" s="45">
        <v>3.0387</v>
      </c>
      <c r="U137" s="45">
        <v>0</v>
      </c>
      <c r="V137" s="45">
        <v>3.0387</v>
      </c>
      <c r="W137" s="45">
        <v>2.9382000000000001</v>
      </c>
      <c r="X137" s="45">
        <v>5.4997999999999996</v>
      </c>
      <c r="Y137" s="45">
        <v>0</v>
      </c>
      <c r="Z137" s="45">
        <v>7.9878999999999998</v>
      </c>
      <c r="AA137" s="45">
        <v>0</v>
      </c>
      <c r="AB137" s="45">
        <v>7.9878999999999998</v>
      </c>
      <c r="AC137" s="45">
        <v>3.01</v>
      </c>
      <c r="AD137" s="45">
        <v>8.5519999999999996</v>
      </c>
      <c r="AE137" s="45">
        <v>0</v>
      </c>
      <c r="AF137" s="158"/>
    </row>
    <row r="138" spans="1:32" ht="13.8" hidden="1" outlineLevel="1" collapsed="1">
      <c r="A138" s="8">
        <v>44409</v>
      </c>
      <c r="B138" s="45">
        <v>12.0466</v>
      </c>
      <c r="C138" s="45">
        <v>13.376799999999999</v>
      </c>
      <c r="D138" s="45">
        <v>11.015000000000001</v>
      </c>
      <c r="E138" s="45">
        <v>9.4606999999999992</v>
      </c>
      <c r="F138" s="45">
        <v>12.2714</v>
      </c>
      <c r="G138" s="45">
        <v>18.8889</v>
      </c>
      <c r="H138" s="45">
        <v>12.9655</v>
      </c>
      <c r="I138" s="45">
        <v>13.376799999999999</v>
      </c>
      <c r="J138" s="45">
        <v>12.5823</v>
      </c>
      <c r="K138" s="45">
        <v>11.240600000000001</v>
      </c>
      <c r="L138" s="45">
        <v>13.1029</v>
      </c>
      <c r="M138" s="45">
        <v>18.8889</v>
      </c>
      <c r="N138" s="45">
        <v>3.2339000000000002</v>
      </c>
      <c r="O138" s="45">
        <v>0</v>
      </c>
      <c r="P138" s="45">
        <v>3.2339000000000002</v>
      </c>
      <c r="Q138" s="45">
        <v>2.8624000000000001</v>
      </c>
      <c r="R138" s="45">
        <v>5.3502000000000001</v>
      </c>
      <c r="S138" s="45">
        <v>0</v>
      </c>
      <c r="T138" s="45">
        <v>3.1128999999999998</v>
      </c>
      <c r="U138" s="45">
        <v>0</v>
      </c>
      <c r="V138" s="45">
        <v>3.1128999999999998</v>
      </c>
      <c r="W138" s="45">
        <v>2.8492999999999999</v>
      </c>
      <c r="X138" s="45">
        <v>4.9901999999999997</v>
      </c>
      <c r="Y138" s="45">
        <v>0</v>
      </c>
      <c r="Z138" s="45">
        <v>5.7378999999999998</v>
      </c>
      <c r="AA138" s="45">
        <v>0</v>
      </c>
      <c r="AB138" s="45">
        <v>5.7378999999999998</v>
      </c>
      <c r="AC138" s="45">
        <v>3.6356999999999999</v>
      </c>
      <c r="AD138" s="45">
        <v>6.6768000000000001</v>
      </c>
      <c r="AE138" s="45">
        <v>0</v>
      </c>
      <c r="AF138" s="158"/>
    </row>
    <row r="139" spans="1:32" ht="13.8" hidden="1" outlineLevel="1" collapsed="1">
      <c r="A139" s="8">
        <v>44440</v>
      </c>
      <c r="B139" s="45">
        <v>13.054399999999999</v>
      </c>
      <c r="C139" s="45">
        <v>13.560600000000001</v>
      </c>
      <c r="D139" s="45">
        <v>12.6534</v>
      </c>
      <c r="E139" s="45">
        <v>11.8996</v>
      </c>
      <c r="F139" s="45">
        <v>12.206799999999999</v>
      </c>
      <c r="G139" s="45">
        <v>18.954499999999999</v>
      </c>
      <c r="H139" s="45">
        <v>13.234500000000001</v>
      </c>
      <c r="I139" s="45">
        <v>13.560600000000001</v>
      </c>
      <c r="J139" s="45">
        <v>12.965999999999999</v>
      </c>
      <c r="K139" s="45">
        <v>12.070499999999999</v>
      </c>
      <c r="L139" s="45">
        <v>12.8034</v>
      </c>
      <c r="M139" s="45">
        <v>18.954499999999999</v>
      </c>
      <c r="N139" s="45">
        <v>4.7134</v>
      </c>
      <c r="O139" s="45">
        <v>0</v>
      </c>
      <c r="P139" s="45">
        <v>4.7134</v>
      </c>
      <c r="Q139" s="45">
        <v>4.4394999999999998</v>
      </c>
      <c r="R139" s="45">
        <v>4.8541999999999996</v>
      </c>
      <c r="S139" s="45" t="s">
        <v>268</v>
      </c>
      <c r="T139" s="45">
        <v>4.6909000000000001</v>
      </c>
      <c r="U139" s="45">
        <v>0</v>
      </c>
      <c r="V139" s="45">
        <v>4.6909000000000001</v>
      </c>
      <c r="W139" s="45">
        <v>4.3532000000000002</v>
      </c>
      <c r="X139" s="45">
        <v>4.8541999999999996</v>
      </c>
      <c r="Y139" s="45">
        <v>0</v>
      </c>
      <c r="Z139" s="45">
        <v>5.8</v>
      </c>
      <c r="AA139" s="45">
        <v>0</v>
      </c>
      <c r="AB139" s="45">
        <v>5.8</v>
      </c>
      <c r="AC139" s="45">
        <v>5.8</v>
      </c>
      <c r="AD139" s="45">
        <v>0</v>
      </c>
      <c r="AE139" s="45">
        <v>0</v>
      </c>
      <c r="AF139" s="158"/>
    </row>
    <row r="140" spans="1:32" ht="13.8" hidden="1" outlineLevel="1" collapsed="1">
      <c r="A140" s="8">
        <v>44470</v>
      </c>
      <c r="B140" s="45">
        <v>11.960599999999999</v>
      </c>
      <c r="C140" s="45">
        <v>12.804399999999999</v>
      </c>
      <c r="D140" s="45">
        <v>11.4907</v>
      </c>
      <c r="E140" s="45">
        <v>10.9064</v>
      </c>
      <c r="F140" s="45">
        <v>11.652799999999999</v>
      </c>
      <c r="G140" s="45">
        <v>18.404900000000001</v>
      </c>
      <c r="H140" s="45">
        <v>12.528600000000001</v>
      </c>
      <c r="I140" s="45">
        <v>12.804399999999999</v>
      </c>
      <c r="J140" s="45">
        <v>12.3552</v>
      </c>
      <c r="K140" s="45">
        <v>11.896800000000001</v>
      </c>
      <c r="L140" s="45">
        <v>12.213900000000001</v>
      </c>
      <c r="M140" s="45">
        <v>18.404900000000001</v>
      </c>
      <c r="N140" s="45">
        <v>4.7904</v>
      </c>
      <c r="O140" s="45">
        <v>0</v>
      </c>
      <c r="P140" s="45">
        <v>4.7904</v>
      </c>
      <c r="Q140" s="45">
        <v>4.726</v>
      </c>
      <c r="R140" s="45">
        <v>5.0564</v>
      </c>
      <c r="S140" s="45">
        <v>0</v>
      </c>
      <c r="T140" s="45">
        <v>4.8037999999999998</v>
      </c>
      <c r="U140" s="45">
        <v>0</v>
      </c>
      <c r="V140" s="45">
        <v>4.8037999999999998</v>
      </c>
      <c r="W140" s="45">
        <v>4.7405999999999997</v>
      </c>
      <c r="X140" s="45">
        <v>5.0564</v>
      </c>
      <c r="Y140" s="45">
        <v>0</v>
      </c>
      <c r="Z140" s="45">
        <v>4.2576999999999998</v>
      </c>
      <c r="AA140" s="45">
        <v>0</v>
      </c>
      <c r="AB140" s="45">
        <v>4.2576999999999998</v>
      </c>
      <c r="AC140" s="45">
        <v>4.2576999999999998</v>
      </c>
      <c r="AD140" s="45">
        <v>0</v>
      </c>
      <c r="AE140" s="45">
        <v>0</v>
      </c>
      <c r="AF140" s="158"/>
    </row>
    <row r="141" spans="1:32" ht="13.8" hidden="1" outlineLevel="1" collapsed="1">
      <c r="A141" s="8">
        <v>44501</v>
      </c>
      <c r="B141" s="45">
        <v>11.4918</v>
      </c>
      <c r="C141" s="45">
        <v>13.0923</v>
      </c>
      <c r="D141" s="45">
        <v>10.4192</v>
      </c>
      <c r="E141" s="45">
        <v>8.5861999999999998</v>
      </c>
      <c r="F141" s="45">
        <v>13.145</v>
      </c>
      <c r="G141" s="45">
        <v>18.641400000000001</v>
      </c>
      <c r="H141" s="45">
        <v>13.201700000000001</v>
      </c>
      <c r="I141" s="45">
        <v>13.0923</v>
      </c>
      <c r="J141" s="45">
        <v>13.3062</v>
      </c>
      <c r="K141" s="45">
        <v>12.645899999999999</v>
      </c>
      <c r="L141" s="45">
        <v>13.202500000000001</v>
      </c>
      <c r="M141" s="45">
        <v>18.641400000000001</v>
      </c>
      <c r="N141" s="45">
        <v>3.6589</v>
      </c>
      <c r="O141" s="45">
        <v>0</v>
      </c>
      <c r="P141" s="45">
        <v>3.6589</v>
      </c>
      <c r="Q141" s="45">
        <v>3.6392000000000002</v>
      </c>
      <c r="R141" s="45">
        <v>6.1386000000000003</v>
      </c>
      <c r="S141" s="45" t="s">
        <v>268</v>
      </c>
      <c r="T141" s="45">
        <v>3.6533000000000002</v>
      </c>
      <c r="U141" s="45">
        <v>0</v>
      </c>
      <c r="V141" s="45">
        <v>3.6533000000000002</v>
      </c>
      <c r="W141" s="45">
        <v>3.6358000000000001</v>
      </c>
      <c r="X141" s="45">
        <v>6.0124000000000004</v>
      </c>
      <c r="Y141" s="45">
        <v>0</v>
      </c>
      <c r="Z141" s="45">
        <v>4.0221999999999998</v>
      </c>
      <c r="AA141" s="45">
        <v>0</v>
      </c>
      <c r="AB141" s="45">
        <v>4.0221999999999998</v>
      </c>
      <c r="AC141" s="45">
        <v>3.863</v>
      </c>
      <c r="AD141" s="45">
        <v>7.5</v>
      </c>
      <c r="AE141" s="45">
        <v>0</v>
      </c>
      <c r="AF141" s="158"/>
    </row>
    <row r="142" spans="1:32" ht="13.8" hidden="1" outlineLevel="1" collapsed="1">
      <c r="A142" s="8">
        <v>44531</v>
      </c>
      <c r="B142" s="45">
        <v>11.6944</v>
      </c>
      <c r="C142" s="45">
        <v>12.9527</v>
      </c>
      <c r="D142" s="45">
        <v>10.9209</v>
      </c>
      <c r="E142" s="45">
        <v>9.6831999999999994</v>
      </c>
      <c r="F142" s="45">
        <v>12.7126</v>
      </c>
      <c r="G142" s="45">
        <v>18.485299999999999</v>
      </c>
      <c r="H142" s="45">
        <v>13.026</v>
      </c>
      <c r="I142" s="45">
        <v>12.9527</v>
      </c>
      <c r="J142" s="45">
        <v>13.083500000000001</v>
      </c>
      <c r="K142" s="45">
        <v>12.577999999999999</v>
      </c>
      <c r="L142" s="45">
        <v>12.9641</v>
      </c>
      <c r="M142" s="45">
        <v>18.485299999999999</v>
      </c>
      <c r="N142" s="45">
        <v>3.0968</v>
      </c>
      <c r="O142" s="45">
        <v>0</v>
      </c>
      <c r="P142" s="45">
        <v>3.0968</v>
      </c>
      <c r="Q142" s="45">
        <v>3.0078999999999998</v>
      </c>
      <c r="R142" s="45">
        <v>5.2603999999999997</v>
      </c>
      <c r="S142" s="45" t="s">
        <v>268</v>
      </c>
      <c r="T142" s="45">
        <v>3.0064000000000002</v>
      </c>
      <c r="U142" s="45">
        <v>0</v>
      </c>
      <c r="V142" s="45">
        <v>3.0064000000000002</v>
      </c>
      <c r="W142" s="45">
        <v>2.9685000000000001</v>
      </c>
      <c r="X142" s="45">
        <v>6.0124000000000004</v>
      </c>
      <c r="Y142" s="45">
        <v>0</v>
      </c>
      <c r="Z142" s="45">
        <v>4.2375999999999996</v>
      </c>
      <c r="AA142" s="45">
        <v>0</v>
      </c>
      <c r="AB142" s="45">
        <v>4.2375999999999996</v>
      </c>
      <c r="AC142" s="45">
        <v>3.7995000000000001</v>
      </c>
      <c r="AD142" s="45">
        <v>4.9504999999999999</v>
      </c>
      <c r="AE142" s="45">
        <v>0</v>
      </c>
      <c r="AF142" s="158"/>
    </row>
    <row r="143" spans="1:32" ht="13.8" hidden="1" outlineLevel="1" collapsed="1">
      <c r="A143" s="8">
        <v>44562</v>
      </c>
      <c r="B143" s="45">
        <v>13.026400000000001</v>
      </c>
      <c r="C143" s="45">
        <v>13.0319</v>
      </c>
      <c r="D143" s="45">
        <v>13.0227</v>
      </c>
      <c r="E143" s="45">
        <v>12.950100000000001</v>
      </c>
      <c r="F143" s="45">
        <v>12.1568</v>
      </c>
      <c r="G143" s="45">
        <v>18.484300000000001</v>
      </c>
      <c r="H143" s="45">
        <v>13.372</v>
      </c>
      <c r="I143" s="45">
        <v>13.0319</v>
      </c>
      <c r="J143" s="45">
        <v>13.614000000000001</v>
      </c>
      <c r="K143" s="45">
        <v>13.147600000000001</v>
      </c>
      <c r="L143" s="45">
        <v>13.436</v>
      </c>
      <c r="M143" s="45">
        <v>18.484300000000001</v>
      </c>
      <c r="N143" s="45">
        <v>5.0034000000000001</v>
      </c>
      <c r="O143" s="45">
        <v>0</v>
      </c>
      <c r="P143" s="45">
        <v>5.0034000000000001</v>
      </c>
      <c r="Q143" s="45">
        <v>5.4352</v>
      </c>
      <c r="R143" s="45">
        <v>4.8856000000000002</v>
      </c>
      <c r="S143" s="45" t="s">
        <v>268</v>
      </c>
      <c r="T143" s="45">
        <v>5.0819000000000001</v>
      </c>
      <c r="U143" s="45">
        <v>0</v>
      </c>
      <c r="V143" s="45">
        <v>5.0819000000000001</v>
      </c>
      <c r="W143" s="45">
        <v>6.0989000000000004</v>
      </c>
      <c r="X143" s="45">
        <v>4.8856000000000002</v>
      </c>
      <c r="Y143" s="45">
        <v>0</v>
      </c>
      <c r="Z143" s="45">
        <v>3.8290000000000002</v>
      </c>
      <c r="AA143" s="45">
        <v>0</v>
      </c>
      <c r="AB143" s="45">
        <v>3.8290000000000002</v>
      </c>
      <c r="AC143" s="45">
        <v>3.8290000000000002</v>
      </c>
      <c r="AD143" s="45">
        <v>0</v>
      </c>
      <c r="AE143" s="45">
        <v>0</v>
      </c>
      <c r="AF143" s="158"/>
    </row>
    <row r="144" spans="1:32" ht="13.8" hidden="1" outlineLevel="1" collapsed="1">
      <c r="A144" s="8">
        <v>44593</v>
      </c>
      <c r="B144" s="45">
        <v>12.7737</v>
      </c>
      <c r="C144" s="45">
        <v>13.2849</v>
      </c>
      <c r="D144" s="45">
        <v>12.3828</v>
      </c>
      <c r="E144" s="45">
        <v>13.014699999999999</v>
      </c>
      <c r="F144" s="45">
        <v>10.551600000000001</v>
      </c>
      <c r="G144" s="45">
        <v>18.529199999999999</v>
      </c>
      <c r="H144" s="45">
        <v>13.4376</v>
      </c>
      <c r="I144" s="45">
        <v>13.2849</v>
      </c>
      <c r="J144" s="45">
        <v>13.572100000000001</v>
      </c>
      <c r="K144" s="45">
        <v>13.3935</v>
      </c>
      <c r="L144" s="45">
        <v>12.815799999999999</v>
      </c>
      <c r="M144" s="45">
        <v>18.529199999999999</v>
      </c>
      <c r="N144" s="45">
        <v>4.6071</v>
      </c>
      <c r="O144" s="45">
        <v>0</v>
      </c>
      <c r="P144" s="45">
        <v>4.6071</v>
      </c>
      <c r="Q144" s="45">
        <v>5.1006</v>
      </c>
      <c r="R144" s="45">
        <v>4.4943</v>
      </c>
      <c r="S144" s="45" t="s">
        <v>268</v>
      </c>
      <c r="T144" s="45">
        <v>4.5949999999999998</v>
      </c>
      <c r="U144" s="45">
        <v>0</v>
      </c>
      <c r="V144" s="45">
        <v>4.5949999999999998</v>
      </c>
      <c r="W144" s="45">
        <v>5.4748000000000001</v>
      </c>
      <c r="X144" s="45">
        <v>4.4903000000000004</v>
      </c>
      <c r="Y144" s="45">
        <v>0</v>
      </c>
      <c r="Z144" s="45">
        <v>4.7285000000000004</v>
      </c>
      <c r="AA144" s="45">
        <v>0</v>
      </c>
      <c r="AB144" s="45">
        <v>4.7285000000000004</v>
      </c>
      <c r="AC144" s="45">
        <v>4.6952999999999996</v>
      </c>
      <c r="AD144" s="45">
        <v>7.5</v>
      </c>
      <c r="AE144" s="45">
        <v>0</v>
      </c>
      <c r="AF144" s="158"/>
    </row>
    <row r="145" spans="1:32" ht="13.8" hidden="1" outlineLevel="1" collapsed="1">
      <c r="A145" s="8">
        <v>44621</v>
      </c>
      <c r="B145" s="45">
        <v>13.5481</v>
      </c>
      <c r="C145" s="45">
        <v>13.903499999999999</v>
      </c>
      <c r="D145" s="45">
        <v>13.3995</v>
      </c>
      <c r="E145" s="45">
        <v>13.3263</v>
      </c>
      <c r="F145" s="45">
        <v>14.035299999999999</v>
      </c>
      <c r="G145" s="45">
        <v>20.302099999999999</v>
      </c>
      <c r="H145" s="45">
        <v>13.5481</v>
      </c>
      <c r="I145" s="45">
        <v>13.903499999999999</v>
      </c>
      <c r="J145" s="45">
        <v>13.3995</v>
      </c>
      <c r="K145" s="45">
        <v>13.3263</v>
      </c>
      <c r="L145" s="45">
        <v>14.035299999999999</v>
      </c>
      <c r="M145" s="45">
        <v>20.302099999999999</v>
      </c>
      <c r="N145" s="45">
        <v>0</v>
      </c>
      <c r="O145" s="45">
        <v>0</v>
      </c>
      <c r="P145" s="45">
        <v>0</v>
      </c>
      <c r="Q145" s="45" t="s">
        <v>268</v>
      </c>
      <c r="R145" s="45" t="s">
        <v>268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158"/>
    </row>
    <row r="146" spans="1:32" ht="13.8" hidden="1" outlineLevel="1" collapsed="1">
      <c r="A146" s="8">
        <v>44652</v>
      </c>
      <c r="B146" s="45">
        <v>13.7698</v>
      </c>
      <c r="C146" s="45">
        <v>12.959300000000001</v>
      </c>
      <c r="D146" s="45">
        <v>13.904199999999999</v>
      </c>
      <c r="E146" s="45">
        <v>13.9177</v>
      </c>
      <c r="F146" s="45">
        <v>13.042899999999999</v>
      </c>
      <c r="G146" s="45">
        <v>18.714200000000002</v>
      </c>
      <c r="H146" s="45">
        <v>13.7698</v>
      </c>
      <c r="I146" s="45">
        <v>12.959300000000001</v>
      </c>
      <c r="J146" s="45">
        <v>13.904199999999999</v>
      </c>
      <c r="K146" s="45">
        <v>13.9177</v>
      </c>
      <c r="L146" s="45">
        <v>13.042899999999999</v>
      </c>
      <c r="M146" s="45">
        <v>18.714200000000002</v>
      </c>
      <c r="N146" s="45">
        <v>0</v>
      </c>
      <c r="O146" s="45">
        <v>0</v>
      </c>
      <c r="P146" s="45" t="s">
        <v>268</v>
      </c>
      <c r="Q146" s="45" t="s">
        <v>268</v>
      </c>
      <c r="R146" s="45" t="s">
        <v>268</v>
      </c>
      <c r="S146" s="45" t="s">
        <v>268</v>
      </c>
      <c r="T146" s="45">
        <v>4.9983000000000004</v>
      </c>
      <c r="U146" s="45">
        <v>5.01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158"/>
    </row>
    <row r="147" spans="1:32" ht="13.8" hidden="1" outlineLevel="1" collapsed="1">
      <c r="A147" s="8">
        <v>44682</v>
      </c>
      <c r="B147" s="45">
        <v>13.049899999999999</v>
      </c>
      <c r="C147" s="45">
        <v>13.0944</v>
      </c>
      <c r="D147" s="45">
        <v>13.036799999999999</v>
      </c>
      <c r="E147" s="45">
        <v>12.9483</v>
      </c>
      <c r="F147" s="45">
        <v>13.173999999999999</v>
      </c>
      <c r="G147" s="45">
        <v>18.555199999999999</v>
      </c>
      <c r="H147" s="45">
        <v>13.0953</v>
      </c>
      <c r="I147" s="45">
        <v>13.0944</v>
      </c>
      <c r="J147" s="45">
        <v>13.095599999999999</v>
      </c>
      <c r="K147" s="45">
        <v>13.0159</v>
      </c>
      <c r="L147" s="45">
        <v>13.173999999999999</v>
      </c>
      <c r="M147" s="45">
        <v>18.555199999999999</v>
      </c>
      <c r="N147" s="45">
        <v>3.1</v>
      </c>
      <c r="O147" s="45">
        <v>0</v>
      </c>
      <c r="P147" s="45">
        <v>3.1</v>
      </c>
      <c r="Q147" s="45">
        <v>3.1</v>
      </c>
      <c r="R147" s="45" t="s">
        <v>268</v>
      </c>
      <c r="S147" s="45">
        <v>0</v>
      </c>
      <c r="T147" s="45">
        <v>3.1</v>
      </c>
      <c r="U147" s="45">
        <v>0</v>
      </c>
      <c r="V147" s="45">
        <v>3.1</v>
      </c>
      <c r="W147" s="45">
        <v>3.1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158"/>
    </row>
    <row r="148" spans="1:32" ht="13.8" hidden="1" outlineLevel="1" collapsed="1">
      <c r="A148" s="8">
        <v>44713</v>
      </c>
      <c r="B148" s="45">
        <v>12.7484</v>
      </c>
      <c r="C148" s="45">
        <v>14.3825</v>
      </c>
      <c r="D148" s="45">
        <v>12.1274</v>
      </c>
      <c r="E148" s="45">
        <v>11.646699999999999</v>
      </c>
      <c r="F148" s="45">
        <v>13.440899999999999</v>
      </c>
      <c r="G148" s="45">
        <v>20.166599999999999</v>
      </c>
      <c r="H148" s="45">
        <v>14.588699999999999</v>
      </c>
      <c r="I148" s="45">
        <v>14.3825</v>
      </c>
      <c r="J148" s="45">
        <v>14.6938</v>
      </c>
      <c r="K148" s="45">
        <v>15.3842</v>
      </c>
      <c r="L148" s="45">
        <v>13.440899999999999</v>
      </c>
      <c r="M148" s="45">
        <v>20.166599999999999</v>
      </c>
      <c r="N148" s="45">
        <v>4.6277999999999997</v>
      </c>
      <c r="O148" s="45">
        <v>0</v>
      </c>
      <c r="P148" s="45">
        <v>4.6277999999999997</v>
      </c>
      <c r="Q148" s="45">
        <v>4.6277999999999997</v>
      </c>
      <c r="R148" s="45" t="s">
        <v>268</v>
      </c>
      <c r="S148" s="45" t="s">
        <v>268</v>
      </c>
      <c r="T148" s="45">
        <v>4.6463999999999999</v>
      </c>
      <c r="U148" s="45">
        <v>0</v>
      </c>
      <c r="V148" s="45">
        <v>4.6463999999999999</v>
      </c>
      <c r="W148" s="45">
        <v>4.6463999999999999</v>
      </c>
      <c r="X148" s="45">
        <v>0</v>
      </c>
      <c r="Y148" s="45">
        <v>0</v>
      </c>
      <c r="Z148" s="45">
        <v>4.0999999999999996</v>
      </c>
      <c r="AA148" s="45">
        <v>0</v>
      </c>
      <c r="AB148" s="45">
        <v>4.0999999999999996</v>
      </c>
      <c r="AC148" s="45">
        <v>4.0999999999999996</v>
      </c>
      <c r="AD148" s="45">
        <v>0</v>
      </c>
      <c r="AE148" s="45">
        <v>0</v>
      </c>
      <c r="AF148" s="158"/>
    </row>
    <row r="149" spans="1:32" ht="13.8" hidden="1" outlineLevel="1" collapsed="1">
      <c r="A149" s="8">
        <v>44743</v>
      </c>
      <c r="B149" s="45">
        <v>14.4343</v>
      </c>
      <c r="C149" s="45">
        <v>15.4627</v>
      </c>
      <c r="D149" s="45">
        <v>14.2576</v>
      </c>
      <c r="E149" s="45">
        <v>15.2156</v>
      </c>
      <c r="F149" s="45">
        <v>12.945</v>
      </c>
      <c r="G149" s="45">
        <v>19.339099999999998</v>
      </c>
      <c r="H149" s="45">
        <v>15.0586</v>
      </c>
      <c r="I149" s="45">
        <v>15.4627</v>
      </c>
      <c r="J149" s="45">
        <v>14.9839</v>
      </c>
      <c r="K149" s="45">
        <v>15.8553</v>
      </c>
      <c r="L149" s="45">
        <v>13.7516</v>
      </c>
      <c r="M149" s="45">
        <v>19.339099999999998</v>
      </c>
      <c r="N149" s="45">
        <v>4.6513</v>
      </c>
      <c r="O149" s="45">
        <v>0</v>
      </c>
      <c r="P149" s="45">
        <v>4.6513</v>
      </c>
      <c r="Q149" s="45">
        <v>4.8228</v>
      </c>
      <c r="R149" s="45">
        <v>4.5</v>
      </c>
      <c r="S149" s="45">
        <v>0</v>
      </c>
      <c r="T149" s="45">
        <v>4.6969000000000003</v>
      </c>
      <c r="U149" s="45">
        <v>0</v>
      </c>
      <c r="V149" s="45">
        <v>4.6969000000000003</v>
      </c>
      <c r="W149" s="45">
        <v>4.95</v>
      </c>
      <c r="X149" s="45">
        <v>4.5</v>
      </c>
      <c r="Y149" s="45">
        <v>0</v>
      </c>
      <c r="Z149" s="45">
        <v>3.8742999999999999</v>
      </c>
      <c r="AA149" s="45">
        <v>0</v>
      </c>
      <c r="AB149" s="45">
        <v>3.8742999999999999</v>
      </c>
      <c r="AC149" s="45">
        <v>3.8742999999999999</v>
      </c>
      <c r="AD149" s="45">
        <v>0</v>
      </c>
      <c r="AE149" s="45">
        <v>0</v>
      </c>
      <c r="AF149" s="158"/>
    </row>
    <row r="150" spans="1:32" ht="13.8" hidden="1" outlineLevel="1" collapsed="1">
      <c r="A150" s="8">
        <v>44774</v>
      </c>
      <c r="B150" s="45">
        <v>17.093499999999999</v>
      </c>
      <c r="C150" s="45">
        <v>16.7685</v>
      </c>
      <c r="D150" s="45">
        <v>17.247900000000001</v>
      </c>
      <c r="E150" s="45">
        <v>18.926200000000001</v>
      </c>
      <c r="F150" s="45">
        <v>12.2158</v>
      </c>
      <c r="G150" s="45">
        <v>19.517800000000001</v>
      </c>
      <c r="H150" s="45">
        <v>17.2303</v>
      </c>
      <c r="I150" s="45">
        <v>16.7685</v>
      </c>
      <c r="J150" s="45">
        <v>17.453700000000001</v>
      </c>
      <c r="K150" s="45">
        <v>18.9634</v>
      </c>
      <c r="L150" s="45">
        <v>12.6248</v>
      </c>
      <c r="M150" s="45">
        <v>19.517800000000001</v>
      </c>
      <c r="N150" s="45">
        <v>5.9325000000000001</v>
      </c>
      <c r="O150" s="45">
        <v>0</v>
      </c>
      <c r="P150" s="45">
        <v>5.9325000000000001</v>
      </c>
      <c r="Q150" s="45">
        <v>2.5099999999999998</v>
      </c>
      <c r="R150" s="45">
        <v>6.2880000000000003</v>
      </c>
      <c r="S150" s="45" t="s">
        <v>268</v>
      </c>
      <c r="T150" s="45">
        <v>6.2880000000000003</v>
      </c>
      <c r="U150" s="45">
        <v>0</v>
      </c>
      <c r="V150" s="45">
        <v>6.2880000000000003</v>
      </c>
      <c r="W150" s="45">
        <v>0</v>
      </c>
      <c r="X150" s="45">
        <v>6.2880000000000003</v>
      </c>
      <c r="Y150" s="45">
        <v>0</v>
      </c>
      <c r="Z150" s="45">
        <v>2.5099999999999998</v>
      </c>
      <c r="AA150" s="45">
        <v>0</v>
      </c>
      <c r="AB150" s="45">
        <v>2.5099999999999998</v>
      </c>
      <c r="AC150" s="45">
        <v>2.5099999999999998</v>
      </c>
      <c r="AD150" s="45">
        <v>0</v>
      </c>
      <c r="AE150" s="45">
        <v>0</v>
      </c>
      <c r="AF150" s="158"/>
    </row>
    <row r="151" spans="1:32" ht="13.8" hidden="1" outlineLevel="1" collapsed="1">
      <c r="A151" s="8">
        <v>44805</v>
      </c>
      <c r="B151" s="45">
        <v>15.589499999999999</v>
      </c>
      <c r="C151" s="45">
        <v>15.971299999999999</v>
      </c>
      <c r="D151" s="45">
        <v>15.4376</v>
      </c>
      <c r="E151" s="45">
        <v>15.6013</v>
      </c>
      <c r="F151" s="45">
        <v>14.4999</v>
      </c>
      <c r="G151" s="45">
        <v>19.884899999999998</v>
      </c>
      <c r="H151" s="45">
        <v>17.002199999999998</v>
      </c>
      <c r="I151" s="45">
        <v>15.971299999999999</v>
      </c>
      <c r="J151" s="45">
        <v>17.4938</v>
      </c>
      <c r="K151" s="45">
        <v>18.1633</v>
      </c>
      <c r="L151" s="45">
        <v>14.4999</v>
      </c>
      <c r="M151" s="45">
        <v>19.884899999999998</v>
      </c>
      <c r="N151" s="45">
        <v>5.0925000000000002</v>
      </c>
      <c r="O151" s="45">
        <v>0</v>
      </c>
      <c r="P151" s="45">
        <v>5.0925000000000002</v>
      </c>
      <c r="Q151" s="45">
        <v>5.0925000000000002</v>
      </c>
      <c r="R151" s="45" t="s">
        <v>268</v>
      </c>
      <c r="S151" s="45" t="s">
        <v>268</v>
      </c>
      <c r="T151" s="45">
        <v>5.2</v>
      </c>
      <c r="U151" s="45">
        <v>0</v>
      </c>
      <c r="V151" s="45">
        <v>5.2</v>
      </c>
      <c r="W151" s="45">
        <v>5.2</v>
      </c>
      <c r="X151" s="45">
        <v>0</v>
      </c>
      <c r="Y151" s="45">
        <v>0</v>
      </c>
      <c r="Z151" s="45">
        <v>4.0999999999999996</v>
      </c>
      <c r="AA151" s="45">
        <v>0</v>
      </c>
      <c r="AB151" s="45">
        <v>4.0999999999999996</v>
      </c>
      <c r="AC151" s="45">
        <v>4.0999999999999996</v>
      </c>
      <c r="AD151" s="45">
        <v>0</v>
      </c>
      <c r="AE151" s="45">
        <v>0</v>
      </c>
      <c r="AF151" s="158"/>
    </row>
    <row r="152" spans="1:32" ht="13.8" hidden="1" outlineLevel="1" collapsed="1">
      <c r="A152" s="8">
        <v>44835</v>
      </c>
      <c r="B152" s="45">
        <v>19.5624</v>
      </c>
      <c r="C152" s="45">
        <v>16.387899999999998</v>
      </c>
      <c r="D152" s="45">
        <v>20.331399999999999</v>
      </c>
      <c r="E152" s="45">
        <v>21.295100000000001</v>
      </c>
      <c r="F152" s="45">
        <v>16.459</v>
      </c>
      <c r="G152" s="45">
        <v>20.114599999999999</v>
      </c>
      <c r="H152" s="45">
        <v>20.235700000000001</v>
      </c>
      <c r="I152" s="45">
        <v>16.387899999999998</v>
      </c>
      <c r="J152" s="45">
        <v>21.222200000000001</v>
      </c>
      <c r="K152" s="45">
        <v>22.495799999999999</v>
      </c>
      <c r="L152" s="45">
        <v>16.459</v>
      </c>
      <c r="M152" s="45">
        <v>20.114599999999999</v>
      </c>
      <c r="N152" s="45">
        <v>5.0816999999999997</v>
      </c>
      <c r="O152" s="45">
        <v>0</v>
      </c>
      <c r="P152" s="45">
        <v>5.0816999999999997</v>
      </c>
      <c r="Q152" s="45">
        <v>5.0816999999999997</v>
      </c>
      <c r="R152" s="45" t="s">
        <v>268</v>
      </c>
      <c r="S152" s="45" t="s">
        <v>268</v>
      </c>
      <c r="T152" s="45">
        <v>5.4288999999999996</v>
      </c>
      <c r="U152" s="45">
        <v>0</v>
      </c>
      <c r="V152" s="45">
        <v>5.4288999999999996</v>
      </c>
      <c r="W152" s="45">
        <v>5.4288999999999996</v>
      </c>
      <c r="X152" s="45">
        <v>0</v>
      </c>
      <c r="Y152" s="45">
        <v>0</v>
      </c>
      <c r="Z152" s="45">
        <v>4.4943</v>
      </c>
      <c r="AA152" s="45">
        <v>0</v>
      </c>
      <c r="AB152" s="45">
        <v>4.4943</v>
      </c>
      <c r="AC152" s="45">
        <v>4.4943</v>
      </c>
      <c r="AD152" s="45">
        <v>0</v>
      </c>
      <c r="AE152" s="45">
        <v>0</v>
      </c>
      <c r="AF152" s="158"/>
    </row>
    <row r="153" spans="1:32" ht="13.8" hidden="1" outlineLevel="1" collapsed="1">
      <c r="A153" s="8">
        <v>44866</v>
      </c>
      <c r="B153" s="45">
        <v>18.011299999999999</v>
      </c>
      <c r="C153" s="45">
        <v>17.042200000000001</v>
      </c>
      <c r="D153" s="45">
        <v>18.337199999999999</v>
      </c>
      <c r="E153" s="45">
        <v>18.684699999999999</v>
      </c>
      <c r="F153" s="45">
        <v>16.6311</v>
      </c>
      <c r="G153" s="45">
        <v>0</v>
      </c>
      <c r="H153" s="45">
        <v>18.1447</v>
      </c>
      <c r="I153" s="45">
        <v>17.042200000000001</v>
      </c>
      <c r="J153" s="45">
        <v>18.520600000000002</v>
      </c>
      <c r="K153" s="45">
        <v>18.795400000000001</v>
      </c>
      <c r="L153" s="45">
        <v>17.124099999999999</v>
      </c>
      <c r="M153" s="45">
        <v>0</v>
      </c>
      <c r="N153" s="45">
        <v>4.8731999999999998</v>
      </c>
      <c r="O153" s="45">
        <v>0</v>
      </c>
      <c r="P153" s="45">
        <v>4.8731999999999998</v>
      </c>
      <c r="Q153" s="45">
        <v>4.6672000000000002</v>
      </c>
      <c r="R153" s="45">
        <v>5.0671999999999997</v>
      </c>
      <c r="S153" s="45" t="s">
        <v>268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4.8731999999999998</v>
      </c>
      <c r="AA153" s="45">
        <v>0</v>
      </c>
      <c r="AB153" s="45">
        <v>4.8731999999999998</v>
      </c>
      <c r="AC153" s="45">
        <v>4.6672000000000002</v>
      </c>
      <c r="AD153" s="45">
        <v>5.0671999999999997</v>
      </c>
      <c r="AE153" s="45">
        <v>0</v>
      </c>
      <c r="AF153" s="158"/>
    </row>
    <row r="154" spans="1:32" ht="13.8" hidden="1" outlineLevel="1" collapsed="1">
      <c r="A154" s="8">
        <v>44896</v>
      </c>
      <c r="B154" s="45">
        <v>17.706</v>
      </c>
      <c r="C154" s="45">
        <v>16.597200000000001</v>
      </c>
      <c r="D154" s="45">
        <v>18.0215</v>
      </c>
      <c r="E154" s="45">
        <v>18.049600000000002</v>
      </c>
      <c r="F154" s="45">
        <v>17.9419</v>
      </c>
      <c r="G154" s="45">
        <v>0</v>
      </c>
      <c r="H154" s="45">
        <v>18.564</v>
      </c>
      <c r="I154" s="45">
        <v>16.597200000000001</v>
      </c>
      <c r="J154" s="45">
        <v>19.178000000000001</v>
      </c>
      <c r="K154" s="45">
        <v>19.675000000000001</v>
      </c>
      <c r="L154" s="45">
        <v>17.9419</v>
      </c>
      <c r="M154" s="45">
        <v>0</v>
      </c>
      <c r="N154" s="45">
        <v>6.1355000000000004</v>
      </c>
      <c r="O154" s="45">
        <v>0</v>
      </c>
      <c r="P154" s="45">
        <v>6.1355000000000004</v>
      </c>
      <c r="Q154" s="45">
        <v>6.1355000000000004</v>
      </c>
      <c r="R154" s="45" t="s">
        <v>268</v>
      </c>
      <c r="S154" s="45" t="s">
        <v>268</v>
      </c>
      <c r="T154" s="45">
        <v>6.1355000000000004</v>
      </c>
      <c r="U154" s="45">
        <v>0</v>
      </c>
      <c r="V154" s="45">
        <v>6.1355000000000004</v>
      </c>
      <c r="W154" s="45">
        <v>6.1355000000000004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158"/>
    </row>
    <row r="155" spans="1:32" ht="13.8" hidden="1" outlineLevel="1" collapsed="1">
      <c r="A155" s="8">
        <v>44927</v>
      </c>
      <c r="B155" s="45">
        <v>17.147200000000002</v>
      </c>
      <c r="C155" s="45">
        <v>17.360700000000001</v>
      </c>
      <c r="D155" s="45">
        <v>17.077500000000001</v>
      </c>
      <c r="E155" s="45">
        <v>16.812999999999999</v>
      </c>
      <c r="F155" s="45">
        <v>17.543600000000001</v>
      </c>
      <c r="G155" s="45">
        <v>0</v>
      </c>
      <c r="H155" s="45">
        <v>17.466200000000001</v>
      </c>
      <c r="I155" s="45">
        <v>17.360700000000001</v>
      </c>
      <c r="J155" s="45">
        <v>17.501899999999999</v>
      </c>
      <c r="K155" s="45">
        <v>17.476800000000001</v>
      </c>
      <c r="L155" s="45">
        <v>17.543600000000001</v>
      </c>
      <c r="M155" s="45">
        <v>0</v>
      </c>
      <c r="N155" s="45">
        <v>5.4</v>
      </c>
      <c r="O155" s="45">
        <v>0</v>
      </c>
      <c r="P155" s="45">
        <v>5.4</v>
      </c>
      <c r="Q155" s="45">
        <v>5.4</v>
      </c>
      <c r="R155" s="45" t="s">
        <v>268</v>
      </c>
      <c r="S155" s="45" t="s">
        <v>268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5.4</v>
      </c>
      <c r="AA155" s="45">
        <v>0</v>
      </c>
      <c r="AB155" s="45">
        <v>5.4</v>
      </c>
      <c r="AC155" s="45">
        <v>5.4</v>
      </c>
      <c r="AD155" s="45">
        <v>0</v>
      </c>
      <c r="AE155" s="45">
        <v>0</v>
      </c>
      <c r="AF155" s="158"/>
    </row>
    <row r="156" spans="1:32" ht="13.8" hidden="1" outlineLevel="1" collapsed="1">
      <c r="A156" s="8">
        <v>44958</v>
      </c>
      <c r="B156" s="45">
        <v>19.009699999999999</v>
      </c>
      <c r="C156" s="45">
        <v>17.456299999999999</v>
      </c>
      <c r="D156" s="45">
        <v>19.723800000000001</v>
      </c>
      <c r="E156" s="45">
        <v>20.190200000000001</v>
      </c>
      <c r="F156" s="45">
        <v>18.300999999999998</v>
      </c>
      <c r="G156" s="45">
        <v>0</v>
      </c>
      <c r="H156" s="45">
        <v>19.016300000000001</v>
      </c>
      <c r="I156" s="45">
        <v>17.456299999999999</v>
      </c>
      <c r="J156" s="45">
        <v>19.734000000000002</v>
      </c>
      <c r="K156" s="45">
        <v>20.190200000000001</v>
      </c>
      <c r="L156" s="45">
        <v>18.337900000000001</v>
      </c>
      <c r="M156" s="45">
        <v>0</v>
      </c>
      <c r="N156" s="45">
        <v>6.13</v>
      </c>
      <c r="O156" s="45">
        <v>0</v>
      </c>
      <c r="P156" s="45">
        <v>6.13</v>
      </c>
      <c r="Q156" s="45" t="s">
        <v>268</v>
      </c>
      <c r="R156" s="45">
        <v>6.13</v>
      </c>
      <c r="S156" s="45" t="s">
        <v>268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6.13</v>
      </c>
      <c r="AA156" s="45">
        <v>0</v>
      </c>
      <c r="AB156" s="45">
        <v>6.13</v>
      </c>
      <c r="AC156" s="45">
        <v>0</v>
      </c>
      <c r="AD156" s="45">
        <v>6.13</v>
      </c>
      <c r="AE156" s="45">
        <v>0</v>
      </c>
      <c r="AF156" s="158"/>
    </row>
    <row r="157" spans="1:32" ht="13.8" hidden="1" outlineLevel="1" collapsed="1">
      <c r="A157" s="8">
        <v>44986</v>
      </c>
      <c r="B157" s="45">
        <v>15.9817</v>
      </c>
      <c r="C157" s="45">
        <v>17.2577</v>
      </c>
      <c r="D157" s="45">
        <v>15.574999999999999</v>
      </c>
      <c r="E157" s="45">
        <v>15.1844</v>
      </c>
      <c r="F157" s="45">
        <v>17.1281</v>
      </c>
      <c r="G157" s="45">
        <v>0</v>
      </c>
      <c r="H157" s="45">
        <v>18.446899999999999</v>
      </c>
      <c r="I157" s="45">
        <v>17.2577</v>
      </c>
      <c r="J157" s="45">
        <v>18.977699999999999</v>
      </c>
      <c r="K157" s="45">
        <v>19.701799999999999</v>
      </c>
      <c r="L157" s="45">
        <v>17.1281</v>
      </c>
      <c r="M157" s="45">
        <v>0</v>
      </c>
      <c r="N157" s="45">
        <v>7.0727000000000002</v>
      </c>
      <c r="O157" s="45">
        <v>0</v>
      </c>
      <c r="P157" s="45">
        <v>7.0727000000000002</v>
      </c>
      <c r="Q157" s="45">
        <v>7.0727000000000002</v>
      </c>
      <c r="R157" s="45" t="s">
        <v>268</v>
      </c>
      <c r="S157" s="45" t="s">
        <v>268</v>
      </c>
      <c r="T157" s="45">
        <v>7.1966999999999999</v>
      </c>
      <c r="U157" s="45">
        <v>0</v>
      </c>
      <c r="V157" s="45">
        <v>7.1966999999999999</v>
      </c>
      <c r="W157" s="45">
        <v>7.1966999999999999</v>
      </c>
      <c r="X157" s="45">
        <v>0</v>
      </c>
      <c r="Y157" s="45">
        <v>0</v>
      </c>
      <c r="Z157" s="45">
        <v>6</v>
      </c>
      <c r="AA157" s="45">
        <v>0</v>
      </c>
      <c r="AB157" s="45">
        <v>6</v>
      </c>
      <c r="AC157" s="45">
        <v>6</v>
      </c>
      <c r="AD157" s="45">
        <v>0</v>
      </c>
      <c r="AE157" s="45">
        <v>0</v>
      </c>
      <c r="AF157" s="158"/>
    </row>
    <row r="158" spans="1:32" ht="13.8" hidden="1" outlineLevel="1" collapsed="1">
      <c r="A158" s="8">
        <v>45017</v>
      </c>
      <c r="B158" s="45">
        <v>17.661300000000001</v>
      </c>
      <c r="C158" s="45">
        <v>17.759799999999998</v>
      </c>
      <c r="D158" s="45">
        <v>17.636800000000001</v>
      </c>
      <c r="E158" s="45">
        <v>17.166799999999999</v>
      </c>
      <c r="F158" s="45">
        <v>18.385999999999999</v>
      </c>
      <c r="G158" s="45">
        <v>19.530799999999999</v>
      </c>
      <c r="H158" s="45">
        <v>19.098099999999999</v>
      </c>
      <c r="I158" s="45">
        <v>17.759799999999998</v>
      </c>
      <c r="J158" s="45">
        <v>19.490200000000002</v>
      </c>
      <c r="K158" s="45">
        <v>19.461300000000001</v>
      </c>
      <c r="L158" s="45">
        <v>19.532499999999999</v>
      </c>
      <c r="M158" s="45">
        <v>19.530799999999999</v>
      </c>
      <c r="N158" s="45">
        <v>7.2889999999999997</v>
      </c>
      <c r="O158" s="45">
        <v>0</v>
      </c>
      <c r="P158" s="45">
        <v>7.2889999999999997</v>
      </c>
      <c r="Q158" s="45">
        <v>6.7754000000000003</v>
      </c>
      <c r="R158" s="45">
        <v>8.6920000000000002</v>
      </c>
      <c r="S158" s="45" t="s">
        <v>268</v>
      </c>
      <c r="T158" s="45">
        <v>7.2889999999999997</v>
      </c>
      <c r="U158" s="45">
        <v>0</v>
      </c>
      <c r="V158" s="45">
        <v>7.2889999999999997</v>
      </c>
      <c r="W158" s="45">
        <v>6.7754000000000003</v>
      </c>
      <c r="X158" s="45">
        <v>8.6920000000000002</v>
      </c>
      <c r="Y158" s="45">
        <v>0</v>
      </c>
      <c r="Z158" s="45">
        <v>3.01</v>
      </c>
      <c r="AA158" s="45">
        <v>0</v>
      </c>
      <c r="AB158" s="45">
        <v>3.01</v>
      </c>
      <c r="AC158" s="45">
        <v>3.01</v>
      </c>
      <c r="AD158" s="45">
        <v>0</v>
      </c>
      <c r="AE158" s="45">
        <v>0</v>
      </c>
      <c r="AF158" s="158"/>
    </row>
    <row r="159" spans="1:32" ht="13.8" hidden="1" outlineLevel="1" collapsed="1">
      <c r="A159" s="8">
        <v>45047</v>
      </c>
      <c r="B159" s="45">
        <v>17.829999999999998</v>
      </c>
      <c r="C159" s="45">
        <v>18.165900000000001</v>
      </c>
      <c r="D159" s="45">
        <v>17.7531</v>
      </c>
      <c r="E159" s="45">
        <v>17.5029</v>
      </c>
      <c r="F159" s="45">
        <v>19.150600000000001</v>
      </c>
      <c r="G159" s="45">
        <v>19.515499999999999</v>
      </c>
      <c r="H159" s="45">
        <v>19.594999999999999</v>
      </c>
      <c r="I159" s="45">
        <v>18.165900000000001</v>
      </c>
      <c r="J159" s="45">
        <v>19.984200000000001</v>
      </c>
      <c r="K159" s="45">
        <v>20.1676</v>
      </c>
      <c r="L159" s="45">
        <v>19.150600000000001</v>
      </c>
      <c r="M159" s="45">
        <v>19.515499999999999</v>
      </c>
      <c r="N159" s="45">
        <v>6.0654000000000003</v>
      </c>
      <c r="O159" s="45">
        <v>0</v>
      </c>
      <c r="P159" s="45">
        <v>6.0654000000000003</v>
      </c>
      <c r="Q159" s="45">
        <v>6.0654000000000003</v>
      </c>
      <c r="R159" s="45" t="s">
        <v>268</v>
      </c>
      <c r="S159" s="45" t="s">
        <v>268</v>
      </c>
      <c r="T159" s="45">
        <v>6.0654000000000003</v>
      </c>
      <c r="U159" s="45">
        <v>0</v>
      </c>
      <c r="V159" s="45">
        <v>6.0654000000000003</v>
      </c>
      <c r="W159" s="45">
        <v>6.0654000000000003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158"/>
    </row>
    <row r="160" spans="1:32" ht="13.8" hidden="1" outlineLevel="1" collapsed="1">
      <c r="A160" s="8">
        <v>45078</v>
      </c>
      <c r="B160" s="45">
        <v>19.3874</v>
      </c>
      <c r="C160" s="45">
        <v>17.888999999999999</v>
      </c>
      <c r="D160" s="45">
        <v>19.881599999999999</v>
      </c>
      <c r="E160" s="45">
        <v>21.153600000000001</v>
      </c>
      <c r="F160" s="45">
        <v>17.811199999999999</v>
      </c>
      <c r="G160" s="45">
        <v>0</v>
      </c>
      <c r="H160" s="45">
        <v>19.4026</v>
      </c>
      <c r="I160" s="45">
        <v>17.888999999999999</v>
      </c>
      <c r="J160" s="45">
        <v>19.9025</v>
      </c>
      <c r="K160" s="45">
        <v>21.189699999999998</v>
      </c>
      <c r="L160" s="45">
        <v>17.811199999999999</v>
      </c>
      <c r="M160" s="45">
        <v>0</v>
      </c>
      <c r="N160" s="45">
        <v>2.5099999999999998</v>
      </c>
      <c r="O160" s="45">
        <v>0</v>
      </c>
      <c r="P160" s="45">
        <v>2.5099999999999998</v>
      </c>
      <c r="Q160" s="45">
        <v>2.5099999999999998</v>
      </c>
      <c r="R160" s="45" t="s">
        <v>268</v>
      </c>
      <c r="S160" s="45" t="s">
        <v>268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2.5099999999999998</v>
      </c>
      <c r="AA160" s="45">
        <v>0</v>
      </c>
      <c r="AB160" s="45">
        <v>2.5099999999999998</v>
      </c>
      <c r="AC160" s="45">
        <v>2.5099999999999998</v>
      </c>
      <c r="AD160" s="45">
        <v>0</v>
      </c>
      <c r="AE160" s="45">
        <v>0</v>
      </c>
      <c r="AF160" s="158"/>
    </row>
    <row r="161" spans="1:32" ht="13.8" hidden="1" outlineLevel="1" collapsed="1">
      <c r="A161" s="8">
        <v>45108</v>
      </c>
      <c r="B161" s="45">
        <v>18.995699999999999</v>
      </c>
      <c r="C161" s="45">
        <v>16.803999999999998</v>
      </c>
      <c r="D161" s="45">
        <v>19.53</v>
      </c>
      <c r="E161" s="45">
        <v>19.2257</v>
      </c>
      <c r="F161" s="45">
        <v>20.174299999999999</v>
      </c>
      <c r="G161" s="45">
        <v>0</v>
      </c>
      <c r="H161" s="45">
        <v>19.831</v>
      </c>
      <c r="I161" s="45">
        <v>16.803999999999998</v>
      </c>
      <c r="J161" s="45">
        <v>20.626200000000001</v>
      </c>
      <c r="K161" s="45">
        <v>20.864899999999999</v>
      </c>
      <c r="L161" s="45">
        <v>20.174299999999999</v>
      </c>
      <c r="M161" s="45">
        <v>0</v>
      </c>
      <c r="N161" s="45">
        <v>5.4122000000000003</v>
      </c>
      <c r="O161" s="45">
        <v>0</v>
      </c>
      <c r="P161" s="45">
        <v>5.4122000000000003</v>
      </c>
      <c r="Q161" s="45">
        <v>5.4122000000000003</v>
      </c>
      <c r="R161" s="45" t="s">
        <v>268</v>
      </c>
      <c r="S161" s="45" t="s">
        <v>268</v>
      </c>
      <c r="T161" s="45">
        <v>5.3609999999999998</v>
      </c>
      <c r="U161" s="45">
        <v>0</v>
      </c>
      <c r="V161" s="45">
        <v>5.3609999999999998</v>
      </c>
      <c r="W161" s="45">
        <v>5.3609999999999998</v>
      </c>
      <c r="X161" s="45">
        <v>0</v>
      </c>
      <c r="Y161" s="45">
        <v>0</v>
      </c>
      <c r="Z161" s="45">
        <v>6</v>
      </c>
      <c r="AA161" s="45">
        <v>0</v>
      </c>
      <c r="AB161" s="45">
        <v>6</v>
      </c>
      <c r="AC161" s="45">
        <v>6</v>
      </c>
      <c r="AD161" s="45">
        <v>0</v>
      </c>
      <c r="AE161" s="45">
        <v>0</v>
      </c>
      <c r="AF161" s="158"/>
    </row>
    <row r="162" spans="1:32" ht="13.8" hidden="1" outlineLevel="1" collapsed="1">
      <c r="A162" s="8">
        <v>45139</v>
      </c>
      <c r="B162" s="45">
        <v>19.029299999999999</v>
      </c>
      <c r="C162" s="45">
        <v>22.1798</v>
      </c>
      <c r="D162" s="45">
        <v>18.311399999999999</v>
      </c>
      <c r="E162" s="45">
        <v>18.678999999999998</v>
      </c>
      <c r="F162" s="45">
        <v>16.958500000000001</v>
      </c>
      <c r="G162" s="45">
        <v>0</v>
      </c>
      <c r="H162" s="45">
        <v>19.847999999999999</v>
      </c>
      <c r="I162" s="45">
        <v>22.1798</v>
      </c>
      <c r="J162" s="45">
        <v>19.277100000000001</v>
      </c>
      <c r="K162" s="45">
        <v>19.3628</v>
      </c>
      <c r="L162" s="45">
        <v>18.926400000000001</v>
      </c>
      <c r="M162" s="45">
        <v>0</v>
      </c>
      <c r="N162" s="45">
        <v>5.3308999999999997</v>
      </c>
      <c r="O162" s="45">
        <v>0</v>
      </c>
      <c r="P162" s="45">
        <v>5.3308999999999997</v>
      </c>
      <c r="Q162" s="45">
        <v>5.3071999999999999</v>
      </c>
      <c r="R162" s="45">
        <v>5.36</v>
      </c>
      <c r="S162" s="45" t="s">
        <v>268</v>
      </c>
      <c r="T162" s="45">
        <v>5.3338999999999999</v>
      </c>
      <c r="U162" s="45">
        <v>0</v>
      </c>
      <c r="V162" s="45">
        <v>5.3338999999999999</v>
      </c>
      <c r="W162" s="45">
        <v>5.3338999999999999</v>
      </c>
      <c r="X162" s="45">
        <v>0</v>
      </c>
      <c r="Y162" s="45">
        <v>0</v>
      </c>
      <c r="Z162" s="45">
        <v>5.3272000000000004</v>
      </c>
      <c r="AA162" s="45">
        <v>0</v>
      </c>
      <c r="AB162" s="45">
        <v>5.3272000000000004</v>
      </c>
      <c r="AC162" s="45">
        <v>2.7774999999999999</v>
      </c>
      <c r="AD162" s="45">
        <v>5.36</v>
      </c>
      <c r="AE162" s="45">
        <v>0</v>
      </c>
      <c r="AF162" s="158"/>
    </row>
    <row r="163" spans="1:32" ht="13.8" hidden="1" outlineLevel="1" collapsed="1">
      <c r="A163" s="8">
        <v>45170</v>
      </c>
      <c r="B163" s="45">
        <v>18.2087</v>
      </c>
      <c r="C163" s="45">
        <v>22.275700000000001</v>
      </c>
      <c r="D163" s="45">
        <v>17.134</v>
      </c>
      <c r="E163" s="45">
        <v>16.743600000000001</v>
      </c>
      <c r="F163" s="45">
        <v>17.911799999999999</v>
      </c>
      <c r="G163" s="45">
        <v>0</v>
      </c>
      <c r="H163" s="45">
        <v>20.157800000000002</v>
      </c>
      <c r="I163" s="45">
        <v>22.275700000000001</v>
      </c>
      <c r="J163" s="45">
        <v>19.4755</v>
      </c>
      <c r="K163" s="45">
        <v>19.675599999999999</v>
      </c>
      <c r="L163" s="45">
        <v>19.122499999999999</v>
      </c>
      <c r="M163" s="45">
        <v>0</v>
      </c>
      <c r="N163" s="45">
        <v>6.4478999999999997</v>
      </c>
      <c r="O163" s="45">
        <v>0</v>
      </c>
      <c r="P163" s="45">
        <v>6.4478999999999997</v>
      </c>
      <c r="Q163" s="45">
        <v>5.9570999999999996</v>
      </c>
      <c r="R163" s="45">
        <v>8.3140000000000001</v>
      </c>
      <c r="S163" s="45" t="s">
        <v>268</v>
      </c>
      <c r="T163" s="45">
        <v>6.4610000000000003</v>
      </c>
      <c r="U163" s="45">
        <v>0</v>
      </c>
      <c r="V163" s="45">
        <v>6.4610000000000003</v>
      </c>
      <c r="W163" s="45">
        <v>5.9714999999999998</v>
      </c>
      <c r="X163" s="45">
        <v>8.3140000000000001</v>
      </c>
      <c r="Y163" s="45">
        <v>0</v>
      </c>
      <c r="Z163" s="45">
        <v>2.64</v>
      </c>
      <c r="AA163" s="45">
        <v>0</v>
      </c>
      <c r="AB163" s="45">
        <v>2.64</v>
      </c>
      <c r="AC163" s="45">
        <v>2.64</v>
      </c>
      <c r="AD163" s="45">
        <v>0</v>
      </c>
      <c r="AE163" s="45">
        <v>0</v>
      </c>
      <c r="AF163" s="158"/>
    </row>
    <row r="164" spans="1:32" ht="13.8" hidden="1" outlineLevel="1" collapsed="1">
      <c r="A164" s="8">
        <v>45200</v>
      </c>
      <c r="B164" s="45">
        <v>19.506799999999998</v>
      </c>
      <c r="C164" s="45">
        <v>22.171700000000001</v>
      </c>
      <c r="D164" s="45">
        <v>19.160599999999999</v>
      </c>
      <c r="E164" s="45">
        <v>18.448</v>
      </c>
      <c r="F164" s="45">
        <v>20.9421</v>
      </c>
      <c r="G164" s="45">
        <v>0</v>
      </c>
      <c r="H164" s="45">
        <v>19.641100000000002</v>
      </c>
      <c r="I164" s="45">
        <v>22.171700000000001</v>
      </c>
      <c r="J164" s="45">
        <v>19.308800000000002</v>
      </c>
      <c r="K164" s="45">
        <v>18.5776</v>
      </c>
      <c r="L164" s="45">
        <v>21.1419</v>
      </c>
      <c r="M164" s="45">
        <v>0</v>
      </c>
      <c r="N164" s="45">
        <v>5.8681999999999999</v>
      </c>
      <c r="O164" s="45">
        <v>0</v>
      </c>
      <c r="P164" s="45">
        <v>5.8681999999999999</v>
      </c>
      <c r="Q164" s="45">
        <v>5.8566000000000003</v>
      </c>
      <c r="R164" s="45">
        <v>5.8906999999999998</v>
      </c>
      <c r="S164" s="45" t="s">
        <v>268</v>
      </c>
      <c r="T164" s="45">
        <v>5.7843999999999998</v>
      </c>
      <c r="U164" s="45">
        <v>0</v>
      </c>
      <c r="V164" s="45">
        <v>5.7843999999999998</v>
      </c>
      <c r="W164" s="45">
        <v>5.8566000000000003</v>
      </c>
      <c r="X164" s="45">
        <v>5.5357000000000003</v>
      </c>
      <c r="Y164" s="45">
        <v>0</v>
      </c>
      <c r="Z164" s="45">
        <v>6.3502000000000001</v>
      </c>
      <c r="AA164" s="45">
        <v>0</v>
      </c>
      <c r="AB164" s="45">
        <v>6.3502000000000001</v>
      </c>
      <c r="AC164" s="45">
        <v>0</v>
      </c>
      <c r="AD164" s="45">
        <v>6.3502000000000001</v>
      </c>
      <c r="AE164" s="45">
        <v>0</v>
      </c>
      <c r="AF164" s="158"/>
    </row>
    <row r="165" spans="1:32" ht="13.8" hidden="1" outlineLevel="1" collapsed="1">
      <c r="A165" s="8">
        <v>45231</v>
      </c>
      <c r="B165" s="45">
        <v>17.342700000000001</v>
      </c>
      <c r="C165" s="45">
        <v>21.1678</v>
      </c>
      <c r="D165" s="45">
        <v>16.566099999999999</v>
      </c>
      <c r="E165" s="45">
        <v>19.5534</v>
      </c>
      <c r="F165" s="45">
        <v>12.353199999999999</v>
      </c>
      <c r="G165" s="45">
        <v>0</v>
      </c>
      <c r="H165" s="45">
        <v>20.3216</v>
      </c>
      <c r="I165" s="45">
        <v>21.1678</v>
      </c>
      <c r="J165" s="45">
        <v>20.103100000000001</v>
      </c>
      <c r="K165" s="45">
        <v>19.685199999999998</v>
      </c>
      <c r="L165" s="45">
        <v>21.274100000000001</v>
      </c>
      <c r="M165" s="45">
        <v>0</v>
      </c>
      <c r="N165" s="45">
        <v>3.5577999999999999</v>
      </c>
      <c r="O165" s="45">
        <v>0</v>
      </c>
      <c r="P165" s="45">
        <v>3.5577999999999999</v>
      </c>
      <c r="Q165" s="45">
        <v>6</v>
      </c>
      <c r="R165" s="45">
        <v>3.4916</v>
      </c>
      <c r="S165" s="45" t="s">
        <v>268</v>
      </c>
      <c r="T165" s="45">
        <v>3.17</v>
      </c>
      <c r="U165" s="45">
        <v>0</v>
      </c>
      <c r="V165" s="45">
        <v>3.17</v>
      </c>
      <c r="W165" s="45">
        <v>0</v>
      </c>
      <c r="X165" s="45">
        <v>3.17</v>
      </c>
      <c r="Y165" s="45">
        <v>0</v>
      </c>
      <c r="Z165" s="45">
        <v>5.9762000000000004</v>
      </c>
      <c r="AA165" s="45">
        <v>0</v>
      </c>
      <c r="AB165" s="45">
        <v>5.9762000000000004</v>
      </c>
      <c r="AC165" s="45">
        <v>6</v>
      </c>
      <c r="AD165" s="45">
        <v>5.9705000000000004</v>
      </c>
      <c r="AE165" s="45">
        <v>0</v>
      </c>
      <c r="AF165" s="158"/>
    </row>
    <row r="166" spans="1:32" ht="13.8" hidden="1" outlineLevel="1" collapsed="1">
      <c r="A166" s="8">
        <v>45261</v>
      </c>
      <c r="B166" s="45">
        <v>18.414000000000001</v>
      </c>
      <c r="C166" s="45">
        <v>21.526</v>
      </c>
      <c r="D166" s="45">
        <v>17.792200000000001</v>
      </c>
      <c r="E166" s="45">
        <v>17.045200000000001</v>
      </c>
      <c r="F166" s="45">
        <v>19.726299999999998</v>
      </c>
      <c r="G166" s="45">
        <v>0</v>
      </c>
      <c r="H166" s="45">
        <v>19.809899999999999</v>
      </c>
      <c r="I166" s="45">
        <v>21.526</v>
      </c>
      <c r="J166" s="45">
        <v>19.421099999999999</v>
      </c>
      <c r="K166" s="45">
        <v>18.549399999999999</v>
      </c>
      <c r="L166" s="45">
        <v>21.674199999999999</v>
      </c>
      <c r="M166" s="45">
        <v>0</v>
      </c>
      <c r="N166" s="45">
        <v>5.625</v>
      </c>
      <c r="O166" s="45">
        <v>0</v>
      </c>
      <c r="P166" s="45">
        <v>5.625</v>
      </c>
      <c r="Q166" s="45">
        <v>5.8564999999999996</v>
      </c>
      <c r="R166" s="45">
        <v>5.0172999999999996</v>
      </c>
      <c r="S166" s="45" t="s">
        <v>268</v>
      </c>
      <c r="T166" s="45">
        <v>5.6493000000000002</v>
      </c>
      <c r="U166" s="45">
        <v>0</v>
      </c>
      <c r="V166" s="45">
        <v>5.6493000000000002</v>
      </c>
      <c r="W166" s="45">
        <v>5.8563999999999998</v>
      </c>
      <c r="X166" s="45">
        <v>4.8151000000000002</v>
      </c>
      <c r="Y166" s="45">
        <v>0</v>
      </c>
      <c r="Z166" s="45">
        <v>5.4518000000000004</v>
      </c>
      <c r="AA166" s="45">
        <v>0</v>
      </c>
      <c r="AB166" s="45">
        <v>5.4518000000000004</v>
      </c>
      <c r="AC166" s="45">
        <v>5.8611000000000004</v>
      </c>
      <c r="AD166" s="45">
        <v>5.3647</v>
      </c>
      <c r="AE166" s="45">
        <v>0</v>
      </c>
      <c r="AF166" s="158"/>
    </row>
    <row r="167" spans="1:32" ht="13.8" hidden="1" outlineLevel="1" collapsed="1">
      <c r="A167" s="8">
        <v>45292</v>
      </c>
      <c r="B167" s="45">
        <v>20.4495</v>
      </c>
      <c r="C167" s="45">
        <v>21.315799999999999</v>
      </c>
      <c r="D167" s="45">
        <v>20.323799999999999</v>
      </c>
      <c r="E167" s="45">
        <v>19.3322</v>
      </c>
      <c r="F167" s="45">
        <v>21.611699999999999</v>
      </c>
      <c r="G167" s="45">
        <v>0</v>
      </c>
      <c r="H167" s="45">
        <v>21.131399999999999</v>
      </c>
      <c r="I167" s="45">
        <v>21.315799999999999</v>
      </c>
      <c r="J167" s="45">
        <v>21.103200000000001</v>
      </c>
      <c r="K167" s="45">
        <v>20.526399999999999</v>
      </c>
      <c r="L167" s="45">
        <v>21.799800000000001</v>
      </c>
      <c r="M167" s="45">
        <v>0</v>
      </c>
      <c r="N167" s="45">
        <v>5.8624000000000001</v>
      </c>
      <c r="O167" s="45">
        <v>0</v>
      </c>
      <c r="P167" s="45">
        <v>5.8624000000000001</v>
      </c>
      <c r="Q167" s="45">
        <v>5.8329000000000004</v>
      </c>
      <c r="R167" s="45">
        <v>6.1224999999999996</v>
      </c>
      <c r="S167" s="45" t="s">
        <v>268</v>
      </c>
      <c r="T167" s="45">
        <v>5.8387000000000002</v>
      </c>
      <c r="U167" s="45">
        <v>0</v>
      </c>
      <c r="V167" s="45">
        <v>5.8387000000000002</v>
      </c>
      <c r="W167" s="45">
        <v>5.85</v>
      </c>
      <c r="X167" s="45">
        <v>5.5357000000000003</v>
      </c>
      <c r="Y167" s="45">
        <v>0</v>
      </c>
      <c r="Z167" s="45">
        <v>5.9</v>
      </c>
      <c r="AA167" s="45">
        <v>0</v>
      </c>
      <c r="AB167" s="45">
        <v>5.9</v>
      </c>
      <c r="AC167" s="45">
        <v>5.8</v>
      </c>
      <c r="AD167" s="45">
        <v>6.2843999999999998</v>
      </c>
      <c r="AE167" s="45">
        <v>0</v>
      </c>
      <c r="AF167" s="158"/>
    </row>
    <row r="168" spans="1:32" ht="13.8" hidden="1" outlineLevel="1" collapsed="1">
      <c r="A168" s="8">
        <v>45323</v>
      </c>
      <c r="B168" s="45">
        <v>20.1736</v>
      </c>
      <c r="C168" s="45">
        <v>20.849499999999999</v>
      </c>
      <c r="D168" s="45">
        <v>19.9541</v>
      </c>
      <c r="E168" s="45">
        <v>19.285</v>
      </c>
      <c r="F168" s="45">
        <v>21.007400000000001</v>
      </c>
      <c r="G168" s="45">
        <v>0</v>
      </c>
      <c r="H168" s="45">
        <v>20.1736</v>
      </c>
      <c r="I168" s="45">
        <v>20.849499999999999</v>
      </c>
      <c r="J168" s="45">
        <v>19.9541</v>
      </c>
      <c r="K168" s="45">
        <v>19.285</v>
      </c>
      <c r="L168" s="45">
        <v>21.007400000000001</v>
      </c>
      <c r="M168" s="45">
        <v>0</v>
      </c>
      <c r="N168" s="45">
        <v>0</v>
      </c>
      <c r="O168" s="45">
        <v>0</v>
      </c>
      <c r="P168" s="45" t="s">
        <v>268</v>
      </c>
      <c r="Q168" s="45" t="s">
        <v>268</v>
      </c>
      <c r="R168" s="45" t="s">
        <v>268</v>
      </c>
      <c r="S168" s="45" t="s">
        <v>268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158"/>
    </row>
    <row r="169" spans="1:32" ht="13.8" collapsed="1">
      <c r="A169" s="8">
        <v>45352</v>
      </c>
      <c r="B169" s="45">
        <v>19.947399999999998</v>
      </c>
      <c r="C169" s="45">
        <v>19.559100000000001</v>
      </c>
      <c r="D169" s="45">
        <v>20.022300000000001</v>
      </c>
      <c r="E169" s="45">
        <v>18.984400000000001</v>
      </c>
      <c r="F169" s="45">
        <v>21.941500000000001</v>
      </c>
      <c r="G169" s="45">
        <v>0</v>
      </c>
      <c r="H169" s="45">
        <v>20.006900000000002</v>
      </c>
      <c r="I169" s="45">
        <v>19.559100000000001</v>
      </c>
      <c r="J169" s="45">
        <v>20.093800000000002</v>
      </c>
      <c r="K169" s="45">
        <v>19.085699999999999</v>
      </c>
      <c r="L169" s="45">
        <v>21.941500000000001</v>
      </c>
      <c r="M169" s="45">
        <v>0</v>
      </c>
      <c r="N169" s="45">
        <v>7.3789999999999996</v>
      </c>
      <c r="O169" s="45">
        <v>0</v>
      </c>
      <c r="P169" s="45">
        <v>7.3789999999999996</v>
      </c>
      <c r="Q169" s="45">
        <v>7.3789999999999996</v>
      </c>
      <c r="R169" s="45" t="s">
        <v>268</v>
      </c>
      <c r="S169" s="45" t="s">
        <v>268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7.3789999999999996</v>
      </c>
      <c r="AA169" s="45">
        <v>0</v>
      </c>
      <c r="AB169" s="45">
        <v>7.3789999999999996</v>
      </c>
      <c r="AC169" s="45">
        <v>7.3789999999999996</v>
      </c>
      <c r="AD169" s="45">
        <v>0</v>
      </c>
      <c r="AE169" s="45">
        <v>0</v>
      </c>
      <c r="AF169" s="158"/>
    </row>
    <row r="170" spans="1:32" ht="13.8">
      <c r="A170" s="8">
        <v>45383</v>
      </c>
      <c r="B170" s="45">
        <v>20.365100000000002</v>
      </c>
      <c r="C170" s="45">
        <v>19.363700000000001</v>
      </c>
      <c r="D170" s="45">
        <v>20.485800000000001</v>
      </c>
      <c r="E170" s="45">
        <v>19.4116</v>
      </c>
      <c r="F170" s="45">
        <v>21.976900000000001</v>
      </c>
      <c r="G170" s="45">
        <v>27.79</v>
      </c>
      <c r="H170" s="45">
        <v>20.564299999999999</v>
      </c>
      <c r="I170" s="45">
        <v>19.363700000000001</v>
      </c>
      <c r="J170" s="45">
        <v>20.711200000000002</v>
      </c>
      <c r="K170" s="45">
        <v>19.691099999999999</v>
      </c>
      <c r="L170" s="45">
        <v>22.1099</v>
      </c>
      <c r="M170" s="45">
        <v>27.79</v>
      </c>
      <c r="N170" s="45">
        <v>5.907</v>
      </c>
      <c r="O170" s="45">
        <v>0</v>
      </c>
      <c r="P170" s="45">
        <v>5.907</v>
      </c>
      <c r="Q170" s="45">
        <v>5.7276999999999996</v>
      </c>
      <c r="R170" s="45">
        <v>6.5</v>
      </c>
      <c r="S170" s="45" t="s">
        <v>268</v>
      </c>
      <c r="T170" s="45">
        <v>6.3175999999999997</v>
      </c>
      <c r="U170" s="45">
        <v>0</v>
      </c>
      <c r="V170" s="45">
        <v>6.3175999999999997</v>
      </c>
      <c r="W170" s="45">
        <v>6.3175999999999997</v>
      </c>
      <c r="X170" s="45">
        <v>0</v>
      </c>
      <c r="Y170" s="45">
        <v>0</v>
      </c>
      <c r="Z170" s="45">
        <v>5.7952000000000004</v>
      </c>
      <c r="AA170" s="45">
        <v>0</v>
      </c>
      <c r="AB170" s="45">
        <v>5.7952000000000004</v>
      </c>
      <c r="AC170" s="45">
        <v>5.5</v>
      </c>
      <c r="AD170" s="45">
        <v>6.5</v>
      </c>
      <c r="AE170" s="45">
        <v>0</v>
      </c>
      <c r="AF170" s="158"/>
    </row>
    <row r="171" spans="1:32" ht="13.8">
      <c r="A171" s="8">
        <v>45413</v>
      </c>
      <c r="B171" s="45">
        <v>18.718699999999998</v>
      </c>
      <c r="C171" s="45">
        <v>19.074100000000001</v>
      </c>
      <c r="D171" s="45">
        <v>18.625299999999999</v>
      </c>
      <c r="E171" s="45">
        <v>18.150600000000001</v>
      </c>
      <c r="F171" s="45">
        <v>19.460799999999999</v>
      </c>
      <c r="G171" s="45">
        <v>38.245699999999999</v>
      </c>
      <c r="H171" s="45">
        <v>18.796800000000001</v>
      </c>
      <c r="I171" s="45">
        <v>19.074100000000001</v>
      </c>
      <c r="J171" s="45">
        <v>18.723299999999998</v>
      </c>
      <c r="K171" s="45">
        <v>18.243400000000001</v>
      </c>
      <c r="L171" s="45">
        <v>19.5687</v>
      </c>
      <c r="M171" s="45">
        <v>38.245699999999999</v>
      </c>
      <c r="N171" s="45">
        <v>5.8029000000000002</v>
      </c>
      <c r="O171" s="45">
        <v>0</v>
      </c>
      <c r="P171" s="45">
        <v>5.8029000000000002</v>
      </c>
      <c r="Q171" s="45">
        <v>5.8</v>
      </c>
      <c r="R171" s="45">
        <v>5.8080999999999996</v>
      </c>
      <c r="S171" s="45" t="s">
        <v>268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5.8029000000000002</v>
      </c>
      <c r="AA171" s="45">
        <v>0</v>
      </c>
      <c r="AB171" s="45">
        <v>5.8029000000000002</v>
      </c>
      <c r="AC171" s="45">
        <v>5.8</v>
      </c>
      <c r="AD171" s="45">
        <v>5.8080999999999996</v>
      </c>
      <c r="AE171" s="45">
        <v>0</v>
      </c>
      <c r="AF171" s="158"/>
    </row>
    <row r="172" spans="1:32" ht="13.8">
      <c r="A172" s="8">
        <v>45444</v>
      </c>
      <c r="B172" s="45">
        <v>18.973600000000001</v>
      </c>
      <c r="C172" s="45">
        <v>18.953900000000001</v>
      </c>
      <c r="D172" s="45">
        <v>18.9786</v>
      </c>
      <c r="E172" s="45">
        <v>19.3613</v>
      </c>
      <c r="F172" s="45">
        <v>18.469100000000001</v>
      </c>
      <c r="G172" s="45">
        <v>0</v>
      </c>
      <c r="H172" s="45">
        <v>19.315200000000001</v>
      </c>
      <c r="I172" s="45">
        <v>18.953900000000001</v>
      </c>
      <c r="J172" s="45">
        <v>19.411200000000001</v>
      </c>
      <c r="K172" s="45">
        <v>19.411300000000001</v>
      </c>
      <c r="L172" s="45">
        <v>19.411200000000001</v>
      </c>
      <c r="M172" s="45">
        <v>0</v>
      </c>
      <c r="N172" s="45">
        <v>4.6782000000000004</v>
      </c>
      <c r="O172" s="45">
        <v>0</v>
      </c>
      <c r="P172" s="45">
        <v>4.6782000000000004</v>
      </c>
      <c r="Q172" s="45">
        <v>5.05</v>
      </c>
      <c r="R172" s="45">
        <v>4.6512000000000002</v>
      </c>
      <c r="S172" s="45" t="s">
        <v>268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4.6782000000000004</v>
      </c>
      <c r="AA172" s="45">
        <v>0</v>
      </c>
      <c r="AB172" s="45">
        <v>4.6782000000000004</v>
      </c>
      <c r="AC172" s="45">
        <v>5.05</v>
      </c>
      <c r="AD172" s="45">
        <v>4.6512000000000002</v>
      </c>
      <c r="AE172" s="45">
        <v>0</v>
      </c>
      <c r="AF172" s="158"/>
    </row>
    <row r="173" spans="1:32" ht="13.8">
      <c r="A173" s="8">
        <v>45474</v>
      </c>
      <c r="B173" s="45">
        <v>19.613900000000001</v>
      </c>
      <c r="C173" s="45">
        <v>18.436199999999999</v>
      </c>
      <c r="D173" s="45">
        <v>19.7758</v>
      </c>
      <c r="E173" s="45">
        <v>19.3902</v>
      </c>
      <c r="F173" s="45">
        <v>20.174499999999998</v>
      </c>
      <c r="G173" s="45">
        <v>0</v>
      </c>
      <c r="H173" s="45">
        <v>19.7898</v>
      </c>
      <c r="I173" s="45">
        <v>18.436199999999999</v>
      </c>
      <c r="J173" s="45">
        <v>19.979399999999998</v>
      </c>
      <c r="K173" s="45">
        <v>19.467300000000002</v>
      </c>
      <c r="L173" s="45">
        <v>20.513000000000002</v>
      </c>
      <c r="M173" s="45">
        <v>0</v>
      </c>
      <c r="N173" s="45">
        <v>8.8537999999999997</v>
      </c>
      <c r="O173" s="45">
        <v>0</v>
      </c>
      <c r="P173" s="45">
        <v>8.8537999999999997</v>
      </c>
      <c r="Q173" s="45">
        <v>14.1648</v>
      </c>
      <c r="R173" s="45">
        <v>5.2542</v>
      </c>
      <c r="S173" s="45" t="s">
        <v>268</v>
      </c>
      <c r="T173" s="45">
        <v>14.7357</v>
      </c>
      <c r="U173" s="45">
        <v>0</v>
      </c>
      <c r="V173" s="45">
        <v>14.7357</v>
      </c>
      <c r="W173" s="45">
        <v>14.7357</v>
      </c>
      <c r="X173" s="45">
        <v>0</v>
      </c>
      <c r="Y173" s="45">
        <v>0</v>
      </c>
      <c r="Z173" s="45">
        <v>5.2769000000000004</v>
      </c>
      <c r="AA173" s="45">
        <v>0</v>
      </c>
      <c r="AB173" s="45">
        <v>5.2769000000000004</v>
      </c>
      <c r="AC173" s="45">
        <v>5.8</v>
      </c>
      <c r="AD173" s="45">
        <v>5.2542</v>
      </c>
      <c r="AE173" s="45">
        <v>0</v>
      </c>
      <c r="AF173" s="158"/>
    </row>
    <row r="174" spans="1:32" ht="13.8">
      <c r="A174" s="8">
        <v>45505</v>
      </c>
      <c r="B174" s="45">
        <v>16.576899999999998</v>
      </c>
      <c r="C174" s="45">
        <v>17.522200000000002</v>
      </c>
      <c r="D174" s="45">
        <v>16.362500000000001</v>
      </c>
      <c r="E174" s="45">
        <v>15.3988</v>
      </c>
      <c r="F174" s="45">
        <v>18.2684</v>
      </c>
      <c r="G174" s="45">
        <v>27.213699999999999</v>
      </c>
      <c r="H174" s="45">
        <v>16.8368</v>
      </c>
      <c r="I174" s="45">
        <v>17.522200000000002</v>
      </c>
      <c r="J174" s="45">
        <v>16.676400000000001</v>
      </c>
      <c r="K174" s="45">
        <v>15.733599999999999</v>
      </c>
      <c r="L174" s="45">
        <v>18.493400000000001</v>
      </c>
      <c r="M174" s="45">
        <v>27.213699999999999</v>
      </c>
      <c r="N174" s="45">
        <v>6.4619999999999997</v>
      </c>
      <c r="O174" s="45">
        <v>0</v>
      </c>
      <c r="P174" s="45">
        <v>6.4619999999999997</v>
      </c>
      <c r="Q174" s="45">
        <v>6.6924000000000001</v>
      </c>
      <c r="R174" s="45">
        <v>5.3</v>
      </c>
      <c r="S174" s="45" t="s">
        <v>268</v>
      </c>
      <c r="T174" s="45">
        <v>6.6924000000000001</v>
      </c>
      <c r="U174" s="45">
        <v>0</v>
      </c>
      <c r="V174" s="45">
        <v>6.6924000000000001</v>
      </c>
      <c r="W174" s="45">
        <v>6.6924000000000001</v>
      </c>
      <c r="X174" s="45">
        <v>0</v>
      </c>
      <c r="Y174" s="45">
        <v>0</v>
      </c>
      <c r="Z174" s="45">
        <v>5.3</v>
      </c>
      <c r="AA174" s="45">
        <v>0</v>
      </c>
      <c r="AB174" s="45">
        <v>5.3</v>
      </c>
      <c r="AC174" s="45">
        <v>0</v>
      </c>
      <c r="AD174" s="45">
        <v>5.3</v>
      </c>
      <c r="AE174" s="45">
        <v>0</v>
      </c>
      <c r="AF174" s="158"/>
    </row>
    <row r="175" spans="1:32" ht="13.8">
      <c r="A175" s="8">
        <v>45536</v>
      </c>
      <c r="B175" s="45">
        <v>16.733000000000001</v>
      </c>
      <c r="C175" s="45">
        <v>17.936699999999998</v>
      </c>
      <c r="D175" s="45">
        <v>16.517099999999999</v>
      </c>
      <c r="E175" s="45">
        <v>15.9254</v>
      </c>
      <c r="F175" s="45">
        <v>17.668900000000001</v>
      </c>
      <c r="G175" s="45">
        <v>27.02</v>
      </c>
      <c r="H175" s="45">
        <v>16.877500000000001</v>
      </c>
      <c r="I175" s="45">
        <v>17.936699999999998</v>
      </c>
      <c r="J175" s="45">
        <v>16.679099999999998</v>
      </c>
      <c r="K175" s="45">
        <v>15.951499999999999</v>
      </c>
      <c r="L175" s="45">
        <v>18.324000000000002</v>
      </c>
      <c r="M175" s="45">
        <v>27.02</v>
      </c>
      <c r="N175" s="45">
        <v>12.8001</v>
      </c>
      <c r="O175" s="45">
        <v>0</v>
      </c>
      <c r="P175" s="45">
        <v>12.8001</v>
      </c>
      <c r="Q175" s="45">
        <v>6.5</v>
      </c>
      <c r="R175" s="45">
        <v>13.096299999999999</v>
      </c>
      <c r="S175" s="45" t="s">
        <v>268</v>
      </c>
      <c r="T175" s="45">
        <v>6.5</v>
      </c>
      <c r="U175" s="45">
        <v>0</v>
      </c>
      <c r="V175" s="45">
        <v>6.5</v>
      </c>
      <c r="W175" s="45">
        <v>6.5</v>
      </c>
      <c r="X175" s="45">
        <v>0</v>
      </c>
      <c r="Y175" s="45">
        <v>0</v>
      </c>
      <c r="Z175" s="45">
        <v>13.096299999999999</v>
      </c>
      <c r="AA175" s="45">
        <v>0</v>
      </c>
      <c r="AB175" s="45">
        <v>13.096299999999999</v>
      </c>
      <c r="AC175" s="45">
        <v>0</v>
      </c>
      <c r="AD175" s="45">
        <v>13.096299999999999</v>
      </c>
      <c r="AE175" s="45">
        <v>0</v>
      </c>
      <c r="AF175" s="158"/>
    </row>
    <row r="176" spans="1:32" ht="13.8">
      <c r="A176" s="8">
        <v>45566</v>
      </c>
      <c r="B176" s="45">
        <v>16.485700000000001</v>
      </c>
      <c r="C176" s="45">
        <v>17.634799999999998</v>
      </c>
      <c r="D176" s="45">
        <v>16.3078</v>
      </c>
      <c r="E176" s="45">
        <v>16.089300000000001</v>
      </c>
      <c r="F176" s="45">
        <v>16.579699999999999</v>
      </c>
      <c r="G176" s="45">
        <v>0</v>
      </c>
      <c r="H176" s="45">
        <v>18.017399999999999</v>
      </c>
      <c r="I176" s="45">
        <v>17.634799999999998</v>
      </c>
      <c r="J176" s="45">
        <v>18.0855</v>
      </c>
      <c r="K176" s="45">
        <v>16.229900000000001</v>
      </c>
      <c r="L176" s="45">
        <v>21.2319</v>
      </c>
      <c r="M176" s="45">
        <v>0</v>
      </c>
      <c r="N176" s="45">
        <v>4.4222999999999999</v>
      </c>
      <c r="O176" s="45">
        <v>0</v>
      </c>
      <c r="P176" s="45">
        <v>4.4222999999999999</v>
      </c>
      <c r="Q176" s="45">
        <v>5.5476000000000001</v>
      </c>
      <c r="R176" s="45">
        <v>4.3554000000000004</v>
      </c>
      <c r="S176" s="45" t="s">
        <v>268</v>
      </c>
      <c r="T176" s="45">
        <v>4.3509000000000002</v>
      </c>
      <c r="U176" s="45">
        <v>0</v>
      </c>
      <c r="V176" s="45">
        <v>4.3509000000000002</v>
      </c>
      <c r="W176" s="45">
        <v>5.4816000000000003</v>
      </c>
      <c r="X176" s="45">
        <v>4.3</v>
      </c>
      <c r="Y176" s="45">
        <v>0</v>
      </c>
      <c r="Z176" s="45">
        <v>5.3967000000000001</v>
      </c>
      <c r="AA176" s="45">
        <v>0</v>
      </c>
      <c r="AB176" s="45">
        <v>5.3967000000000001</v>
      </c>
      <c r="AC176" s="45">
        <v>5.7141000000000002</v>
      </c>
      <c r="AD176" s="45">
        <v>5.3</v>
      </c>
      <c r="AE176" s="45">
        <v>0</v>
      </c>
      <c r="AF176" s="158"/>
    </row>
    <row r="177" spans="1:32" ht="13.8">
      <c r="A177" s="8">
        <v>45597</v>
      </c>
      <c r="B177" s="45">
        <v>16.167100000000001</v>
      </c>
      <c r="C177" s="45">
        <v>17.889299999999999</v>
      </c>
      <c r="D177" s="45">
        <v>15.662100000000001</v>
      </c>
      <c r="E177" s="45">
        <v>13.918100000000001</v>
      </c>
      <c r="F177" s="45">
        <v>18.3809</v>
      </c>
      <c r="G177" s="45">
        <v>27.02</v>
      </c>
      <c r="H177" s="45">
        <v>17.557400000000001</v>
      </c>
      <c r="I177" s="45">
        <v>17.889299999999999</v>
      </c>
      <c r="J177" s="45">
        <v>17.444299999999998</v>
      </c>
      <c r="K177" s="45">
        <v>16.260100000000001</v>
      </c>
      <c r="L177" s="45">
        <v>18.934000000000001</v>
      </c>
      <c r="M177" s="45">
        <v>27.02</v>
      </c>
      <c r="N177" s="45">
        <v>4.6917999999999997</v>
      </c>
      <c r="O177" s="45">
        <v>0</v>
      </c>
      <c r="P177" s="45">
        <v>4.6917999999999997</v>
      </c>
      <c r="Q177" s="45">
        <v>4.6449999999999996</v>
      </c>
      <c r="R177" s="45">
        <v>5.0799000000000003</v>
      </c>
      <c r="S177" s="45" t="s">
        <v>268</v>
      </c>
      <c r="T177" s="45">
        <v>4.3</v>
      </c>
      <c r="U177" s="45">
        <v>0</v>
      </c>
      <c r="V177" s="45">
        <v>4.3</v>
      </c>
      <c r="W177" s="45">
        <v>4.3</v>
      </c>
      <c r="X177" s="45">
        <v>0</v>
      </c>
      <c r="Y177" s="45">
        <v>0</v>
      </c>
      <c r="Z177" s="45">
        <v>5.5522999999999998</v>
      </c>
      <c r="AA177" s="45">
        <v>0</v>
      </c>
      <c r="AB177" s="45">
        <v>5.5522999999999998</v>
      </c>
      <c r="AC177" s="45">
        <v>5.8</v>
      </c>
      <c r="AD177" s="45">
        <v>5.0799000000000003</v>
      </c>
      <c r="AE177" s="45">
        <v>0</v>
      </c>
      <c r="AF177" s="158"/>
    </row>
    <row r="178" spans="1:32" ht="13.8">
      <c r="A178" s="8">
        <v>45627</v>
      </c>
      <c r="B178" s="45">
        <v>15.1013</v>
      </c>
      <c r="C178" s="45">
        <v>17.641500000000001</v>
      </c>
      <c r="D178" s="45">
        <v>14.507</v>
      </c>
      <c r="E178" s="45">
        <v>13.788500000000001</v>
      </c>
      <c r="F178" s="45">
        <v>15.9003</v>
      </c>
      <c r="G178" s="45">
        <v>20.04</v>
      </c>
      <c r="H178" s="45">
        <v>17.179099999999998</v>
      </c>
      <c r="I178" s="45">
        <v>17.641500000000001</v>
      </c>
      <c r="J178" s="45">
        <v>17.0425</v>
      </c>
      <c r="K178" s="45">
        <v>16.46</v>
      </c>
      <c r="L178" s="45">
        <v>18.104700000000001</v>
      </c>
      <c r="M178" s="45">
        <v>20.04</v>
      </c>
      <c r="N178" s="45">
        <v>4.8811999999999998</v>
      </c>
      <c r="O178" s="45">
        <v>0</v>
      </c>
      <c r="P178" s="45">
        <v>4.8811999999999998</v>
      </c>
      <c r="Q178" s="45">
        <v>4.6407999999999996</v>
      </c>
      <c r="R178" s="45">
        <v>5.4951999999999996</v>
      </c>
      <c r="S178" s="45" t="s">
        <v>268</v>
      </c>
      <c r="T178" s="45">
        <v>4.9340000000000002</v>
      </c>
      <c r="U178" s="45">
        <v>0</v>
      </c>
      <c r="V178" s="45">
        <v>4.9340000000000002</v>
      </c>
      <c r="W178" s="45">
        <v>4.6407999999999996</v>
      </c>
      <c r="X178" s="45">
        <v>17.191600000000001</v>
      </c>
      <c r="Y178" s="45">
        <v>0</v>
      </c>
      <c r="Z178" s="45">
        <v>4.7339000000000002</v>
      </c>
      <c r="AA178" s="45">
        <v>0</v>
      </c>
      <c r="AB178" s="45">
        <v>4.7339000000000002</v>
      </c>
      <c r="AC178" s="45">
        <v>0</v>
      </c>
      <c r="AD178" s="45">
        <v>4.7339000000000002</v>
      </c>
      <c r="AE178" s="45">
        <v>0</v>
      </c>
      <c r="AF178" s="158"/>
    </row>
    <row r="179" spans="1:32" ht="13.8">
      <c r="A179" s="8">
        <v>45658</v>
      </c>
      <c r="B179" s="45">
        <v>19.145700000000001</v>
      </c>
      <c r="C179" s="45">
        <v>17.8721</v>
      </c>
      <c r="D179" s="45">
        <v>19.296700000000001</v>
      </c>
      <c r="E179" s="45">
        <v>16.863099999999999</v>
      </c>
      <c r="F179" s="45">
        <v>20.854600000000001</v>
      </c>
      <c r="G179" s="45">
        <v>0</v>
      </c>
      <c r="H179" s="45">
        <v>19.1951</v>
      </c>
      <c r="I179" s="45">
        <v>17.8721</v>
      </c>
      <c r="J179" s="45">
        <v>19.353000000000002</v>
      </c>
      <c r="K179" s="45">
        <v>16.834199999999999</v>
      </c>
      <c r="L179" s="45">
        <v>20.978400000000001</v>
      </c>
      <c r="M179" s="45">
        <v>0</v>
      </c>
      <c r="N179" s="45">
        <v>11.7049</v>
      </c>
      <c r="O179" s="45">
        <v>0</v>
      </c>
      <c r="P179" s="45">
        <v>11.7049</v>
      </c>
      <c r="Q179" s="45">
        <v>28.120100000000001</v>
      </c>
      <c r="R179" s="45">
        <v>9.1300000000000008</v>
      </c>
      <c r="S179" s="45" t="s">
        <v>268</v>
      </c>
      <c r="T179" s="45">
        <v>28.120100000000001</v>
      </c>
      <c r="U179" s="45">
        <v>0</v>
      </c>
      <c r="V179" s="45">
        <v>28.120100000000001</v>
      </c>
      <c r="W179" s="45">
        <v>28.120100000000001</v>
      </c>
      <c r="X179" s="45">
        <v>0</v>
      </c>
      <c r="Y179" s="45">
        <v>0</v>
      </c>
      <c r="Z179" s="45">
        <v>9.1300000000000008</v>
      </c>
      <c r="AA179" s="45">
        <v>0</v>
      </c>
      <c r="AB179" s="45">
        <v>9.1300000000000008</v>
      </c>
      <c r="AC179" s="45">
        <v>0</v>
      </c>
      <c r="AD179" s="45">
        <v>9.1300000000000008</v>
      </c>
      <c r="AE179" s="45">
        <v>0</v>
      </c>
      <c r="AF179" s="158"/>
    </row>
    <row r="180" spans="1:32" ht="13.8">
      <c r="A180" s="8">
        <v>45689</v>
      </c>
      <c r="B180" s="45">
        <v>16.819199999999999</v>
      </c>
      <c r="C180" s="45">
        <v>17.507200000000001</v>
      </c>
      <c r="D180" s="45">
        <v>16.643599999999999</v>
      </c>
      <c r="E180" s="45">
        <v>16.023599999999998</v>
      </c>
      <c r="F180" s="45">
        <v>18.195900000000002</v>
      </c>
      <c r="G180" s="45">
        <v>18.269400000000001</v>
      </c>
      <c r="H180" s="45">
        <v>16.915199999999999</v>
      </c>
      <c r="I180" s="45">
        <v>17.507200000000001</v>
      </c>
      <c r="J180" s="45">
        <v>16.762599999999999</v>
      </c>
      <c r="K180" s="45">
        <v>16.023599999999998</v>
      </c>
      <c r="L180" s="45">
        <v>18.687200000000001</v>
      </c>
      <c r="M180" s="45">
        <v>18.269400000000001</v>
      </c>
      <c r="N180" s="45">
        <v>4.6627999999999998</v>
      </c>
      <c r="O180" s="45">
        <v>0</v>
      </c>
      <c r="P180" s="45">
        <v>4.6627999999999998</v>
      </c>
      <c r="Q180" s="45" t="s">
        <v>268</v>
      </c>
      <c r="R180" s="45">
        <v>4.6627999999999998</v>
      </c>
      <c r="S180" s="45" t="s">
        <v>268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4.6627999999999998</v>
      </c>
      <c r="AA180" s="45">
        <v>0</v>
      </c>
      <c r="AB180" s="45">
        <v>4.6627999999999998</v>
      </c>
      <c r="AC180" s="45">
        <v>0</v>
      </c>
      <c r="AD180" s="45">
        <v>4.6627999999999998</v>
      </c>
      <c r="AE180" s="45">
        <v>0</v>
      </c>
      <c r="AF180" s="158"/>
    </row>
    <row r="181" spans="1:32" ht="13.8">
      <c r="A181" s="8">
        <v>45717</v>
      </c>
      <c r="B181" s="45">
        <v>16.886099999999999</v>
      </c>
      <c r="C181" s="45">
        <v>17.317900000000002</v>
      </c>
      <c r="D181" s="45">
        <v>16.779499999999999</v>
      </c>
      <c r="E181" s="45">
        <v>16.113700000000001</v>
      </c>
      <c r="F181" s="45">
        <v>17.9696</v>
      </c>
      <c r="G181" s="45">
        <v>18.308399999999999</v>
      </c>
      <c r="H181" s="45">
        <v>17.379899999999999</v>
      </c>
      <c r="I181" s="45">
        <v>17.317900000000002</v>
      </c>
      <c r="J181" s="45">
        <v>17.396100000000001</v>
      </c>
      <c r="K181" s="45">
        <v>17.0002</v>
      </c>
      <c r="L181" s="45">
        <v>18.0501</v>
      </c>
      <c r="M181" s="45">
        <v>18.308399999999999</v>
      </c>
      <c r="N181" s="45">
        <v>5.3468999999999998</v>
      </c>
      <c r="O181" s="45">
        <v>0</v>
      </c>
      <c r="P181" s="45">
        <v>5.3468999999999998</v>
      </c>
      <c r="Q181" s="45">
        <v>5.3769999999999998</v>
      </c>
      <c r="R181" s="45">
        <v>4.62</v>
      </c>
      <c r="S181" s="45" t="s">
        <v>268</v>
      </c>
      <c r="T181" s="45">
        <v>5.3769999999999998</v>
      </c>
      <c r="U181" s="45">
        <v>0</v>
      </c>
      <c r="V181" s="45">
        <v>5.3769999999999998</v>
      </c>
      <c r="W181" s="45">
        <v>5.3769999999999998</v>
      </c>
      <c r="X181" s="45">
        <v>0</v>
      </c>
      <c r="Y181" s="45">
        <v>0</v>
      </c>
      <c r="Z181" s="45">
        <v>4.62</v>
      </c>
      <c r="AA181" s="45">
        <v>0</v>
      </c>
      <c r="AB181" s="45">
        <v>4.62</v>
      </c>
      <c r="AC181" s="45">
        <v>0</v>
      </c>
      <c r="AD181" s="45">
        <v>4.62</v>
      </c>
      <c r="AE181" s="45">
        <v>0</v>
      </c>
      <c r="AF181" s="158"/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</row>
    <row r="2" spans="1:19" ht="5.25" customHeight="1"/>
    <row r="3" spans="1:19" ht="28.5" customHeight="1">
      <c r="A3" s="212" t="s">
        <v>109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2.75" customHeight="1">
      <c r="A4" s="205" t="s">
        <v>131</v>
      </c>
      <c r="B4" s="217"/>
      <c r="C4" s="217"/>
      <c r="D4" s="217"/>
      <c r="E4" s="217"/>
      <c r="F4" s="217"/>
    </row>
    <row r="5" spans="1:19" ht="12.75" customHeight="1">
      <c r="A5" s="13" t="s">
        <v>54</v>
      </c>
    </row>
    <row r="6" spans="1:19" s="20" customFormat="1" ht="12.75" customHeight="1">
      <c r="A6" s="189" t="s">
        <v>0</v>
      </c>
      <c r="B6" s="242" t="s">
        <v>16</v>
      </c>
      <c r="C6" s="192" t="s">
        <v>2</v>
      </c>
      <c r="D6" s="192"/>
      <c r="E6" s="192"/>
      <c r="F6" s="192"/>
      <c r="G6" s="192"/>
      <c r="H6" s="194" t="s">
        <v>3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1:19" s="20" customFormat="1" ht="12.75" customHeight="1">
      <c r="A7" s="190"/>
      <c r="B7" s="243"/>
      <c r="C7" s="241" t="s">
        <v>70</v>
      </c>
      <c r="D7" s="241" t="s">
        <v>6</v>
      </c>
      <c r="E7" s="192" t="s">
        <v>7</v>
      </c>
      <c r="F7" s="193"/>
      <c r="G7" s="193"/>
      <c r="H7" s="192" t="s">
        <v>8</v>
      </c>
      <c r="I7" s="192"/>
      <c r="J7" s="192"/>
      <c r="K7" s="193"/>
      <c r="L7" s="193"/>
      <c r="M7" s="193"/>
      <c r="N7" s="192" t="s">
        <v>9</v>
      </c>
      <c r="O7" s="192"/>
      <c r="P7" s="192"/>
      <c r="Q7" s="193"/>
      <c r="R7" s="193"/>
      <c r="S7" s="193"/>
    </row>
    <row r="8" spans="1:19" s="20" customFormat="1" ht="88.5" customHeight="1">
      <c r="A8" s="191"/>
      <c r="B8" s="244"/>
      <c r="C8" s="241"/>
      <c r="D8" s="24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3"/>
      <c r="B9" s="121"/>
      <c r="C9" s="120"/>
      <c r="D9" s="1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30.0671</v>
      </c>
      <c r="C11" s="45">
        <v>34.545200000000001</v>
      </c>
      <c r="D11" s="45">
        <v>21.6083</v>
      </c>
      <c r="E11" s="45">
        <v>23.747499999999999</v>
      </c>
      <c r="F11" s="45">
        <v>20.145099999999999</v>
      </c>
      <c r="G11" s="45">
        <v>20.125499999999999</v>
      </c>
      <c r="H11" s="45">
        <v>30.327100000000002</v>
      </c>
      <c r="I11" s="45">
        <v>34.5505</v>
      </c>
      <c r="J11" s="45">
        <v>22.047799999999999</v>
      </c>
      <c r="K11" s="45">
        <v>24.029900000000001</v>
      </c>
      <c r="L11" s="45">
        <v>20.182600000000001</v>
      </c>
      <c r="M11" s="45">
        <v>23.3874</v>
      </c>
      <c r="N11" s="45">
        <v>10.271699999999999</v>
      </c>
      <c r="O11" s="45">
        <v>19.717400000000001</v>
      </c>
      <c r="P11" s="45">
        <v>10.098100000000001</v>
      </c>
      <c r="Q11" s="45">
        <v>12.814399999999999</v>
      </c>
      <c r="R11" s="45">
        <v>11.738300000000001</v>
      </c>
      <c r="S11" s="45">
        <v>8.8124000000000002</v>
      </c>
    </row>
    <row r="12" spans="1:19" ht="15" hidden="1" customHeight="1" outlineLevel="1">
      <c r="A12" s="8">
        <v>40575</v>
      </c>
      <c r="B12" s="45">
        <v>28.439</v>
      </c>
      <c r="C12" s="45">
        <v>34.4251</v>
      </c>
      <c r="D12" s="45">
        <v>18.837399999999999</v>
      </c>
      <c r="E12" s="45">
        <v>20.697600000000001</v>
      </c>
      <c r="F12" s="45">
        <v>19.412600000000001</v>
      </c>
      <c r="G12" s="45">
        <v>14.5425</v>
      </c>
      <c r="H12" s="45">
        <v>28.942900000000002</v>
      </c>
      <c r="I12" s="45">
        <v>34.453800000000001</v>
      </c>
      <c r="J12" s="45">
        <v>19.584</v>
      </c>
      <c r="K12" s="45">
        <v>20.697600000000001</v>
      </c>
      <c r="L12" s="45">
        <v>19.447700000000001</v>
      </c>
      <c r="M12" s="45">
        <v>17.810700000000001</v>
      </c>
      <c r="N12" s="45">
        <v>7.2176999999999998</v>
      </c>
      <c r="O12" s="45">
        <v>19.516500000000001</v>
      </c>
      <c r="P12" s="45">
        <v>6.5561999999999996</v>
      </c>
      <c r="Q12" s="45">
        <v>0</v>
      </c>
      <c r="R12" s="45">
        <v>15.297499999999999</v>
      </c>
      <c r="S12" s="45">
        <v>5.8330000000000002</v>
      </c>
    </row>
    <row r="13" spans="1:19" ht="15" hidden="1" customHeight="1" outlineLevel="1">
      <c r="A13" s="8">
        <v>40603</v>
      </c>
      <c r="B13" s="45">
        <v>31.156600000000001</v>
      </c>
      <c r="C13" s="45">
        <v>34.328400000000002</v>
      </c>
      <c r="D13" s="45">
        <v>23.971</v>
      </c>
      <c r="E13" s="45">
        <v>28.803799999999999</v>
      </c>
      <c r="F13" s="45">
        <v>22.8202</v>
      </c>
      <c r="G13" s="45">
        <v>19.660499999999999</v>
      </c>
      <c r="H13" s="45">
        <v>31.426200000000001</v>
      </c>
      <c r="I13" s="45">
        <v>34.339199999999998</v>
      </c>
      <c r="J13" s="45">
        <v>24.514900000000001</v>
      </c>
      <c r="K13" s="45">
        <v>29.160799999999998</v>
      </c>
      <c r="L13" s="45">
        <v>22.854199999999999</v>
      </c>
      <c r="M13" s="45">
        <v>21.636399999999998</v>
      </c>
      <c r="N13" s="45">
        <v>12.9213</v>
      </c>
      <c r="O13" s="45">
        <v>20.1754</v>
      </c>
      <c r="P13" s="45">
        <v>12.6478</v>
      </c>
      <c r="Q13" s="45">
        <v>12.1248</v>
      </c>
      <c r="R13" s="45">
        <v>13.193</v>
      </c>
      <c r="S13" s="45">
        <v>12.7019</v>
      </c>
    </row>
    <row r="14" spans="1:19" ht="15" hidden="1" customHeight="1" outlineLevel="1">
      <c r="A14" s="8">
        <v>40634</v>
      </c>
      <c r="B14" s="45">
        <v>32.175899999999999</v>
      </c>
      <c r="C14" s="45">
        <v>34.792499999999997</v>
      </c>
      <c r="D14" s="45">
        <v>23.310300000000002</v>
      </c>
      <c r="E14" s="45">
        <v>29.1234</v>
      </c>
      <c r="F14" s="45">
        <v>22.407</v>
      </c>
      <c r="G14" s="45">
        <v>18.8748</v>
      </c>
      <c r="H14" s="45">
        <v>32.333799999999997</v>
      </c>
      <c r="I14" s="45">
        <v>34.804200000000002</v>
      </c>
      <c r="J14" s="45">
        <v>23.696999999999999</v>
      </c>
      <c r="K14" s="45">
        <v>29.126999999999999</v>
      </c>
      <c r="L14" s="45">
        <v>22.472799999999999</v>
      </c>
      <c r="M14" s="45">
        <v>20.548999999999999</v>
      </c>
      <c r="N14" s="45">
        <v>12.120799999999999</v>
      </c>
      <c r="O14" s="45">
        <v>19.9589</v>
      </c>
      <c r="P14" s="45">
        <v>11.459199999999999</v>
      </c>
      <c r="Q14" s="45">
        <v>11.25</v>
      </c>
      <c r="R14" s="45">
        <v>14.5076</v>
      </c>
      <c r="S14" s="45">
        <v>10.853999999999999</v>
      </c>
    </row>
    <row r="15" spans="1:19" ht="15" hidden="1" customHeight="1" outlineLevel="1">
      <c r="A15" s="8">
        <v>40664</v>
      </c>
      <c r="B15" s="45">
        <v>32.091000000000001</v>
      </c>
      <c r="C15" s="45">
        <v>34.720599999999997</v>
      </c>
      <c r="D15" s="45">
        <v>23.722300000000001</v>
      </c>
      <c r="E15" s="45">
        <v>29.836600000000001</v>
      </c>
      <c r="F15" s="45">
        <v>22.0959</v>
      </c>
      <c r="G15" s="45">
        <v>19.264500000000002</v>
      </c>
      <c r="H15" s="45">
        <v>32.202100000000002</v>
      </c>
      <c r="I15" s="45">
        <v>34.723700000000001</v>
      </c>
      <c r="J15" s="45">
        <v>23.998699999999999</v>
      </c>
      <c r="K15" s="45">
        <v>29.970199999999998</v>
      </c>
      <c r="L15" s="45">
        <v>22.137899999999998</v>
      </c>
      <c r="M15" s="45">
        <v>20.724</v>
      </c>
      <c r="N15" s="45">
        <v>11.596399999999999</v>
      </c>
      <c r="O15" s="45">
        <v>18.8719</v>
      </c>
      <c r="P15" s="45">
        <v>11.3873</v>
      </c>
      <c r="Q15" s="45">
        <v>11.985300000000001</v>
      </c>
      <c r="R15" s="45">
        <v>13.7583</v>
      </c>
      <c r="S15" s="45">
        <v>10.8752</v>
      </c>
    </row>
    <row r="16" spans="1:19" ht="15" hidden="1" customHeight="1" outlineLevel="1">
      <c r="A16" s="8">
        <v>40695</v>
      </c>
      <c r="B16" s="45">
        <v>32.543700000000001</v>
      </c>
      <c r="C16" s="45">
        <v>34.888399999999997</v>
      </c>
      <c r="D16" s="45">
        <v>25.616700000000002</v>
      </c>
      <c r="E16" s="45">
        <v>33.317900000000002</v>
      </c>
      <c r="F16" s="45">
        <v>23.760300000000001</v>
      </c>
      <c r="G16" s="45">
        <v>21.853999999999999</v>
      </c>
      <c r="H16" s="45">
        <v>32.632100000000001</v>
      </c>
      <c r="I16" s="45">
        <v>34.897799999999997</v>
      </c>
      <c r="J16" s="45">
        <v>25.797599999999999</v>
      </c>
      <c r="K16" s="45">
        <v>33.336300000000001</v>
      </c>
      <c r="L16" s="45">
        <v>23.6782</v>
      </c>
      <c r="M16" s="45">
        <v>22.8659</v>
      </c>
      <c r="N16" s="45">
        <v>17.500699999999998</v>
      </c>
      <c r="O16" s="45">
        <v>19.970300000000002</v>
      </c>
      <c r="P16" s="45">
        <v>17.2865</v>
      </c>
      <c r="Q16" s="45">
        <v>12.911799999999999</v>
      </c>
      <c r="R16" s="45">
        <v>37.3581</v>
      </c>
      <c r="S16" s="45">
        <v>13.1493</v>
      </c>
    </row>
    <row r="17" spans="1:19" ht="15" hidden="1" customHeight="1" outlineLevel="1">
      <c r="A17" s="8">
        <v>40725</v>
      </c>
      <c r="B17" s="45">
        <v>28.307099999999998</v>
      </c>
      <c r="C17" s="45">
        <v>33.845100000000002</v>
      </c>
      <c r="D17" s="45">
        <v>20.704000000000001</v>
      </c>
      <c r="E17" s="45">
        <v>21.713100000000001</v>
      </c>
      <c r="F17" s="45">
        <v>20.672999999999998</v>
      </c>
      <c r="G17" s="45">
        <v>19.130099999999999</v>
      </c>
      <c r="H17" s="45">
        <v>28.432600000000001</v>
      </c>
      <c r="I17" s="45">
        <v>33.855699999999999</v>
      </c>
      <c r="J17" s="45">
        <v>20.8477</v>
      </c>
      <c r="K17" s="45">
        <v>21.702500000000001</v>
      </c>
      <c r="L17" s="45">
        <v>20.819900000000001</v>
      </c>
      <c r="M17" s="45">
        <v>19.464400000000001</v>
      </c>
      <c r="N17" s="45">
        <v>13.6822</v>
      </c>
      <c r="O17" s="45">
        <v>19.961099999999998</v>
      </c>
      <c r="P17" s="45">
        <v>13.3393</v>
      </c>
      <c r="Q17" s="45">
        <v>24.651</v>
      </c>
      <c r="R17" s="45">
        <v>13.3771</v>
      </c>
      <c r="S17" s="45">
        <v>11.686</v>
      </c>
    </row>
    <row r="18" spans="1:19" ht="15" hidden="1" customHeight="1" outlineLevel="1">
      <c r="A18" s="8">
        <v>40756</v>
      </c>
      <c r="B18" s="45">
        <v>27.8005</v>
      </c>
      <c r="C18" s="45">
        <v>32.800600000000003</v>
      </c>
      <c r="D18" s="45">
        <v>22.5609</v>
      </c>
      <c r="E18" s="45">
        <v>25.2898</v>
      </c>
      <c r="F18" s="45">
        <v>22.300899999999999</v>
      </c>
      <c r="G18" s="45">
        <v>20.676500000000001</v>
      </c>
      <c r="H18" s="45">
        <v>27.911999999999999</v>
      </c>
      <c r="I18" s="45">
        <v>32.801900000000003</v>
      </c>
      <c r="J18" s="45">
        <v>22.7182</v>
      </c>
      <c r="K18" s="45">
        <v>25.2898</v>
      </c>
      <c r="L18" s="45">
        <v>22.318999999999999</v>
      </c>
      <c r="M18" s="45">
        <v>21.344200000000001</v>
      </c>
      <c r="N18" s="45">
        <v>11.1275</v>
      </c>
      <c r="O18" s="45">
        <v>19.188600000000001</v>
      </c>
      <c r="P18" s="45">
        <v>11.0672</v>
      </c>
      <c r="Q18" s="45">
        <v>0</v>
      </c>
      <c r="R18" s="45">
        <v>13.112</v>
      </c>
      <c r="S18" s="45">
        <v>10.866300000000001</v>
      </c>
    </row>
    <row r="19" spans="1:19" ht="15" hidden="1" customHeight="1" outlineLevel="1">
      <c r="A19" s="8">
        <v>40787</v>
      </c>
      <c r="B19" s="45">
        <v>25.569500000000001</v>
      </c>
      <c r="C19" s="45">
        <v>31.145499999999998</v>
      </c>
      <c r="D19" s="45">
        <v>21.787299999999998</v>
      </c>
      <c r="E19" s="45">
        <v>20.611499999999999</v>
      </c>
      <c r="F19" s="45">
        <v>24.475000000000001</v>
      </c>
      <c r="G19" s="45">
        <v>17.938500000000001</v>
      </c>
      <c r="H19" s="45">
        <v>26.5748</v>
      </c>
      <c r="I19" s="45">
        <v>31.149699999999999</v>
      </c>
      <c r="J19" s="45">
        <v>23.116199999999999</v>
      </c>
      <c r="K19" s="45">
        <v>20.631900000000002</v>
      </c>
      <c r="L19" s="45">
        <v>24.839300000000001</v>
      </c>
      <c r="M19" s="45">
        <v>21.331499999999998</v>
      </c>
      <c r="N19" s="45">
        <v>10.2498</v>
      </c>
      <c r="O19" s="45">
        <v>20.054200000000002</v>
      </c>
      <c r="P19" s="45">
        <v>10.225300000000001</v>
      </c>
      <c r="Q19" s="45">
        <v>9.5</v>
      </c>
      <c r="R19" s="45">
        <v>12.8095</v>
      </c>
      <c r="S19" s="45">
        <v>9.7708999999999993</v>
      </c>
    </row>
    <row r="20" spans="1:19" ht="15" hidden="1" customHeight="1" outlineLevel="1">
      <c r="A20" s="8">
        <v>40817</v>
      </c>
      <c r="B20" s="45">
        <v>25.8996</v>
      </c>
      <c r="C20" s="45">
        <v>30.6557</v>
      </c>
      <c r="D20" s="45">
        <v>21.856200000000001</v>
      </c>
      <c r="E20" s="45">
        <v>20.913900000000002</v>
      </c>
      <c r="F20" s="45">
        <v>23.418399999999998</v>
      </c>
      <c r="G20" s="45">
        <v>19.083100000000002</v>
      </c>
      <c r="H20" s="45">
        <v>26.0442</v>
      </c>
      <c r="I20" s="45">
        <v>30.659800000000001</v>
      </c>
      <c r="J20" s="45">
        <v>22.046299999999999</v>
      </c>
      <c r="K20" s="45">
        <v>20.9482</v>
      </c>
      <c r="L20" s="45">
        <v>23.4329</v>
      </c>
      <c r="M20" s="45">
        <v>19.606300000000001</v>
      </c>
      <c r="N20" s="45">
        <v>12.122199999999999</v>
      </c>
      <c r="O20" s="45">
        <v>20.385300000000001</v>
      </c>
      <c r="P20" s="45">
        <v>11.976100000000001</v>
      </c>
      <c r="Q20" s="45">
        <v>7.75</v>
      </c>
      <c r="R20" s="45">
        <v>14.656700000000001</v>
      </c>
      <c r="S20" s="45">
        <v>11.9466</v>
      </c>
    </row>
    <row r="21" spans="1:19" ht="15" hidden="1" customHeight="1" outlineLevel="1">
      <c r="A21" s="8">
        <v>40848</v>
      </c>
      <c r="B21" s="45">
        <v>25.2928</v>
      </c>
      <c r="C21" s="45">
        <v>31.569099999999999</v>
      </c>
      <c r="D21" s="45">
        <v>19.489999999999998</v>
      </c>
      <c r="E21" s="45">
        <v>21.357900000000001</v>
      </c>
      <c r="F21" s="45">
        <v>21.846399999999999</v>
      </c>
      <c r="G21" s="45">
        <v>14.739000000000001</v>
      </c>
      <c r="H21" s="45">
        <v>25.380299999999998</v>
      </c>
      <c r="I21" s="45">
        <v>31.576499999999999</v>
      </c>
      <c r="J21" s="45">
        <v>19.592500000000001</v>
      </c>
      <c r="K21" s="45">
        <v>21.362300000000001</v>
      </c>
      <c r="L21" s="45">
        <v>22.018899999999999</v>
      </c>
      <c r="M21" s="45">
        <v>14.779299999999999</v>
      </c>
      <c r="N21" s="45">
        <v>10.724500000000001</v>
      </c>
      <c r="O21" s="45">
        <v>20.579799999999999</v>
      </c>
      <c r="P21" s="45">
        <v>10.161</v>
      </c>
      <c r="Q21" s="45">
        <v>7.75</v>
      </c>
      <c r="R21" s="45">
        <v>9.4161999999999999</v>
      </c>
      <c r="S21" s="45">
        <v>11.5025</v>
      </c>
    </row>
    <row r="22" spans="1:19" ht="15" hidden="1" customHeight="1" outlineLevel="1">
      <c r="A22" s="8">
        <v>40878</v>
      </c>
      <c r="B22" s="45">
        <v>25.6736</v>
      </c>
      <c r="C22" s="45">
        <v>32.090600000000002</v>
      </c>
      <c r="D22" s="45">
        <v>20.1145</v>
      </c>
      <c r="E22" s="45">
        <v>23.5152</v>
      </c>
      <c r="F22" s="45">
        <v>23.132100000000001</v>
      </c>
      <c r="G22" s="45">
        <v>11.378299999999999</v>
      </c>
      <c r="H22" s="45">
        <v>25.746700000000001</v>
      </c>
      <c r="I22" s="45">
        <v>32.089399999999998</v>
      </c>
      <c r="J22" s="45">
        <v>20.1905</v>
      </c>
      <c r="K22" s="45">
        <v>23.5152</v>
      </c>
      <c r="L22" s="45">
        <v>23.220300000000002</v>
      </c>
      <c r="M22" s="45">
        <v>11.367900000000001</v>
      </c>
      <c r="N22" s="45">
        <v>13.770899999999999</v>
      </c>
      <c r="O22" s="45">
        <v>38.352200000000003</v>
      </c>
      <c r="P22" s="45">
        <v>13.4171</v>
      </c>
      <c r="Q22" s="45">
        <v>0</v>
      </c>
      <c r="R22" s="45">
        <v>15.2072</v>
      </c>
      <c r="S22" s="45">
        <v>11.830399999999999</v>
      </c>
    </row>
    <row r="23" spans="1:19" ht="15" hidden="1" customHeight="1" outlineLevel="1">
      <c r="A23" s="8">
        <v>40909</v>
      </c>
      <c r="B23" s="45">
        <v>28.805599999999998</v>
      </c>
      <c r="C23" s="45">
        <v>32.138500000000001</v>
      </c>
      <c r="D23" s="45">
        <v>24.5853</v>
      </c>
      <c r="E23" s="45">
        <v>24.0824</v>
      </c>
      <c r="F23" s="45">
        <v>27.786200000000001</v>
      </c>
      <c r="G23" s="45">
        <v>16.638000000000002</v>
      </c>
      <c r="H23" s="45">
        <v>28.988</v>
      </c>
      <c r="I23" s="45">
        <v>32.1404</v>
      </c>
      <c r="J23" s="45">
        <v>24.911000000000001</v>
      </c>
      <c r="K23" s="45">
        <v>24.0824</v>
      </c>
      <c r="L23" s="45">
        <v>27.806100000000001</v>
      </c>
      <c r="M23" s="45">
        <v>17.555499999999999</v>
      </c>
      <c r="N23" s="45">
        <v>10.0025</v>
      </c>
      <c r="O23" s="45">
        <v>27.272500000000001</v>
      </c>
      <c r="P23" s="45">
        <v>9.6090999999999998</v>
      </c>
      <c r="Q23" s="45">
        <v>0</v>
      </c>
      <c r="R23" s="45">
        <v>13.2456</v>
      </c>
      <c r="S23" s="45">
        <v>9.4883000000000006</v>
      </c>
    </row>
    <row r="24" spans="1:19" ht="15" hidden="1" customHeight="1" outlineLevel="1">
      <c r="A24" s="8">
        <v>40940</v>
      </c>
      <c r="B24" s="45">
        <v>27.303999999999998</v>
      </c>
      <c r="C24" s="45">
        <v>28.4285</v>
      </c>
      <c r="D24" s="45">
        <v>26.547599999999999</v>
      </c>
      <c r="E24" s="45">
        <v>28.604900000000001</v>
      </c>
      <c r="F24" s="45">
        <v>28.037299999999998</v>
      </c>
      <c r="G24" s="45">
        <v>20.877099999999999</v>
      </c>
      <c r="H24" s="45">
        <v>27.4222</v>
      </c>
      <c r="I24" s="45">
        <v>28.433800000000002</v>
      </c>
      <c r="J24" s="45">
        <v>26.730899999999998</v>
      </c>
      <c r="K24" s="45">
        <v>28.604900000000001</v>
      </c>
      <c r="L24" s="45">
        <v>28.0518</v>
      </c>
      <c r="M24" s="45">
        <v>21.2743</v>
      </c>
      <c r="N24" s="45">
        <v>15.647500000000001</v>
      </c>
      <c r="O24" s="45">
        <v>21.236499999999999</v>
      </c>
      <c r="P24" s="45">
        <v>15.4757</v>
      </c>
      <c r="Q24" s="45">
        <v>0</v>
      </c>
      <c r="R24" s="45">
        <v>12.3147</v>
      </c>
      <c r="S24" s="45">
        <v>15.575799999999999</v>
      </c>
    </row>
    <row r="25" spans="1:19" ht="15" hidden="1" customHeight="1" outlineLevel="1">
      <c r="A25" s="8">
        <v>40969</v>
      </c>
      <c r="B25" s="45">
        <v>27.2165</v>
      </c>
      <c r="C25" s="45">
        <v>29.5166</v>
      </c>
      <c r="D25" s="45">
        <v>24.977</v>
      </c>
      <c r="E25" s="45">
        <v>24.558199999999999</v>
      </c>
      <c r="F25" s="45">
        <v>26.223199999999999</v>
      </c>
      <c r="G25" s="45">
        <v>21.338000000000001</v>
      </c>
      <c r="H25" s="45">
        <v>27.335999999999999</v>
      </c>
      <c r="I25" s="45">
        <v>29.5441</v>
      </c>
      <c r="J25" s="45">
        <v>25.1633</v>
      </c>
      <c r="K25" s="45">
        <v>24.558199999999999</v>
      </c>
      <c r="L25" s="45">
        <v>26.234000000000002</v>
      </c>
      <c r="M25" s="45">
        <v>22.123899999999999</v>
      </c>
      <c r="N25" s="45">
        <v>13.781700000000001</v>
      </c>
      <c r="O25" s="45">
        <v>21.717400000000001</v>
      </c>
      <c r="P25" s="45">
        <v>11.841799999999999</v>
      </c>
      <c r="Q25" s="45">
        <v>0</v>
      </c>
      <c r="R25" s="45">
        <v>10.7384</v>
      </c>
      <c r="S25" s="45">
        <v>11.875500000000001</v>
      </c>
    </row>
    <row r="26" spans="1:19" ht="15" hidden="1" customHeight="1" outlineLevel="1">
      <c r="A26" s="8">
        <v>41000</v>
      </c>
      <c r="B26" s="45">
        <v>25.619599999999998</v>
      </c>
      <c r="C26" s="45">
        <v>28.8657</v>
      </c>
      <c r="D26" s="45">
        <v>23.063500000000001</v>
      </c>
      <c r="E26" s="45">
        <v>24.194299999999998</v>
      </c>
      <c r="F26" s="45">
        <v>24.959</v>
      </c>
      <c r="G26" s="45">
        <v>17.900600000000001</v>
      </c>
      <c r="H26" s="45">
        <v>25.703499999999998</v>
      </c>
      <c r="I26" s="45">
        <v>28.869299999999999</v>
      </c>
      <c r="J26" s="45">
        <v>23.182500000000001</v>
      </c>
      <c r="K26" s="45">
        <v>24.196400000000001</v>
      </c>
      <c r="L26" s="45">
        <v>25.131</v>
      </c>
      <c r="M26" s="45">
        <v>17.959399999999999</v>
      </c>
      <c r="N26" s="45">
        <v>13.2638</v>
      </c>
      <c r="O26" s="45">
        <v>21.828299999999999</v>
      </c>
      <c r="P26" s="45">
        <v>12.969099999999999</v>
      </c>
      <c r="Q26" s="45">
        <v>7.5</v>
      </c>
      <c r="R26" s="45">
        <v>12.5853</v>
      </c>
      <c r="S26" s="45">
        <v>13.858599999999999</v>
      </c>
    </row>
    <row r="27" spans="1:19" ht="15" hidden="1" customHeight="1" outlineLevel="1">
      <c r="A27" s="8">
        <v>41030</v>
      </c>
      <c r="B27" s="45">
        <v>26.941299999999998</v>
      </c>
      <c r="C27" s="45">
        <v>30.166699999999999</v>
      </c>
      <c r="D27" s="45">
        <v>24.042100000000001</v>
      </c>
      <c r="E27" s="45">
        <v>23.259499999999999</v>
      </c>
      <c r="F27" s="45">
        <v>24.829000000000001</v>
      </c>
      <c r="G27" s="45">
        <v>22.587199999999999</v>
      </c>
      <c r="H27" s="45">
        <v>26.989000000000001</v>
      </c>
      <c r="I27" s="45">
        <v>30.177</v>
      </c>
      <c r="J27" s="45">
        <v>24.103100000000001</v>
      </c>
      <c r="K27" s="45">
        <v>23.259499999999999</v>
      </c>
      <c r="L27" s="45">
        <v>24.831499999999998</v>
      </c>
      <c r="M27" s="45">
        <v>22.819700000000001</v>
      </c>
      <c r="N27" s="45">
        <v>16.900099999999998</v>
      </c>
      <c r="O27" s="45">
        <v>19.985099999999999</v>
      </c>
      <c r="P27" s="45">
        <v>16.5533</v>
      </c>
      <c r="Q27" s="45">
        <v>0</v>
      </c>
      <c r="R27" s="45">
        <v>16.163599999999999</v>
      </c>
      <c r="S27" s="45">
        <v>16.561599999999999</v>
      </c>
    </row>
    <row r="28" spans="1:19" ht="15" hidden="1" customHeight="1" outlineLevel="1">
      <c r="A28" s="8">
        <v>41061</v>
      </c>
      <c r="B28" s="45">
        <v>26.864799999999999</v>
      </c>
      <c r="C28" s="45">
        <v>30.018999999999998</v>
      </c>
      <c r="D28" s="45">
        <v>24.4285</v>
      </c>
      <c r="E28" s="45">
        <v>23.435099999999998</v>
      </c>
      <c r="F28" s="45">
        <v>24.863</v>
      </c>
      <c r="G28" s="45">
        <v>23.995200000000001</v>
      </c>
      <c r="H28" s="45">
        <v>27.009699999999999</v>
      </c>
      <c r="I28" s="45">
        <v>30.0319</v>
      </c>
      <c r="J28" s="45">
        <v>24.637899999999998</v>
      </c>
      <c r="K28" s="45">
        <v>23.7758</v>
      </c>
      <c r="L28" s="45">
        <v>24.8675</v>
      </c>
      <c r="M28" s="45">
        <v>24.739100000000001</v>
      </c>
      <c r="N28" s="45">
        <v>12.7811</v>
      </c>
      <c r="O28" s="45">
        <v>19.996400000000001</v>
      </c>
      <c r="P28" s="45">
        <v>12.3636</v>
      </c>
      <c r="Q28" s="45">
        <v>10.7475</v>
      </c>
      <c r="R28" s="45">
        <v>16.9376</v>
      </c>
      <c r="S28" s="45">
        <v>12.915699999999999</v>
      </c>
    </row>
    <row r="29" spans="1:19" ht="15" hidden="1" customHeight="1" outlineLevel="1">
      <c r="A29" s="8">
        <v>41091</v>
      </c>
      <c r="B29" s="45">
        <v>26.8536</v>
      </c>
      <c r="C29" s="45">
        <v>29.94</v>
      </c>
      <c r="D29" s="45">
        <v>24.648900000000001</v>
      </c>
      <c r="E29" s="45">
        <v>22.843900000000001</v>
      </c>
      <c r="F29" s="45">
        <v>26.103999999999999</v>
      </c>
      <c r="G29" s="45">
        <v>23.0625</v>
      </c>
      <c r="H29" s="45">
        <v>26.974799999999998</v>
      </c>
      <c r="I29" s="45">
        <v>29.943899999999999</v>
      </c>
      <c r="J29" s="45">
        <v>24.8277</v>
      </c>
      <c r="K29" s="45">
        <v>23.227499999999999</v>
      </c>
      <c r="L29" s="45">
        <v>26.1067</v>
      </c>
      <c r="M29" s="45">
        <v>23.351199999999999</v>
      </c>
      <c r="N29" s="45">
        <v>11.4787</v>
      </c>
      <c r="O29" s="45">
        <v>24.657699999999998</v>
      </c>
      <c r="P29" s="45">
        <v>10.9339</v>
      </c>
      <c r="Q29" s="45">
        <v>10.125999999999999</v>
      </c>
      <c r="R29" s="45">
        <v>15.6256</v>
      </c>
      <c r="S29" s="45">
        <v>12.0726</v>
      </c>
    </row>
    <row r="30" spans="1:19" ht="15" hidden="1" customHeight="1" outlineLevel="1">
      <c r="A30" s="8">
        <v>41122</v>
      </c>
      <c r="B30" s="45">
        <v>27.7486</v>
      </c>
      <c r="C30" s="45">
        <v>31.344799999999999</v>
      </c>
      <c r="D30" s="45">
        <v>24.128299999999999</v>
      </c>
      <c r="E30" s="45">
        <v>22.065899999999999</v>
      </c>
      <c r="F30" s="45">
        <v>25.7334</v>
      </c>
      <c r="G30" s="45">
        <v>21.106400000000001</v>
      </c>
      <c r="H30" s="45">
        <v>27.8812</v>
      </c>
      <c r="I30" s="45">
        <v>31.35</v>
      </c>
      <c r="J30" s="45">
        <v>24.3354</v>
      </c>
      <c r="K30" s="45">
        <v>22.065999999999999</v>
      </c>
      <c r="L30" s="45">
        <v>25.901599999999998</v>
      </c>
      <c r="M30" s="45">
        <v>21.564</v>
      </c>
      <c r="N30" s="45">
        <v>11.3704</v>
      </c>
      <c r="O30" s="45">
        <v>20.602399999999999</v>
      </c>
      <c r="P30" s="45">
        <v>11.0816</v>
      </c>
      <c r="Q30" s="45">
        <v>7.5</v>
      </c>
      <c r="R30" s="45">
        <v>9.7296999999999993</v>
      </c>
      <c r="S30" s="45">
        <v>12.0138</v>
      </c>
    </row>
    <row r="31" spans="1:19" ht="15" hidden="1" customHeight="1" outlineLevel="1">
      <c r="A31" s="8">
        <v>41153</v>
      </c>
      <c r="B31" s="45">
        <v>26.543099999999999</v>
      </c>
      <c r="C31" s="45">
        <v>30.485600000000002</v>
      </c>
      <c r="D31" s="45">
        <v>23.844899999999999</v>
      </c>
      <c r="E31" s="45">
        <v>26.6662</v>
      </c>
      <c r="F31" s="45">
        <v>25.667200000000001</v>
      </c>
      <c r="G31" s="45">
        <v>17.395</v>
      </c>
      <c r="H31" s="45">
        <v>26.630099999999999</v>
      </c>
      <c r="I31" s="45">
        <v>30.4862</v>
      </c>
      <c r="J31" s="45">
        <v>23.966000000000001</v>
      </c>
      <c r="K31" s="45">
        <v>26.6662</v>
      </c>
      <c r="L31" s="45">
        <v>25.669499999999999</v>
      </c>
      <c r="M31" s="45">
        <v>17.646699999999999</v>
      </c>
      <c r="N31" s="45">
        <v>11.1647</v>
      </c>
      <c r="O31" s="45">
        <v>20.7758</v>
      </c>
      <c r="P31" s="45">
        <v>11.1211</v>
      </c>
      <c r="Q31" s="45">
        <v>0</v>
      </c>
      <c r="R31" s="45">
        <v>15.445</v>
      </c>
      <c r="S31" s="45">
        <v>11.0617</v>
      </c>
    </row>
    <row r="32" spans="1:19" ht="15" hidden="1" customHeight="1" outlineLevel="1">
      <c r="A32" s="8">
        <v>41183</v>
      </c>
      <c r="B32" s="45">
        <v>26.328499999999998</v>
      </c>
      <c r="C32" s="45">
        <v>29.9968</v>
      </c>
      <c r="D32" s="45">
        <v>23.730699999999999</v>
      </c>
      <c r="E32" s="45">
        <v>24.1662</v>
      </c>
      <c r="F32" s="45">
        <v>25.699200000000001</v>
      </c>
      <c r="G32" s="45">
        <v>18.959700000000002</v>
      </c>
      <c r="H32" s="45">
        <v>26.5198</v>
      </c>
      <c r="I32" s="45">
        <v>29.9971</v>
      </c>
      <c r="J32" s="45">
        <v>23.995899999999999</v>
      </c>
      <c r="K32" s="45">
        <v>24.173500000000001</v>
      </c>
      <c r="L32" s="45">
        <v>25.699200000000001</v>
      </c>
      <c r="M32" s="45">
        <v>19.6234</v>
      </c>
      <c r="N32" s="45">
        <v>13.0825</v>
      </c>
      <c r="O32" s="45">
        <v>16.9023</v>
      </c>
      <c r="P32" s="45">
        <v>13.0801</v>
      </c>
      <c r="Q32" s="45">
        <v>17.1706</v>
      </c>
      <c r="R32" s="45">
        <v>0</v>
      </c>
      <c r="S32" s="45">
        <v>13.0389</v>
      </c>
    </row>
    <row r="33" spans="1:19" ht="15" hidden="1" customHeight="1" outlineLevel="1">
      <c r="A33" s="8">
        <v>41214</v>
      </c>
      <c r="B33" s="45">
        <v>27.060400000000001</v>
      </c>
      <c r="C33" s="45">
        <v>29.885100000000001</v>
      </c>
      <c r="D33" s="45">
        <v>24.643899999999999</v>
      </c>
      <c r="E33" s="45">
        <v>24.3002</v>
      </c>
      <c r="F33" s="45">
        <v>26.471499999999999</v>
      </c>
      <c r="G33" s="45">
        <v>20.4787</v>
      </c>
      <c r="H33" s="45">
        <v>27.2699</v>
      </c>
      <c r="I33" s="45">
        <v>29.888400000000001</v>
      </c>
      <c r="J33" s="45">
        <v>24.9711</v>
      </c>
      <c r="K33" s="45">
        <v>24.308599999999998</v>
      </c>
      <c r="L33" s="45">
        <v>26.6477</v>
      </c>
      <c r="M33" s="45">
        <v>21.202999999999999</v>
      </c>
      <c r="N33" s="45">
        <v>12.1546</v>
      </c>
      <c r="O33" s="45">
        <v>0.20280000000000001</v>
      </c>
      <c r="P33" s="45">
        <v>12.1989</v>
      </c>
      <c r="Q33" s="45">
        <v>7.5</v>
      </c>
      <c r="R33" s="45">
        <v>10.001200000000001</v>
      </c>
      <c r="S33" s="45">
        <v>12.8832</v>
      </c>
    </row>
    <row r="34" spans="1:19" ht="15" hidden="1" customHeight="1" outlineLevel="1">
      <c r="A34" s="8">
        <v>41244</v>
      </c>
      <c r="B34" s="45">
        <v>27.204699999999999</v>
      </c>
      <c r="C34" s="45">
        <v>30.829699999999999</v>
      </c>
      <c r="D34" s="45">
        <v>23.9315</v>
      </c>
      <c r="E34" s="45">
        <v>23.4087</v>
      </c>
      <c r="F34" s="45">
        <v>25.2441</v>
      </c>
      <c r="G34" s="45">
        <v>20.025600000000001</v>
      </c>
      <c r="H34" s="45">
        <v>27.270299999999999</v>
      </c>
      <c r="I34" s="45">
        <v>30.831199999999999</v>
      </c>
      <c r="J34" s="45">
        <v>24.0275</v>
      </c>
      <c r="K34" s="45">
        <v>23.4087</v>
      </c>
      <c r="L34" s="45">
        <v>25.287700000000001</v>
      </c>
      <c r="M34" s="45">
        <v>20.326899999999998</v>
      </c>
      <c r="N34" s="45">
        <v>12.658899999999999</v>
      </c>
      <c r="O34" s="45">
        <v>0.90680000000000005</v>
      </c>
      <c r="P34" s="45">
        <v>12.722099999999999</v>
      </c>
      <c r="Q34" s="45">
        <v>0</v>
      </c>
      <c r="R34" s="45">
        <v>14.128299999999999</v>
      </c>
      <c r="S34" s="45">
        <v>12.1952</v>
      </c>
    </row>
    <row r="35" spans="1:19" ht="15" hidden="1" customHeight="1" outlineLevel="1">
      <c r="A35" s="8">
        <v>41275</v>
      </c>
      <c r="B35" s="45">
        <v>28.737500000000001</v>
      </c>
      <c r="C35" s="45">
        <v>31.012699999999999</v>
      </c>
      <c r="D35" s="45">
        <v>26.098500000000001</v>
      </c>
      <c r="E35" s="45">
        <v>26.142700000000001</v>
      </c>
      <c r="F35" s="45">
        <v>25.851400000000002</v>
      </c>
      <c r="G35" s="45">
        <v>28.137799999999999</v>
      </c>
      <c r="H35" s="45">
        <v>28.7681</v>
      </c>
      <c r="I35" s="45">
        <v>31.0137</v>
      </c>
      <c r="J35" s="45">
        <v>26.1526</v>
      </c>
      <c r="K35" s="45">
        <v>26.155200000000001</v>
      </c>
      <c r="L35" s="45">
        <v>25.901900000000001</v>
      </c>
      <c r="M35" s="45">
        <v>28.351299999999998</v>
      </c>
      <c r="N35" s="45">
        <v>13.296799999999999</v>
      </c>
      <c r="O35" s="45">
        <v>13.5282</v>
      </c>
      <c r="P35" s="45">
        <v>13.292999999999999</v>
      </c>
      <c r="Q35" s="45">
        <v>18</v>
      </c>
      <c r="R35" s="45">
        <v>13.5809</v>
      </c>
      <c r="S35" s="45">
        <v>10.9</v>
      </c>
    </row>
    <row r="36" spans="1:19" ht="15" hidden="1" customHeight="1" outlineLevel="1">
      <c r="A36" s="8">
        <v>41306</v>
      </c>
      <c r="B36" s="45">
        <v>27.735800000000001</v>
      </c>
      <c r="C36" s="45">
        <v>29.428699999999999</v>
      </c>
      <c r="D36" s="45">
        <v>26.060199999999998</v>
      </c>
      <c r="E36" s="45">
        <v>25.669</v>
      </c>
      <c r="F36" s="45">
        <v>26.070499999999999</v>
      </c>
      <c r="G36" s="45">
        <v>26.590299999999999</v>
      </c>
      <c r="H36" s="45">
        <v>27.761800000000001</v>
      </c>
      <c r="I36" s="45">
        <v>29.421399999999998</v>
      </c>
      <c r="J36" s="45">
        <v>26.115600000000001</v>
      </c>
      <c r="K36" s="45">
        <v>25.669</v>
      </c>
      <c r="L36" s="45">
        <v>26.149100000000001</v>
      </c>
      <c r="M36" s="45">
        <v>26.590299999999999</v>
      </c>
      <c r="N36" s="45">
        <v>10.925599999999999</v>
      </c>
      <c r="O36" s="45">
        <v>45.7425</v>
      </c>
      <c r="P36" s="45">
        <v>5</v>
      </c>
      <c r="Q36" s="45">
        <v>0</v>
      </c>
      <c r="R36" s="45">
        <v>5</v>
      </c>
      <c r="S36" s="45" t="s">
        <v>268</v>
      </c>
    </row>
    <row r="37" spans="1:19" ht="15" hidden="1" customHeight="1" outlineLevel="1">
      <c r="A37" s="8">
        <v>41334</v>
      </c>
      <c r="B37" s="45">
        <v>28.275400000000001</v>
      </c>
      <c r="C37" s="45">
        <v>29.982900000000001</v>
      </c>
      <c r="D37" s="45">
        <v>26.406600000000001</v>
      </c>
      <c r="E37" s="45">
        <v>25.168700000000001</v>
      </c>
      <c r="F37" s="45">
        <v>27.309899999999999</v>
      </c>
      <c r="G37" s="45">
        <v>22.9038</v>
      </c>
      <c r="H37" s="45">
        <v>28.28</v>
      </c>
      <c r="I37" s="45">
        <v>29.984500000000001</v>
      </c>
      <c r="J37" s="45">
        <v>26.413599999999999</v>
      </c>
      <c r="K37" s="45">
        <v>25.177700000000002</v>
      </c>
      <c r="L37" s="45">
        <v>27.309899999999999</v>
      </c>
      <c r="M37" s="45">
        <v>22.935099999999998</v>
      </c>
      <c r="N37" s="45">
        <v>12.8414</v>
      </c>
      <c r="O37" s="45">
        <v>1.5925</v>
      </c>
      <c r="P37" s="45">
        <v>14.029400000000001</v>
      </c>
      <c r="Q37" s="45">
        <v>18</v>
      </c>
      <c r="R37" s="45">
        <v>0</v>
      </c>
      <c r="S37" s="45">
        <v>12.03</v>
      </c>
    </row>
    <row r="38" spans="1:19" ht="15" hidden="1" customHeight="1" outlineLevel="1">
      <c r="A38" s="8">
        <v>41365</v>
      </c>
      <c r="B38" s="45">
        <v>28.6416</v>
      </c>
      <c r="C38" s="45">
        <v>30.388200000000001</v>
      </c>
      <c r="D38" s="45">
        <v>26.9344</v>
      </c>
      <c r="E38" s="45">
        <v>26.672000000000001</v>
      </c>
      <c r="F38" s="45">
        <v>27.943000000000001</v>
      </c>
      <c r="G38" s="45">
        <v>22.236899999999999</v>
      </c>
      <c r="H38" s="45">
        <v>28.673500000000001</v>
      </c>
      <c r="I38" s="45">
        <v>30.389199999999999</v>
      </c>
      <c r="J38" s="45">
        <v>26.989899999999999</v>
      </c>
      <c r="K38" s="45">
        <v>26.672000000000001</v>
      </c>
      <c r="L38" s="45">
        <v>28.012799999999999</v>
      </c>
      <c r="M38" s="45">
        <v>22.2973</v>
      </c>
      <c r="N38" s="45">
        <v>12.678800000000001</v>
      </c>
      <c r="O38" s="45">
        <v>1.0359</v>
      </c>
      <c r="P38" s="45">
        <v>12.781000000000001</v>
      </c>
      <c r="Q38" s="45">
        <v>0</v>
      </c>
      <c r="R38" s="45">
        <v>12.5374</v>
      </c>
      <c r="S38" s="45">
        <v>13.582599999999999</v>
      </c>
    </row>
    <row r="39" spans="1:19" ht="15" hidden="1" customHeight="1" outlineLevel="1">
      <c r="A39" s="8">
        <v>41395</v>
      </c>
      <c r="B39" s="45">
        <v>28.979500000000002</v>
      </c>
      <c r="C39" s="45">
        <v>30.201699999999999</v>
      </c>
      <c r="D39" s="45">
        <v>27.4998</v>
      </c>
      <c r="E39" s="45">
        <v>25.129799999999999</v>
      </c>
      <c r="F39" s="45">
        <v>29.2332</v>
      </c>
      <c r="G39" s="45">
        <v>22.309200000000001</v>
      </c>
      <c r="H39" s="45">
        <v>28.995999999999999</v>
      </c>
      <c r="I39" s="45">
        <v>30.202000000000002</v>
      </c>
      <c r="J39" s="45">
        <v>27.532800000000002</v>
      </c>
      <c r="K39" s="45">
        <v>25.129799999999999</v>
      </c>
      <c r="L39" s="45">
        <v>29.2332</v>
      </c>
      <c r="M39" s="45">
        <v>22.474599999999999</v>
      </c>
      <c r="N39" s="45">
        <v>12.7753</v>
      </c>
      <c r="O39" s="45">
        <v>5.6699000000000002</v>
      </c>
      <c r="P39" s="45">
        <v>12.821400000000001</v>
      </c>
      <c r="Q39" s="45">
        <v>0</v>
      </c>
      <c r="R39" s="45">
        <v>0</v>
      </c>
      <c r="S39" s="45">
        <v>12.821400000000001</v>
      </c>
    </row>
    <row r="40" spans="1:19" ht="15" hidden="1" customHeight="1" outlineLevel="1">
      <c r="A40" s="8">
        <v>41426</v>
      </c>
      <c r="B40" s="45">
        <v>26.4511</v>
      </c>
      <c r="C40" s="45">
        <v>27.3919</v>
      </c>
      <c r="D40" s="45">
        <v>25.8352</v>
      </c>
      <c r="E40" s="45">
        <v>25.4681</v>
      </c>
      <c r="F40" s="45">
        <v>27.9938</v>
      </c>
      <c r="G40" s="45">
        <v>19.3538</v>
      </c>
      <c r="H40" s="45">
        <v>26.4742</v>
      </c>
      <c r="I40" s="45">
        <v>27.405200000000001</v>
      </c>
      <c r="J40" s="45">
        <v>25.863199999999999</v>
      </c>
      <c r="K40" s="45">
        <v>25.4681</v>
      </c>
      <c r="L40" s="45">
        <v>27.9938</v>
      </c>
      <c r="M40" s="45">
        <v>19.404900000000001</v>
      </c>
      <c r="N40" s="45">
        <v>14.7928</v>
      </c>
      <c r="O40" s="45">
        <v>5.3475999999999999</v>
      </c>
      <c r="P40" s="45">
        <v>16.091899999999999</v>
      </c>
      <c r="Q40" s="45">
        <v>0</v>
      </c>
      <c r="R40" s="45">
        <v>0</v>
      </c>
      <c r="S40" s="45">
        <v>16.091899999999999</v>
      </c>
    </row>
    <row r="41" spans="1:19" ht="15" hidden="1" customHeight="1" outlineLevel="1">
      <c r="A41" s="8">
        <v>41456</v>
      </c>
      <c r="B41" s="45">
        <v>26.834700000000002</v>
      </c>
      <c r="C41" s="45">
        <v>30.676600000000001</v>
      </c>
      <c r="D41" s="45">
        <v>23.4557</v>
      </c>
      <c r="E41" s="45">
        <v>23.911899999999999</v>
      </c>
      <c r="F41" s="45">
        <v>26.663</v>
      </c>
      <c r="G41" s="45">
        <v>15.412000000000001</v>
      </c>
      <c r="H41" s="45">
        <v>26.843299999999999</v>
      </c>
      <c r="I41" s="45">
        <v>30.6739</v>
      </c>
      <c r="J41" s="45">
        <v>23.469000000000001</v>
      </c>
      <c r="K41" s="45">
        <v>23.924499999999998</v>
      </c>
      <c r="L41" s="45">
        <v>26.684799999999999</v>
      </c>
      <c r="M41" s="45">
        <v>15.4146</v>
      </c>
      <c r="N41" s="45">
        <v>18.132100000000001</v>
      </c>
      <c r="O41" s="45">
        <v>49.339300000000001</v>
      </c>
      <c r="P41" s="45">
        <v>15.8428</v>
      </c>
      <c r="Q41" s="45">
        <v>18</v>
      </c>
      <c r="R41" s="45">
        <v>15.5082</v>
      </c>
      <c r="S41" s="45">
        <v>12.381600000000001</v>
      </c>
    </row>
    <row r="42" spans="1:19" ht="15" hidden="1" customHeight="1" outlineLevel="1">
      <c r="A42" s="8">
        <v>41487</v>
      </c>
      <c r="B42" s="45">
        <v>24.5137</v>
      </c>
      <c r="C42" s="45">
        <v>26.4282</v>
      </c>
      <c r="D42" s="45">
        <v>23.340699999999998</v>
      </c>
      <c r="E42" s="45">
        <v>24.352499999999999</v>
      </c>
      <c r="F42" s="45">
        <v>27.1051</v>
      </c>
      <c r="G42" s="45">
        <v>13.9511</v>
      </c>
      <c r="H42" s="45">
        <v>24.5703</v>
      </c>
      <c r="I42" s="45">
        <v>26.4312</v>
      </c>
      <c r="J42" s="45">
        <v>23.424800000000001</v>
      </c>
      <c r="K42" s="45">
        <v>24.352499999999999</v>
      </c>
      <c r="L42" s="45">
        <v>27.262599999999999</v>
      </c>
      <c r="M42" s="45">
        <v>13.9437</v>
      </c>
      <c r="N42" s="45">
        <v>7.2847</v>
      </c>
      <c r="O42" s="45">
        <v>17.103200000000001</v>
      </c>
      <c r="P42" s="45">
        <v>6.9039999999999999</v>
      </c>
      <c r="Q42" s="45">
        <v>0</v>
      </c>
      <c r="R42" s="45">
        <v>5</v>
      </c>
      <c r="S42" s="45">
        <v>16.099900000000002</v>
      </c>
    </row>
    <row r="43" spans="1:19" ht="15" hidden="1" customHeight="1" outlineLevel="1">
      <c r="A43" s="8">
        <v>41518</v>
      </c>
      <c r="B43" s="45">
        <v>23.9558</v>
      </c>
      <c r="C43" s="45">
        <v>24.953099999999999</v>
      </c>
      <c r="D43" s="45">
        <v>23.209700000000002</v>
      </c>
      <c r="E43" s="45">
        <v>23.889299999999999</v>
      </c>
      <c r="F43" s="45">
        <v>27.522300000000001</v>
      </c>
      <c r="G43" s="45">
        <v>13.193099999999999</v>
      </c>
      <c r="H43" s="45">
        <v>23.960100000000001</v>
      </c>
      <c r="I43" s="45">
        <v>24.9528</v>
      </c>
      <c r="J43" s="45">
        <v>23.216699999999999</v>
      </c>
      <c r="K43" s="45">
        <v>23.889299999999999</v>
      </c>
      <c r="L43" s="45">
        <v>27.522300000000001</v>
      </c>
      <c r="M43" s="45">
        <v>13.182600000000001</v>
      </c>
      <c r="N43" s="45">
        <v>16.344000000000001</v>
      </c>
      <c r="O43" s="45">
        <v>44.755600000000001</v>
      </c>
      <c r="P43" s="45">
        <v>16</v>
      </c>
      <c r="Q43" s="45">
        <v>0</v>
      </c>
      <c r="R43" s="45">
        <v>0</v>
      </c>
      <c r="S43" s="45">
        <v>16</v>
      </c>
    </row>
    <row r="44" spans="1:19" ht="15" hidden="1" customHeight="1" outlineLevel="1">
      <c r="A44" s="8">
        <v>41548</v>
      </c>
      <c r="B44" s="45">
        <v>25.567499999999999</v>
      </c>
      <c r="C44" s="45">
        <v>26.2898</v>
      </c>
      <c r="D44" s="45">
        <v>24.965299999999999</v>
      </c>
      <c r="E44" s="45">
        <v>21.599900000000002</v>
      </c>
      <c r="F44" s="45">
        <v>26.358499999999999</v>
      </c>
      <c r="G44" s="45">
        <v>22.834399999999999</v>
      </c>
      <c r="H44" s="45">
        <v>25.5685</v>
      </c>
      <c r="I44" s="45">
        <v>26.2897</v>
      </c>
      <c r="J44" s="45">
        <v>24.967300000000002</v>
      </c>
      <c r="K44" s="45">
        <v>21.599900000000002</v>
      </c>
      <c r="L44" s="45">
        <v>26.358499999999999</v>
      </c>
      <c r="M44" s="45">
        <v>22.843599999999999</v>
      </c>
      <c r="N44" s="45">
        <v>11.6631</v>
      </c>
      <c r="O44" s="45">
        <v>38.841900000000003</v>
      </c>
      <c r="P44" s="45">
        <v>10.5</v>
      </c>
      <c r="Q44" s="45">
        <v>0</v>
      </c>
      <c r="R44" s="45">
        <v>0</v>
      </c>
      <c r="S44" s="45">
        <v>10.5</v>
      </c>
    </row>
    <row r="45" spans="1:19" ht="15" hidden="1" customHeight="1" outlineLevel="1">
      <c r="A45" s="8">
        <v>41579</v>
      </c>
      <c r="B45" s="45">
        <v>26.631399999999999</v>
      </c>
      <c r="C45" s="45">
        <v>27.0245</v>
      </c>
      <c r="D45" s="45">
        <v>26.323399999999999</v>
      </c>
      <c r="E45" s="45">
        <v>25.452100000000002</v>
      </c>
      <c r="F45" s="45">
        <v>26.8949</v>
      </c>
      <c r="G45" s="45">
        <v>24.7804</v>
      </c>
      <c r="H45" s="45">
        <v>26.637</v>
      </c>
      <c r="I45" s="45">
        <v>27.023399999999999</v>
      </c>
      <c r="J45" s="45">
        <v>26.334</v>
      </c>
      <c r="K45" s="45">
        <v>25.452100000000002</v>
      </c>
      <c r="L45" s="45">
        <v>26.8949</v>
      </c>
      <c r="M45" s="45">
        <v>24.842600000000001</v>
      </c>
      <c r="N45" s="45">
        <v>13.885199999999999</v>
      </c>
      <c r="O45" s="45">
        <v>38.829799999999999</v>
      </c>
      <c r="P45" s="45">
        <v>11.3</v>
      </c>
      <c r="Q45" s="45">
        <v>0</v>
      </c>
      <c r="R45" s="45">
        <v>0</v>
      </c>
      <c r="S45" s="45">
        <v>11.3</v>
      </c>
    </row>
    <row r="46" spans="1:19" ht="15" hidden="1" customHeight="1" outlineLevel="1">
      <c r="A46" s="8">
        <v>41609</v>
      </c>
      <c r="B46" s="45">
        <v>24.916</v>
      </c>
      <c r="C46" s="45">
        <v>26.991800000000001</v>
      </c>
      <c r="D46" s="45">
        <v>23.435099999999998</v>
      </c>
      <c r="E46" s="45">
        <v>23.6402</v>
      </c>
      <c r="F46" s="45">
        <v>23.215800000000002</v>
      </c>
      <c r="G46" s="45">
        <v>24.032299999999999</v>
      </c>
      <c r="H46" s="45">
        <v>24.9253</v>
      </c>
      <c r="I46" s="45">
        <v>26.991599999999998</v>
      </c>
      <c r="J46" s="45">
        <v>23.450299999999999</v>
      </c>
      <c r="K46" s="45">
        <v>23.6402</v>
      </c>
      <c r="L46" s="45">
        <v>23.215800000000002</v>
      </c>
      <c r="M46" s="45">
        <v>24.125800000000002</v>
      </c>
      <c r="N46" s="45">
        <v>0.63119999999999998</v>
      </c>
      <c r="O46" s="45">
        <v>48.132300000000001</v>
      </c>
      <c r="P46" s="45">
        <v>0</v>
      </c>
      <c r="Q46" s="45">
        <v>0</v>
      </c>
      <c r="R46" s="45">
        <v>0</v>
      </c>
      <c r="S46" s="45">
        <v>0</v>
      </c>
    </row>
    <row r="47" spans="1:19" ht="15" hidden="1" customHeight="1" outlineLevel="1">
      <c r="A47" s="8">
        <v>41640</v>
      </c>
      <c r="B47" s="45">
        <v>26.204499999999999</v>
      </c>
      <c r="C47" s="45">
        <v>27.3704</v>
      </c>
      <c r="D47" s="45">
        <v>25.140599999999999</v>
      </c>
      <c r="E47" s="45">
        <v>26.0731</v>
      </c>
      <c r="F47" s="45">
        <v>24.365600000000001</v>
      </c>
      <c r="G47" s="45">
        <v>27.780200000000001</v>
      </c>
      <c r="H47" s="45">
        <v>26.206600000000002</v>
      </c>
      <c r="I47" s="45">
        <v>27.3704</v>
      </c>
      <c r="J47" s="45">
        <v>25.144200000000001</v>
      </c>
      <c r="K47" s="45">
        <v>26.0731</v>
      </c>
      <c r="L47" s="45">
        <v>24.370699999999999</v>
      </c>
      <c r="M47" s="45">
        <v>27.780200000000001</v>
      </c>
      <c r="N47" s="45">
        <v>12.408799999999999</v>
      </c>
      <c r="O47" s="45">
        <v>24.442599999999999</v>
      </c>
      <c r="P47" s="45">
        <v>12.335900000000001</v>
      </c>
      <c r="Q47" s="45">
        <v>0</v>
      </c>
      <c r="R47" s="45">
        <v>12.335900000000001</v>
      </c>
      <c r="S47" s="45">
        <v>0</v>
      </c>
    </row>
    <row r="48" spans="1:19" ht="15" hidden="1" customHeight="1" outlineLevel="1">
      <c r="A48" s="8">
        <v>41671</v>
      </c>
      <c r="B48" s="45">
        <v>26.1555</v>
      </c>
      <c r="C48" s="45">
        <v>29.117000000000001</v>
      </c>
      <c r="D48" s="45">
        <v>25.068000000000001</v>
      </c>
      <c r="E48" s="45">
        <v>25.2148</v>
      </c>
      <c r="F48" s="45">
        <v>24.6038</v>
      </c>
      <c r="G48" s="45">
        <v>26.3917</v>
      </c>
      <c r="H48" s="45">
        <v>26.157699999999998</v>
      </c>
      <c r="I48" s="45">
        <v>29.117000000000001</v>
      </c>
      <c r="J48" s="45">
        <v>25.070900000000002</v>
      </c>
      <c r="K48" s="45">
        <v>25.2148</v>
      </c>
      <c r="L48" s="45">
        <v>24.6038</v>
      </c>
      <c r="M48" s="45">
        <v>26.427499999999998</v>
      </c>
      <c r="N48" s="45">
        <v>13.451700000000001</v>
      </c>
      <c r="O48" s="45">
        <v>34.0687</v>
      </c>
      <c r="P48" s="45">
        <v>13.272</v>
      </c>
      <c r="Q48" s="45">
        <v>0</v>
      </c>
      <c r="R48" s="45">
        <v>0</v>
      </c>
      <c r="S48" s="45">
        <v>13.272</v>
      </c>
    </row>
    <row r="49" spans="1:19" ht="15" hidden="1" customHeight="1" outlineLevel="1">
      <c r="A49" s="8">
        <v>41699</v>
      </c>
      <c r="B49" s="45">
        <v>26.3339</v>
      </c>
      <c r="C49" s="45">
        <v>26.889399999999998</v>
      </c>
      <c r="D49" s="45">
        <v>25.507400000000001</v>
      </c>
      <c r="E49" s="45">
        <v>26.380199999999999</v>
      </c>
      <c r="F49" s="45">
        <v>25.0166</v>
      </c>
      <c r="G49" s="45">
        <v>26.2363</v>
      </c>
      <c r="H49" s="45">
        <v>26.410699999999999</v>
      </c>
      <c r="I49" s="45">
        <v>26.889399999999998</v>
      </c>
      <c r="J49" s="45">
        <v>25.692499999999999</v>
      </c>
      <c r="K49" s="45">
        <v>26.380199999999999</v>
      </c>
      <c r="L49" s="45">
        <v>25.1587</v>
      </c>
      <c r="M49" s="45">
        <v>26.909800000000001</v>
      </c>
      <c r="N49" s="45">
        <v>3.4449000000000001</v>
      </c>
      <c r="O49" s="45">
        <v>21.8889</v>
      </c>
      <c r="P49" s="45">
        <v>3.3948999999999998</v>
      </c>
      <c r="Q49" s="45">
        <v>0</v>
      </c>
      <c r="R49" s="45">
        <v>6</v>
      </c>
      <c r="S49" s="45">
        <v>0.1</v>
      </c>
    </row>
    <row r="50" spans="1:19" ht="15" hidden="1" customHeight="1" outlineLevel="1">
      <c r="A50" s="8">
        <v>41730</v>
      </c>
      <c r="B50" s="45">
        <v>26.542899999999999</v>
      </c>
      <c r="C50" s="45">
        <v>27.441800000000001</v>
      </c>
      <c r="D50" s="45">
        <v>25.671900000000001</v>
      </c>
      <c r="E50" s="45">
        <v>23.886800000000001</v>
      </c>
      <c r="F50" s="45">
        <v>25.875499999999999</v>
      </c>
      <c r="G50" s="45">
        <v>27.3063</v>
      </c>
      <c r="H50" s="45">
        <v>26.545300000000001</v>
      </c>
      <c r="I50" s="45">
        <v>27.441700000000001</v>
      </c>
      <c r="J50" s="45">
        <v>25.676300000000001</v>
      </c>
      <c r="K50" s="45">
        <v>23.886800000000001</v>
      </c>
      <c r="L50" s="45">
        <v>25.875499999999999</v>
      </c>
      <c r="M50" s="45">
        <v>27.338200000000001</v>
      </c>
      <c r="N50" s="45">
        <v>15.989100000000001</v>
      </c>
      <c r="O50" s="45">
        <v>38.030999999999999</v>
      </c>
      <c r="P50" s="45">
        <v>15.31</v>
      </c>
      <c r="Q50" s="45">
        <v>0</v>
      </c>
      <c r="R50" s="45">
        <v>0</v>
      </c>
      <c r="S50" s="45">
        <v>15.31</v>
      </c>
    </row>
    <row r="51" spans="1:19" ht="15" hidden="1" customHeight="1" outlineLevel="1">
      <c r="A51" s="8">
        <v>41760</v>
      </c>
      <c r="B51" s="45">
        <v>27.360299999999999</v>
      </c>
      <c r="C51" s="45">
        <v>28.334900000000001</v>
      </c>
      <c r="D51" s="45">
        <v>26.508500000000002</v>
      </c>
      <c r="E51" s="45">
        <v>27.817900000000002</v>
      </c>
      <c r="F51" s="45">
        <v>26.9742</v>
      </c>
      <c r="G51" s="45">
        <v>22.924199999999999</v>
      </c>
      <c r="H51" s="45">
        <v>27.358000000000001</v>
      </c>
      <c r="I51" s="45">
        <v>28.330200000000001</v>
      </c>
      <c r="J51" s="45">
        <v>26.508500000000002</v>
      </c>
      <c r="K51" s="45">
        <v>27.817900000000002</v>
      </c>
      <c r="L51" s="45">
        <v>26.9742</v>
      </c>
      <c r="M51" s="45">
        <v>22.924199999999999</v>
      </c>
      <c r="N51" s="45">
        <v>48.963900000000002</v>
      </c>
      <c r="O51" s="45">
        <v>48.963900000000002</v>
      </c>
      <c r="P51" s="45">
        <v>0</v>
      </c>
      <c r="Q51" s="45">
        <v>0</v>
      </c>
      <c r="R51" s="45" t="s">
        <v>268</v>
      </c>
      <c r="S51" s="45">
        <v>0</v>
      </c>
    </row>
    <row r="52" spans="1:19" ht="15" hidden="1" customHeight="1" outlineLevel="1">
      <c r="A52" s="8">
        <v>41791</v>
      </c>
      <c r="B52" s="45">
        <v>26.909199999999998</v>
      </c>
      <c r="C52" s="45">
        <v>28.0242</v>
      </c>
      <c r="D52" s="45">
        <v>25.918199999999999</v>
      </c>
      <c r="E52" s="45">
        <v>26.2638</v>
      </c>
      <c r="F52" s="45">
        <v>27.122699999999998</v>
      </c>
      <c r="G52" s="45">
        <v>21.366199999999999</v>
      </c>
      <c r="H52" s="45">
        <v>26.909199999999998</v>
      </c>
      <c r="I52" s="45">
        <v>28.0242</v>
      </c>
      <c r="J52" s="45">
        <v>25.918199999999999</v>
      </c>
      <c r="K52" s="45">
        <v>26.2638</v>
      </c>
      <c r="L52" s="45">
        <v>27.122699999999998</v>
      </c>
      <c r="M52" s="45">
        <v>21.366199999999999</v>
      </c>
      <c r="N52" s="45">
        <v>27.081299999999999</v>
      </c>
      <c r="O52" s="45">
        <v>27.081299999999999</v>
      </c>
      <c r="P52" s="45">
        <v>0</v>
      </c>
      <c r="Q52" s="45">
        <v>0</v>
      </c>
      <c r="R52" s="45">
        <v>0</v>
      </c>
      <c r="S52" s="45">
        <v>0</v>
      </c>
    </row>
    <row r="53" spans="1:19" ht="15" hidden="1" customHeight="1" outlineLevel="1">
      <c r="A53" s="8">
        <v>41821</v>
      </c>
      <c r="B53" s="45">
        <v>27.153199999999998</v>
      </c>
      <c r="C53" s="45">
        <v>28.401399999999999</v>
      </c>
      <c r="D53" s="45">
        <v>25.8965</v>
      </c>
      <c r="E53" s="45">
        <v>27.050899999999999</v>
      </c>
      <c r="F53" s="45">
        <v>28.666399999999999</v>
      </c>
      <c r="G53" s="45">
        <v>18.0336</v>
      </c>
      <c r="H53" s="45">
        <v>27.442399999999999</v>
      </c>
      <c r="I53" s="45">
        <v>28.402000000000001</v>
      </c>
      <c r="J53" s="45">
        <v>26.455400000000001</v>
      </c>
      <c r="K53" s="45">
        <v>27.050899999999999</v>
      </c>
      <c r="L53" s="45">
        <v>28.666399999999999</v>
      </c>
      <c r="M53" s="45">
        <v>19.889900000000001</v>
      </c>
      <c r="N53" s="45">
        <v>7.3000000000000001E-3</v>
      </c>
      <c r="O53" s="45">
        <v>3.7159</v>
      </c>
      <c r="P53" s="45">
        <v>2.8999999999999998E-3</v>
      </c>
      <c r="Q53" s="45">
        <v>0</v>
      </c>
      <c r="R53" s="45">
        <v>0</v>
      </c>
      <c r="S53" s="45">
        <v>2.8999999999999998E-3</v>
      </c>
    </row>
    <row r="54" spans="1:19" hidden="1" outlineLevel="1" collapsed="1">
      <c r="A54" s="8">
        <v>41852</v>
      </c>
      <c r="B54" s="45">
        <v>28.003699999999998</v>
      </c>
      <c r="C54" s="45">
        <v>27.959199999999999</v>
      </c>
      <c r="D54" s="45">
        <v>28.052700000000002</v>
      </c>
      <c r="E54" s="45">
        <v>28.1556</v>
      </c>
      <c r="F54" s="45">
        <v>29.622900000000001</v>
      </c>
      <c r="G54" s="45">
        <v>22.790500000000002</v>
      </c>
      <c r="H54" s="45">
        <v>27.764299999999999</v>
      </c>
      <c r="I54" s="45">
        <v>27.419799999999999</v>
      </c>
      <c r="J54" s="45">
        <v>28.1357</v>
      </c>
      <c r="K54" s="45">
        <v>28.1556</v>
      </c>
      <c r="L54" s="45">
        <v>29.622900000000001</v>
      </c>
      <c r="M54" s="45">
        <v>23.168099999999999</v>
      </c>
      <c r="N54" s="45">
        <v>44.946300000000001</v>
      </c>
      <c r="O54" s="45">
        <v>49.979300000000002</v>
      </c>
      <c r="P54" s="45">
        <v>0</v>
      </c>
      <c r="Q54" s="45">
        <v>0</v>
      </c>
      <c r="R54" s="45">
        <v>0</v>
      </c>
      <c r="S54" s="45">
        <v>0</v>
      </c>
    </row>
    <row r="55" spans="1:19" hidden="1" outlineLevel="1" collapsed="1">
      <c r="A55" s="8">
        <v>41883</v>
      </c>
      <c r="B55" s="45">
        <v>27.401499999999999</v>
      </c>
      <c r="C55" s="45">
        <v>26.330500000000001</v>
      </c>
      <c r="D55" s="45">
        <v>28.429300000000001</v>
      </c>
      <c r="E55" s="45">
        <v>31.0138</v>
      </c>
      <c r="F55" s="45">
        <v>27.8553</v>
      </c>
      <c r="G55" s="45">
        <v>26.6602</v>
      </c>
      <c r="H55" s="45">
        <v>27.401399999999999</v>
      </c>
      <c r="I55" s="45">
        <v>26.330100000000002</v>
      </c>
      <c r="J55" s="45">
        <v>28.429300000000001</v>
      </c>
      <c r="K55" s="45">
        <v>31.0138</v>
      </c>
      <c r="L55" s="45">
        <v>27.8553</v>
      </c>
      <c r="M55" s="45">
        <v>26.6602</v>
      </c>
      <c r="N55" s="45">
        <v>39.495399999999997</v>
      </c>
      <c r="O55" s="45">
        <v>39.495399999999997</v>
      </c>
      <c r="P55" s="45">
        <v>0</v>
      </c>
      <c r="Q55" s="45">
        <v>0</v>
      </c>
      <c r="R55" s="45">
        <v>0</v>
      </c>
      <c r="S55" s="45">
        <v>0</v>
      </c>
    </row>
    <row r="56" spans="1:19" hidden="1" outlineLevel="1" collapsed="1">
      <c r="A56" s="8">
        <v>41913</v>
      </c>
      <c r="B56" s="45">
        <v>27.1388</v>
      </c>
      <c r="C56" s="45">
        <v>25.767299999999999</v>
      </c>
      <c r="D56" s="45">
        <v>28.414100000000001</v>
      </c>
      <c r="E56" s="45">
        <v>31.7761</v>
      </c>
      <c r="F56" s="45">
        <v>27.091899999999999</v>
      </c>
      <c r="G56" s="45">
        <v>28.4984</v>
      </c>
      <c r="H56" s="45">
        <v>27.251899999999999</v>
      </c>
      <c r="I56" s="45">
        <v>25.763500000000001</v>
      </c>
      <c r="J56" s="45">
        <v>28.661000000000001</v>
      </c>
      <c r="K56" s="45">
        <v>31.7761</v>
      </c>
      <c r="L56" s="45">
        <v>27.091899999999999</v>
      </c>
      <c r="M56" s="45">
        <v>30.6752</v>
      </c>
      <c r="N56" s="45">
        <v>15.309100000000001</v>
      </c>
      <c r="O56" s="45">
        <v>40.880899999999997</v>
      </c>
      <c r="P56" s="45">
        <v>14.976100000000001</v>
      </c>
      <c r="Q56" s="45">
        <v>0</v>
      </c>
      <c r="R56" s="45" t="s">
        <v>268</v>
      </c>
      <c r="S56" s="45">
        <v>14.976100000000001</v>
      </c>
    </row>
    <row r="57" spans="1:19" hidden="1" outlineLevel="1" collapsed="1">
      <c r="A57" s="8">
        <v>41944</v>
      </c>
      <c r="B57" s="45">
        <v>28.356400000000001</v>
      </c>
      <c r="C57" s="45">
        <v>28.039000000000001</v>
      </c>
      <c r="D57" s="45">
        <v>28.685300000000002</v>
      </c>
      <c r="E57" s="45">
        <v>33.357999999999997</v>
      </c>
      <c r="F57" s="45">
        <v>27.2362</v>
      </c>
      <c r="G57" s="45">
        <v>27.703499999999998</v>
      </c>
      <c r="H57" s="45">
        <v>27.489799999999999</v>
      </c>
      <c r="I57" s="45">
        <v>26.231300000000001</v>
      </c>
      <c r="J57" s="45">
        <v>28.696000000000002</v>
      </c>
      <c r="K57" s="45">
        <v>33.357999999999997</v>
      </c>
      <c r="L57" s="45">
        <v>27.2362</v>
      </c>
      <c r="M57" s="45">
        <v>27.770299999999999</v>
      </c>
      <c r="N57" s="45">
        <v>49.6524</v>
      </c>
      <c r="O57" s="45">
        <v>49.988100000000003</v>
      </c>
      <c r="P57" s="45">
        <v>14.5</v>
      </c>
      <c r="Q57" s="45">
        <v>0</v>
      </c>
      <c r="R57" s="45">
        <v>0</v>
      </c>
      <c r="S57" s="45">
        <v>14.5</v>
      </c>
    </row>
    <row r="58" spans="1:19" hidden="1" outlineLevel="1" collapsed="1">
      <c r="A58" s="8">
        <v>41974</v>
      </c>
      <c r="B58" s="45">
        <v>26.991399999999999</v>
      </c>
      <c r="C58" s="45">
        <v>27.005700000000001</v>
      </c>
      <c r="D58" s="45">
        <v>26.9785</v>
      </c>
      <c r="E58" s="45">
        <v>30.426500000000001</v>
      </c>
      <c r="F58" s="45">
        <v>26.705500000000001</v>
      </c>
      <c r="G58" s="45">
        <v>24.037199999999999</v>
      </c>
      <c r="H58" s="45">
        <v>27.021699999999999</v>
      </c>
      <c r="I58" s="45">
        <v>26.991299999999999</v>
      </c>
      <c r="J58" s="45">
        <v>27.049299999999999</v>
      </c>
      <c r="K58" s="45">
        <v>30.426500000000001</v>
      </c>
      <c r="L58" s="45">
        <v>26.705500000000001</v>
      </c>
      <c r="M58" s="45">
        <v>24.312999999999999</v>
      </c>
      <c r="N58" s="45">
        <v>17.393899999999999</v>
      </c>
      <c r="O58" s="45">
        <v>45.475200000000001</v>
      </c>
      <c r="P58" s="45">
        <v>13.639699999999999</v>
      </c>
      <c r="Q58" s="45">
        <v>0</v>
      </c>
      <c r="R58" s="45">
        <v>0</v>
      </c>
      <c r="S58" s="45">
        <v>13.639699999999999</v>
      </c>
    </row>
    <row r="59" spans="1:19" hidden="1" outlineLevel="1" collapsed="1">
      <c r="A59" s="8">
        <v>42005</v>
      </c>
      <c r="B59" s="45">
        <v>28.91</v>
      </c>
      <c r="C59" s="45">
        <v>26.7319</v>
      </c>
      <c r="D59" s="45">
        <v>30.601900000000001</v>
      </c>
      <c r="E59" s="45">
        <v>40.471400000000003</v>
      </c>
      <c r="F59" s="45">
        <v>29.851700000000001</v>
      </c>
      <c r="G59" s="45">
        <v>23.5105</v>
      </c>
      <c r="H59" s="45">
        <v>28.948699999999999</v>
      </c>
      <c r="I59" s="45">
        <v>26.730599999999999</v>
      </c>
      <c r="J59" s="45">
        <v>30.680199999999999</v>
      </c>
      <c r="K59" s="45">
        <v>40.471400000000003</v>
      </c>
      <c r="L59" s="45">
        <v>29.851700000000001</v>
      </c>
      <c r="M59" s="45">
        <v>23.739899999999999</v>
      </c>
      <c r="N59" s="45">
        <v>15.541600000000001</v>
      </c>
      <c r="O59" s="45">
        <v>39.100900000000003</v>
      </c>
      <c r="P59" s="45">
        <v>15.1707</v>
      </c>
      <c r="Q59" s="45">
        <v>0</v>
      </c>
      <c r="R59" s="45">
        <v>0</v>
      </c>
      <c r="S59" s="45">
        <v>15.1707</v>
      </c>
    </row>
    <row r="60" spans="1:19" hidden="1" outlineLevel="1" collapsed="1">
      <c r="A60" s="8">
        <v>42036</v>
      </c>
      <c r="B60" s="45">
        <v>26.525200000000002</v>
      </c>
      <c r="C60" s="45">
        <v>28.921399999999998</v>
      </c>
      <c r="D60" s="45">
        <v>24.9618</v>
      </c>
      <c r="E60" s="45">
        <v>29.598099999999999</v>
      </c>
      <c r="F60" s="45">
        <v>26.1996</v>
      </c>
      <c r="G60" s="45">
        <v>19.547699999999999</v>
      </c>
      <c r="H60" s="45">
        <v>26.600200000000001</v>
      </c>
      <c r="I60" s="45">
        <v>28.918800000000001</v>
      </c>
      <c r="J60" s="45">
        <v>25.0776</v>
      </c>
      <c r="K60" s="45">
        <v>30.372299999999999</v>
      </c>
      <c r="L60" s="45">
        <v>26.1996</v>
      </c>
      <c r="M60" s="45">
        <v>19.555099999999999</v>
      </c>
      <c r="N60" s="45">
        <v>8.7457999999999991</v>
      </c>
      <c r="O60" s="45">
        <v>38.018500000000003</v>
      </c>
      <c r="P60" s="45">
        <v>7.9313000000000002</v>
      </c>
      <c r="Q60" s="45">
        <v>7</v>
      </c>
      <c r="R60" s="45">
        <v>0</v>
      </c>
      <c r="S60" s="45">
        <v>16.46</v>
      </c>
    </row>
    <row r="61" spans="1:19" hidden="1" outlineLevel="1" collapsed="1">
      <c r="A61" s="8">
        <v>42064</v>
      </c>
      <c r="B61" s="45">
        <v>27.732700000000001</v>
      </c>
      <c r="C61" s="45">
        <v>31.339600000000001</v>
      </c>
      <c r="D61" s="45">
        <v>25.856300000000001</v>
      </c>
      <c r="E61" s="45">
        <v>27.505700000000001</v>
      </c>
      <c r="F61" s="45">
        <v>29.052800000000001</v>
      </c>
      <c r="G61" s="45">
        <v>18.281600000000001</v>
      </c>
      <c r="H61" s="45">
        <v>27.779699999999998</v>
      </c>
      <c r="I61" s="45">
        <v>31.337399999999999</v>
      </c>
      <c r="J61" s="45">
        <v>25.919499999999999</v>
      </c>
      <c r="K61" s="45">
        <v>27.505700000000001</v>
      </c>
      <c r="L61" s="45">
        <v>29.052800000000001</v>
      </c>
      <c r="M61" s="45">
        <v>18.369800000000001</v>
      </c>
      <c r="N61" s="45">
        <v>14.721399999999999</v>
      </c>
      <c r="O61" s="45">
        <v>39.4086</v>
      </c>
      <c r="P61" s="45">
        <v>14.05</v>
      </c>
      <c r="Q61" s="45">
        <v>0</v>
      </c>
      <c r="R61" s="45">
        <v>0</v>
      </c>
      <c r="S61" s="45">
        <v>14.05</v>
      </c>
    </row>
    <row r="62" spans="1:19" hidden="1" outlineLevel="1" collapsed="1">
      <c r="A62" s="8">
        <v>42095</v>
      </c>
      <c r="B62" s="45">
        <v>30.4377</v>
      </c>
      <c r="C62" s="45">
        <v>32.5411</v>
      </c>
      <c r="D62" s="45">
        <v>29.441400000000002</v>
      </c>
      <c r="E62" s="45">
        <v>35.550899999999999</v>
      </c>
      <c r="F62" s="45">
        <v>29.944400000000002</v>
      </c>
      <c r="G62" s="45">
        <v>21.122199999999999</v>
      </c>
      <c r="H62" s="45">
        <v>30.430900000000001</v>
      </c>
      <c r="I62" s="45">
        <v>32.529499999999999</v>
      </c>
      <c r="J62" s="45">
        <v>29.441400000000002</v>
      </c>
      <c r="K62" s="45">
        <v>35.550899999999999</v>
      </c>
      <c r="L62" s="45">
        <v>29.944400000000002</v>
      </c>
      <c r="M62" s="45">
        <v>21.122199999999999</v>
      </c>
      <c r="N62" s="45">
        <v>35.044400000000003</v>
      </c>
      <c r="O62" s="45">
        <v>35.044400000000003</v>
      </c>
      <c r="P62" s="45">
        <v>0</v>
      </c>
      <c r="Q62" s="45">
        <v>0</v>
      </c>
      <c r="R62" s="45">
        <v>0</v>
      </c>
      <c r="S62" s="45" t="s">
        <v>268</v>
      </c>
    </row>
    <row r="63" spans="1:19" hidden="1" outlineLevel="1" collapsed="1">
      <c r="A63" s="8">
        <v>42125</v>
      </c>
      <c r="B63" s="45">
        <v>30.010400000000001</v>
      </c>
      <c r="C63" s="45">
        <v>33.026400000000002</v>
      </c>
      <c r="D63" s="45">
        <v>28.513500000000001</v>
      </c>
      <c r="E63" s="45">
        <v>39.7361</v>
      </c>
      <c r="F63" s="45">
        <v>30.1219</v>
      </c>
      <c r="G63" s="45">
        <v>17.614699999999999</v>
      </c>
      <c r="H63" s="45">
        <v>30.0093</v>
      </c>
      <c r="I63" s="45">
        <v>33.023600000000002</v>
      </c>
      <c r="J63" s="45">
        <v>28.513500000000001</v>
      </c>
      <c r="K63" s="45">
        <v>39.7361</v>
      </c>
      <c r="L63" s="45">
        <v>30.1219</v>
      </c>
      <c r="M63" s="45">
        <v>17.614699999999999</v>
      </c>
      <c r="N63" s="45">
        <v>44.619900000000001</v>
      </c>
      <c r="O63" s="45">
        <v>44.619900000000001</v>
      </c>
      <c r="P63" s="45">
        <v>0</v>
      </c>
      <c r="Q63" s="45">
        <v>0</v>
      </c>
      <c r="R63" s="45">
        <v>0</v>
      </c>
      <c r="S63" s="45" t="s">
        <v>268</v>
      </c>
    </row>
    <row r="64" spans="1:19" hidden="1" outlineLevel="1" collapsed="1">
      <c r="A64" s="8">
        <v>42156</v>
      </c>
      <c r="B64" s="45">
        <v>31.281600000000001</v>
      </c>
      <c r="C64" s="45">
        <v>33.460900000000002</v>
      </c>
      <c r="D64" s="45">
        <v>29.992799999999999</v>
      </c>
      <c r="E64" s="45">
        <v>38.989600000000003</v>
      </c>
      <c r="F64" s="45">
        <v>29.541799999999999</v>
      </c>
      <c r="G64" s="45">
        <v>20.6723</v>
      </c>
      <c r="H64" s="45">
        <v>31.281600000000001</v>
      </c>
      <c r="I64" s="45">
        <v>33.460799999999999</v>
      </c>
      <c r="J64" s="45">
        <v>29.992799999999999</v>
      </c>
      <c r="K64" s="45">
        <v>38.989600000000003</v>
      </c>
      <c r="L64" s="45">
        <v>29.541799999999999</v>
      </c>
      <c r="M64" s="45">
        <v>20.6723</v>
      </c>
      <c r="N64" s="45">
        <v>38.789900000000003</v>
      </c>
      <c r="O64" s="45">
        <v>38.789900000000003</v>
      </c>
      <c r="P64" s="45">
        <v>0</v>
      </c>
      <c r="Q64" s="45">
        <v>0</v>
      </c>
      <c r="R64" s="45">
        <v>0</v>
      </c>
      <c r="S64" s="45" t="s">
        <v>268</v>
      </c>
    </row>
    <row r="65" spans="1:19" hidden="1" outlineLevel="1" collapsed="1">
      <c r="A65" s="8">
        <v>42186</v>
      </c>
      <c r="B65" s="45">
        <v>31.057200000000002</v>
      </c>
      <c r="C65" s="45">
        <v>33.406399999999998</v>
      </c>
      <c r="D65" s="45">
        <v>29.869900000000001</v>
      </c>
      <c r="E65" s="45">
        <v>37.965899999999998</v>
      </c>
      <c r="F65" s="45">
        <v>30.4146</v>
      </c>
      <c r="G65" s="45">
        <v>19.0092</v>
      </c>
      <c r="H65" s="45">
        <v>31.607900000000001</v>
      </c>
      <c r="I65" s="45">
        <v>33.405299999999997</v>
      </c>
      <c r="J65" s="45">
        <v>30.656700000000001</v>
      </c>
      <c r="K65" s="45">
        <v>37.965899999999998</v>
      </c>
      <c r="L65" s="45">
        <v>30.4146</v>
      </c>
      <c r="M65" s="45">
        <v>21.063099999999999</v>
      </c>
      <c r="N65" s="45">
        <v>13.2445</v>
      </c>
      <c r="O65" s="45">
        <v>40.199599999999997</v>
      </c>
      <c r="P65" s="45">
        <v>13.194800000000001</v>
      </c>
      <c r="Q65" s="45">
        <v>0</v>
      </c>
      <c r="R65" s="45">
        <v>0</v>
      </c>
      <c r="S65" s="45">
        <v>13.194800000000001</v>
      </c>
    </row>
    <row r="66" spans="1:19" hidden="1" outlineLevel="1" collapsed="1">
      <c r="A66" s="8">
        <v>42217</v>
      </c>
      <c r="B66" s="45">
        <v>30.922599999999999</v>
      </c>
      <c r="C66" s="45">
        <v>32.085799999999999</v>
      </c>
      <c r="D66" s="45">
        <v>30.412299999999998</v>
      </c>
      <c r="E66" s="45">
        <v>37.072699999999998</v>
      </c>
      <c r="F66" s="45">
        <v>30.243099999999998</v>
      </c>
      <c r="G66" s="45">
        <v>21.677399999999999</v>
      </c>
      <c r="H66" s="45">
        <v>30.9224</v>
      </c>
      <c r="I66" s="45">
        <v>31.956</v>
      </c>
      <c r="J66" s="45">
        <v>30.474499999999999</v>
      </c>
      <c r="K66" s="45">
        <v>37.072699999999998</v>
      </c>
      <c r="L66" s="45">
        <v>30.243099999999998</v>
      </c>
      <c r="M66" s="45">
        <v>21.912299999999998</v>
      </c>
      <c r="N66" s="45">
        <v>30.948599999999999</v>
      </c>
      <c r="O66" s="45">
        <v>40.009799999999998</v>
      </c>
      <c r="P66" s="45">
        <v>14</v>
      </c>
      <c r="Q66" s="45">
        <v>0</v>
      </c>
      <c r="R66" s="45">
        <v>0</v>
      </c>
      <c r="S66" s="45">
        <v>14</v>
      </c>
    </row>
    <row r="67" spans="1:19" hidden="1" outlineLevel="1" collapsed="1">
      <c r="A67" s="8">
        <v>42248</v>
      </c>
      <c r="B67" s="45">
        <v>30.582999999999998</v>
      </c>
      <c r="C67" s="45">
        <v>32.999200000000002</v>
      </c>
      <c r="D67" s="45">
        <v>29.566199999999998</v>
      </c>
      <c r="E67" s="45">
        <v>38.849600000000002</v>
      </c>
      <c r="F67" s="45">
        <v>29.411200000000001</v>
      </c>
      <c r="G67" s="45">
        <v>18.4925</v>
      </c>
      <c r="H67" s="45">
        <v>30.623699999999999</v>
      </c>
      <c r="I67" s="45">
        <v>32.998399999999997</v>
      </c>
      <c r="J67" s="45">
        <v>29.6218</v>
      </c>
      <c r="K67" s="45">
        <v>38.849600000000002</v>
      </c>
      <c r="L67" s="45">
        <v>29.411200000000001</v>
      </c>
      <c r="M67" s="45">
        <v>18.669599999999999</v>
      </c>
      <c r="N67" s="45">
        <v>10.319800000000001</v>
      </c>
      <c r="O67" s="45">
        <v>37.962200000000003</v>
      </c>
      <c r="P67" s="45">
        <v>9.6069999999999993</v>
      </c>
      <c r="Q67" s="45">
        <v>0</v>
      </c>
      <c r="R67" s="45">
        <v>0</v>
      </c>
      <c r="S67" s="45">
        <v>9.6069999999999993</v>
      </c>
    </row>
    <row r="68" spans="1:19" hidden="1" outlineLevel="1" collapsed="1">
      <c r="A68" s="8">
        <v>42278</v>
      </c>
      <c r="B68" s="45">
        <v>31.198599999999999</v>
      </c>
      <c r="C68" s="45">
        <v>33.4908</v>
      </c>
      <c r="D68" s="45">
        <v>30.191099999999999</v>
      </c>
      <c r="E68" s="45">
        <v>38.330500000000001</v>
      </c>
      <c r="F68" s="45">
        <v>29.535799999999998</v>
      </c>
      <c r="G68" s="45">
        <v>21.397500000000001</v>
      </c>
      <c r="H68" s="45">
        <v>31.211500000000001</v>
      </c>
      <c r="I68" s="45">
        <v>33.479700000000001</v>
      </c>
      <c r="J68" s="45">
        <v>30.215</v>
      </c>
      <c r="K68" s="45">
        <v>38.330500000000001</v>
      </c>
      <c r="L68" s="45">
        <v>29.535799999999998</v>
      </c>
      <c r="M68" s="45">
        <v>21.518799999999999</v>
      </c>
      <c r="N68" s="45">
        <v>18.1295</v>
      </c>
      <c r="O68" s="45">
        <v>41.988399999999999</v>
      </c>
      <c r="P68" s="45">
        <v>2</v>
      </c>
      <c r="Q68" s="45">
        <v>0</v>
      </c>
      <c r="R68" s="45">
        <v>0</v>
      </c>
      <c r="S68" s="45">
        <v>2</v>
      </c>
    </row>
    <row r="69" spans="1:19" hidden="1" outlineLevel="1" collapsed="1">
      <c r="A69" s="8">
        <v>42309</v>
      </c>
      <c r="B69" s="45">
        <v>28.6814</v>
      </c>
      <c r="C69" s="45">
        <v>31.648700000000002</v>
      </c>
      <c r="D69" s="45">
        <v>27.547499999999999</v>
      </c>
      <c r="E69" s="45">
        <v>33.708599999999997</v>
      </c>
      <c r="F69" s="45">
        <v>27.8691</v>
      </c>
      <c r="G69" s="45">
        <v>17.569900000000001</v>
      </c>
      <c r="H69" s="45">
        <v>28.673100000000002</v>
      </c>
      <c r="I69" s="45">
        <v>31.6235</v>
      </c>
      <c r="J69" s="45">
        <v>27.547499999999999</v>
      </c>
      <c r="K69" s="45">
        <v>33.708599999999997</v>
      </c>
      <c r="L69" s="45">
        <v>27.8691</v>
      </c>
      <c r="M69" s="45">
        <v>17.569900000000001</v>
      </c>
      <c r="N69" s="45">
        <v>47.201000000000001</v>
      </c>
      <c r="O69" s="45">
        <v>47.201000000000001</v>
      </c>
      <c r="P69" s="45">
        <v>0</v>
      </c>
      <c r="Q69" s="45">
        <v>0</v>
      </c>
      <c r="R69" s="45">
        <v>0</v>
      </c>
      <c r="S69" s="45" t="s">
        <v>268</v>
      </c>
    </row>
    <row r="70" spans="1:19" hidden="1" outlineLevel="1" collapsed="1">
      <c r="A70" s="8">
        <v>42339</v>
      </c>
      <c r="B70" s="45">
        <v>25.5867</v>
      </c>
      <c r="C70" s="45">
        <v>32.291800000000002</v>
      </c>
      <c r="D70" s="45">
        <v>23.488800000000001</v>
      </c>
      <c r="E70" s="45">
        <v>29.6236</v>
      </c>
      <c r="F70" s="45">
        <v>27.921099999999999</v>
      </c>
      <c r="G70" s="45">
        <v>8.4718999999999998</v>
      </c>
      <c r="H70" s="45">
        <v>25.574000000000002</v>
      </c>
      <c r="I70" s="45">
        <v>32.228200000000001</v>
      </c>
      <c r="J70" s="45">
        <v>23.498000000000001</v>
      </c>
      <c r="K70" s="45">
        <v>29.6236</v>
      </c>
      <c r="L70" s="45">
        <v>27.921099999999999</v>
      </c>
      <c r="M70" s="45">
        <v>8.4655000000000005</v>
      </c>
      <c r="N70" s="45">
        <v>34.630299999999998</v>
      </c>
      <c r="O70" s="45">
        <v>49.965699999999998</v>
      </c>
      <c r="P70" s="45">
        <v>10.678000000000001</v>
      </c>
      <c r="Q70" s="45">
        <v>0</v>
      </c>
      <c r="R70" s="45">
        <v>0</v>
      </c>
      <c r="S70" s="45">
        <v>10.678000000000001</v>
      </c>
    </row>
    <row r="71" spans="1:19" hidden="1" outlineLevel="1" collapsed="1">
      <c r="A71" s="8">
        <v>42370</v>
      </c>
      <c r="B71" s="45">
        <v>30.049099999999999</v>
      </c>
      <c r="C71" s="45">
        <v>31.5686</v>
      </c>
      <c r="D71" s="45">
        <v>29.189499999999999</v>
      </c>
      <c r="E71" s="45">
        <v>35.288400000000003</v>
      </c>
      <c r="F71" s="45">
        <v>26.601299999999998</v>
      </c>
      <c r="G71" s="45">
        <v>27.412600000000001</v>
      </c>
      <c r="H71" s="45">
        <v>30.0443</v>
      </c>
      <c r="I71" s="45">
        <v>31.5565</v>
      </c>
      <c r="J71" s="45">
        <v>29.189499999999999</v>
      </c>
      <c r="K71" s="45">
        <v>35.288400000000003</v>
      </c>
      <c r="L71" s="45">
        <v>26.601299999999998</v>
      </c>
      <c r="M71" s="45">
        <v>27.412600000000001</v>
      </c>
      <c r="N71" s="45">
        <v>49.6663</v>
      </c>
      <c r="O71" s="45">
        <v>49.6663</v>
      </c>
      <c r="P71" s="45">
        <v>0</v>
      </c>
      <c r="Q71" s="45">
        <v>0</v>
      </c>
      <c r="R71" s="45">
        <v>0</v>
      </c>
      <c r="S71" s="45" t="s">
        <v>268</v>
      </c>
    </row>
    <row r="72" spans="1:19" hidden="1" outlineLevel="1" collapsed="1">
      <c r="A72" s="8">
        <v>42401</v>
      </c>
      <c r="B72" s="45">
        <v>29.407299999999999</v>
      </c>
      <c r="C72" s="45">
        <v>31.220600000000001</v>
      </c>
      <c r="D72" s="45">
        <v>28.312799999999999</v>
      </c>
      <c r="E72" s="45">
        <v>36.678400000000003</v>
      </c>
      <c r="F72" s="45">
        <v>27.870899999999999</v>
      </c>
      <c r="G72" s="45">
        <v>15.601000000000001</v>
      </c>
      <c r="H72" s="45">
        <v>29.4011</v>
      </c>
      <c r="I72" s="45">
        <v>31.2056</v>
      </c>
      <c r="J72" s="45">
        <v>28.312799999999999</v>
      </c>
      <c r="K72" s="45">
        <v>36.678400000000003</v>
      </c>
      <c r="L72" s="45">
        <v>27.870899999999999</v>
      </c>
      <c r="M72" s="45">
        <v>15.601000000000001</v>
      </c>
      <c r="N72" s="45">
        <v>49.625399999999999</v>
      </c>
      <c r="O72" s="45">
        <v>49.625399999999999</v>
      </c>
      <c r="P72" s="45">
        <v>0</v>
      </c>
      <c r="Q72" s="45">
        <v>0</v>
      </c>
      <c r="R72" s="45">
        <v>0</v>
      </c>
      <c r="S72" s="45">
        <v>0</v>
      </c>
    </row>
    <row r="73" spans="1:19" hidden="1" outlineLevel="1" collapsed="1">
      <c r="A73" s="8">
        <v>42430</v>
      </c>
      <c r="B73" s="45">
        <v>30.482900000000001</v>
      </c>
      <c r="C73" s="45">
        <v>31.205100000000002</v>
      </c>
      <c r="D73" s="45">
        <v>30.042200000000001</v>
      </c>
      <c r="E73" s="45">
        <v>33.0182</v>
      </c>
      <c r="F73" s="45">
        <v>28.7818</v>
      </c>
      <c r="G73" s="45">
        <v>30.661799999999999</v>
      </c>
      <c r="H73" s="45">
        <v>30.470199999999998</v>
      </c>
      <c r="I73" s="45">
        <v>31.172799999999999</v>
      </c>
      <c r="J73" s="45">
        <v>30.042200000000001</v>
      </c>
      <c r="K73" s="45">
        <v>33.0182</v>
      </c>
      <c r="L73" s="45">
        <v>28.7818</v>
      </c>
      <c r="M73" s="45">
        <v>30.661799999999999</v>
      </c>
      <c r="N73" s="45">
        <v>49.934699999999999</v>
      </c>
      <c r="O73" s="45">
        <v>49.934699999999999</v>
      </c>
      <c r="P73" s="45">
        <v>0</v>
      </c>
      <c r="Q73" s="45">
        <v>0</v>
      </c>
      <c r="R73" s="45">
        <v>0</v>
      </c>
      <c r="S73" s="45" t="s">
        <v>268</v>
      </c>
    </row>
    <row r="74" spans="1:19" hidden="1" outlineLevel="1" collapsed="1">
      <c r="A74" s="8">
        <v>42461</v>
      </c>
      <c r="B74" s="45">
        <v>30.566299999999998</v>
      </c>
      <c r="C74" s="45">
        <v>31.144100000000002</v>
      </c>
      <c r="D74" s="45">
        <v>30.290600000000001</v>
      </c>
      <c r="E74" s="45">
        <v>39.252200000000002</v>
      </c>
      <c r="F74" s="45">
        <v>28.7072</v>
      </c>
      <c r="G74" s="45">
        <v>26.340599999999998</v>
      </c>
      <c r="H74" s="45">
        <v>30.538399999999999</v>
      </c>
      <c r="I74" s="45">
        <v>31.0624</v>
      </c>
      <c r="J74" s="45">
        <v>30.290600000000001</v>
      </c>
      <c r="K74" s="45">
        <v>39.252200000000002</v>
      </c>
      <c r="L74" s="45">
        <v>28.7072</v>
      </c>
      <c r="M74" s="45">
        <v>26.340599999999998</v>
      </c>
      <c r="N74" s="45">
        <v>40.081000000000003</v>
      </c>
      <c r="O74" s="45">
        <v>40.081000000000003</v>
      </c>
      <c r="P74" s="45">
        <v>0</v>
      </c>
      <c r="Q74" s="45">
        <v>0</v>
      </c>
      <c r="R74" s="45" t="s">
        <v>268</v>
      </c>
      <c r="S74" s="45">
        <v>0</v>
      </c>
    </row>
    <row r="75" spans="1:19" hidden="1" outlineLevel="1" collapsed="1">
      <c r="A75" s="8">
        <v>42491</v>
      </c>
      <c r="B75" s="45">
        <v>32.389499999999998</v>
      </c>
      <c r="C75" s="45">
        <v>30.368099999999998</v>
      </c>
      <c r="D75" s="45">
        <v>33.72</v>
      </c>
      <c r="E75" s="45">
        <v>41.130099999999999</v>
      </c>
      <c r="F75" s="45">
        <v>32.7849</v>
      </c>
      <c r="G75" s="45">
        <v>25.029599999999999</v>
      </c>
      <c r="H75" s="45">
        <v>32.387799999999999</v>
      </c>
      <c r="I75" s="45">
        <v>30.3629</v>
      </c>
      <c r="J75" s="45">
        <v>33.72</v>
      </c>
      <c r="K75" s="45">
        <v>41.130099999999999</v>
      </c>
      <c r="L75" s="45">
        <v>32.7849</v>
      </c>
      <c r="M75" s="45">
        <v>25.029599999999999</v>
      </c>
      <c r="N75" s="45">
        <v>41.352600000000002</v>
      </c>
      <c r="O75" s="45">
        <v>41.352600000000002</v>
      </c>
      <c r="P75" s="45">
        <v>0</v>
      </c>
      <c r="Q75" s="45">
        <v>0</v>
      </c>
      <c r="R75" s="45">
        <v>0</v>
      </c>
      <c r="S75" s="45" t="s">
        <v>268</v>
      </c>
    </row>
    <row r="76" spans="1:19" hidden="1" outlineLevel="1" collapsed="1">
      <c r="A76" s="8">
        <v>42522</v>
      </c>
      <c r="B76" s="45">
        <v>33.6736</v>
      </c>
      <c r="C76" s="45">
        <v>30.053000000000001</v>
      </c>
      <c r="D76" s="45">
        <v>35.658200000000001</v>
      </c>
      <c r="E76" s="45">
        <v>45.778799999999997</v>
      </c>
      <c r="F76" s="45">
        <v>34.481200000000001</v>
      </c>
      <c r="G76" s="45">
        <v>27.709599999999998</v>
      </c>
      <c r="H76" s="45">
        <v>33.667000000000002</v>
      </c>
      <c r="I76" s="45">
        <v>30.03</v>
      </c>
      <c r="J76" s="45">
        <v>35.658200000000001</v>
      </c>
      <c r="K76" s="45">
        <v>45.778799999999997</v>
      </c>
      <c r="L76" s="45">
        <v>34.481200000000001</v>
      </c>
      <c r="M76" s="45">
        <v>27.709599999999998</v>
      </c>
      <c r="N76" s="45">
        <v>49.684100000000001</v>
      </c>
      <c r="O76" s="45">
        <v>49.684100000000001</v>
      </c>
      <c r="P76" s="45">
        <v>0</v>
      </c>
      <c r="Q76" s="45">
        <v>0</v>
      </c>
      <c r="R76" s="45">
        <v>0</v>
      </c>
      <c r="S76" s="45" t="s">
        <v>268</v>
      </c>
    </row>
    <row r="77" spans="1:19" hidden="1" outlineLevel="1" collapsed="1">
      <c r="A77" s="8">
        <v>42552</v>
      </c>
      <c r="B77" s="45">
        <v>32.817100000000003</v>
      </c>
      <c r="C77" s="45">
        <v>29.610800000000001</v>
      </c>
      <c r="D77" s="45">
        <v>34.697299999999998</v>
      </c>
      <c r="E77" s="45">
        <v>46.4818</v>
      </c>
      <c r="F77" s="45">
        <v>35.432499999999997</v>
      </c>
      <c r="G77" s="45">
        <v>20.896699999999999</v>
      </c>
      <c r="H77" s="45">
        <v>32.816699999999997</v>
      </c>
      <c r="I77" s="45">
        <v>29.609100000000002</v>
      </c>
      <c r="J77" s="45">
        <v>34.697299999999998</v>
      </c>
      <c r="K77" s="45">
        <v>46.4818</v>
      </c>
      <c r="L77" s="45">
        <v>35.432499999999997</v>
      </c>
      <c r="M77" s="45">
        <v>20.896699999999999</v>
      </c>
      <c r="N77" s="45">
        <v>42.010800000000003</v>
      </c>
      <c r="O77" s="45">
        <v>42.010800000000003</v>
      </c>
      <c r="P77" s="45">
        <v>0</v>
      </c>
      <c r="Q77" s="45">
        <v>0</v>
      </c>
      <c r="R77" s="45" t="s">
        <v>268</v>
      </c>
      <c r="S77" s="45" t="s">
        <v>268</v>
      </c>
    </row>
    <row r="78" spans="1:19" hidden="1" outlineLevel="1" collapsed="1">
      <c r="A78" s="8">
        <v>42583</v>
      </c>
      <c r="B78" s="45">
        <v>32.218600000000002</v>
      </c>
      <c r="C78" s="45">
        <v>29.910299999999999</v>
      </c>
      <c r="D78" s="45">
        <v>34.142400000000002</v>
      </c>
      <c r="E78" s="45">
        <v>42.877800000000001</v>
      </c>
      <c r="F78" s="45">
        <v>33.139200000000002</v>
      </c>
      <c r="G78" s="45">
        <v>28.233599999999999</v>
      </c>
      <c r="H78" s="45">
        <v>32.218000000000004</v>
      </c>
      <c r="I78" s="45">
        <v>29.908799999999999</v>
      </c>
      <c r="J78" s="45">
        <v>34.142400000000002</v>
      </c>
      <c r="K78" s="45">
        <v>42.877800000000001</v>
      </c>
      <c r="L78" s="45">
        <v>33.139200000000002</v>
      </c>
      <c r="M78" s="45">
        <v>28.233599999999999</v>
      </c>
      <c r="N78" s="45">
        <v>48.266300000000001</v>
      </c>
      <c r="O78" s="45">
        <v>48.266300000000001</v>
      </c>
      <c r="P78" s="45">
        <v>0</v>
      </c>
      <c r="Q78" s="45">
        <v>0</v>
      </c>
      <c r="R78" s="45">
        <v>0</v>
      </c>
      <c r="S78" s="45" t="s">
        <v>268</v>
      </c>
    </row>
    <row r="79" spans="1:19" hidden="1" outlineLevel="1" collapsed="1">
      <c r="A79" s="8">
        <v>42614</v>
      </c>
      <c r="B79" s="45">
        <v>32.7532</v>
      </c>
      <c r="C79" s="45">
        <v>29.959099999999999</v>
      </c>
      <c r="D79" s="45">
        <v>34.4604</v>
      </c>
      <c r="E79" s="45">
        <v>40.444299999999998</v>
      </c>
      <c r="F79" s="45">
        <v>34.059899999999999</v>
      </c>
      <c r="G79" s="45">
        <v>26.510100000000001</v>
      </c>
      <c r="H79" s="45">
        <v>32.747999999999998</v>
      </c>
      <c r="I79" s="45">
        <v>29.942299999999999</v>
      </c>
      <c r="J79" s="45">
        <v>34.4604</v>
      </c>
      <c r="K79" s="45">
        <v>40.444299999999998</v>
      </c>
      <c r="L79" s="45">
        <v>34.059899999999999</v>
      </c>
      <c r="M79" s="45">
        <v>26.510100000000001</v>
      </c>
      <c r="N79" s="45">
        <v>45.047400000000003</v>
      </c>
      <c r="O79" s="45">
        <v>45.047400000000003</v>
      </c>
      <c r="P79" s="45">
        <v>0</v>
      </c>
      <c r="Q79" s="45">
        <v>0</v>
      </c>
      <c r="R79" s="45">
        <v>0</v>
      </c>
      <c r="S79" s="45" t="s">
        <v>268</v>
      </c>
    </row>
    <row r="80" spans="1:19" hidden="1" outlineLevel="1" collapsed="1">
      <c r="A80" s="8">
        <v>42644</v>
      </c>
      <c r="B80" s="45">
        <v>31.360600000000002</v>
      </c>
      <c r="C80" s="45">
        <v>30.6769</v>
      </c>
      <c r="D80" s="45">
        <v>31.737200000000001</v>
      </c>
      <c r="E80" s="45">
        <v>37.637700000000002</v>
      </c>
      <c r="F80" s="45">
        <v>32.684399999999997</v>
      </c>
      <c r="G80" s="45">
        <v>22.873799999999999</v>
      </c>
      <c r="H80" s="45">
        <v>31.356100000000001</v>
      </c>
      <c r="I80" s="45">
        <v>30.663900000000002</v>
      </c>
      <c r="J80" s="45">
        <v>31.737200000000001</v>
      </c>
      <c r="K80" s="45">
        <v>37.637700000000002</v>
      </c>
      <c r="L80" s="45">
        <v>32.684399999999997</v>
      </c>
      <c r="M80" s="45">
        <v>22.873799999999999</v>
      </c>
      <c r="N80" s="45">
        <v>49.308900000000001</v>
      </c>
      <c r="O80" s="45">
        <v>49.308900000000001</v>
      </c>
      <c r="P80" s="45">
        <v>0</v>
      </c>
      <c r="Q80" s="45">
        <v>0</v>
      </c>
      <c r="R80" s="45" t="s">
        <v>268</v>
      </c>
      <c r="S80" s="45" t="s">
        <v>268</v>
      </c>
    </row>
    <row r="81" spans="1:19" hidden="1" outlineLevel="1" collapsed="1">
      <c r="A81" s="8">
        <v>42675</v>
      </c>
      <c r="B81" s="45">
        <v>32.2622</v>
      </c>
      <c r="C81" s="45">
        <v>30.341999999999999</v>
      </c>
      <c r="D81" s="45">
        <v>33.6464</v>
      </c>
      <c r="E81" s="45">
        <v>41.8703</v>
      </c>
      <c r="F81" s="45">
        <v>32.906799999999997</v>
      </c>
      <c r="G81" s="45">
        <v>25.8993</v>
      </c>
      <c r="H81" s="45">
        <v>32.221899999999998</v>
      </c>
      <c r="I81" s="45">
        <v>30.23</v>
      </c>
      <c r="J81" s="45">
        <v>33.6464</v>
      </c>
      <c r="K81" s="45">
        <v>41.8703</v>
      </c>
      <c r="L81" s="45">
        <v>32.906799999999997</v>
      </c>
      <c r="M81" s="45">
        <v>25.8993</v>
      </c>
      <c r="N81" s="45">
        <v>44.363599999999998</v>
      </c>
      <c r="O81" s="45">
        <v>44.363599999999998</v>
      </c>
      <c r="P81" s="45">
        <v>0</v>
      </c>
      <c r="Q81" s="45">
        <v>0</v>
      </c>
      <c r="R81" s="45">
        <v>0</v>
      </c>
      <c r="S81" s="45" t="s">
        <v>268</v>
      </c>
    </row>
    <row r="82" spans="1:19" hidden="1" outlineLevel="1" collapsed="1">
      <c r="A82" s="8">
        <v>42705</v>
      </c>
      <c r="B82" s="45">
        <v>30.993300000000001</v>
      </c>
      <c r="C82" s="45">
        <v>30.824100000000001</v>
      </c>
      <c r="D82" s="45">
        <v>31.0992</v>
      </c>
      <c r="E82" s="45">
        <v>30.349</v>
      </c>
      <c r="F82" s="45">
        <v>32.295499999999997</v>
      </c>
      <c r="G82" s="45">
        <v>25.426200000000001</v>
      </c>
      <c r="H82" s="45">
        <v>30.982700000000001</v>
      </c>
      <c r="I82" s="45">
        <v>30.796099999999999</v>
      </c>
      <c r="J82" s="45">
        <v>31.0992</v>
      </c>
      <c r="K82" s="45">
        <v>30.349</v>
      </c>
      <c r="L82" s="45">
        <v>32.295499999999997</v>
      </c>
      <c r="M82" s="45">
        <v>25.426200000000001</v>
      </c>
      <c r="N82" s="45">
        <v>43.125100000000003</v>
      </c>
      <c r="O82" s="45">
        <v>43.125100000000003</v>
      </c>
      <c r="P82" s="45">
        <v>0</v>
      </c>
      <c r="Q82" s="45">
        <v>0</v>
      </c>
      <c r="R82" s="45">
        <v>0</v>
      </c>
      <c r="S82" s="45" t="s">
        <v>268</v>
      </c>
    </row>
    <row r="83" spans="1:19" hidden="1" outlineLevel="1" collapsed="1">
      <c r="A83" s="8">
        <v>42736</v>
      </c>
      <c r="B83" s="45">
        <v>32.966099999999997</v>
      </c>
      <c r="C83" s="45">
        <v>30.672599999999999</v>
      </c>
      <c r="D83" s="45">
        <v>34.734200000000001</v>
      </c>
      <c r="E83" s="45">
        <v>41.438499999999998</v>
      </c>
      <c r="F83" s="45">
        <v>33.580800000000004</v>
      </c>
      <c r="G83" s="45">
        <v>28.826000000000001</v>
      </c>
      <c r="H83" s="45">
        <v>32.964700000000001</v>
      </c>
      <c r="I83" s="45">
        <v>30.668700000000001</v>
      </c>
      <c r="J83" s="45">
        <v>34.734200000000001</v>
      </c>
      <c r="K83" s="45">
        <v>41.438499999999998</v>
      </c>
      <c r="L83" s="45">
        <v>33.580800000000004</v>
      </c>
      <c r="M83" s="45">
        <v>28.826000000000001</v>
      </c>
      <c r="N83" s="45">
        <v>44.074300000000001</v>
      </c>
      <c r="O83" s="45">
        <v>44.074300000000001</v>
      </c>
      <c r="P83" s="45">
        <v>0</v>
      </c>
      <c r="Q83" s="45">
        <v>0</v>
      </c>
      <c r="R83" s="45">
        <v>0</v>
      </c>
      <c r="S83" s="45" t="s">
        <v>268</v>
      </c>
    </row>
    <row r="84" spans="1:19" hidden="1" outlineLevel="1" collapsed="1">
      <c r="A84" s="8">
        <v>42767</v>
      </c>
      <c r="B84" s="45">
        <v>31.189499999999999</v>
      </c>
      <c r="C84" s="45">
        <v>30.198599999999999</v>
      </c>
      <c r="D84" s="45">
        <v>33.1464</v>
      </c>
      <c r="E84" s="45">
        <v>37.927700000000002</v>
      </c>
      <c r="F84" s="45">
        <v>33.227600000000002</v>
      </c>
      <c r="G84" s="45">
        <v>25.902699999999999</v>
      </c>
      <c r="H84" s="45">
        <v>31.188700000000001</v>
      </c>
      <c r="I84" s="45">
        <v>30.197399999999998</v>
      </c>
      <c r="J84" s="45">
        <v>33.1464</v>
      </c>
      <c r="K84" s="45">
        <v>37.927700000000002</v>
      </c>
      <c r="L84" s="45">
        <v>33.227600000000002</v>
      </c>
      <c r="M84" s="45">
        <v>25.902699999999999</v>
      </c>
      <c r="N84" s="45">
        <v>48.907499999999999</v>
      </c>
      <c r="O84" s="45">
        <v>48.907499999999999</v>
      </c>
      <c r="P84" s="45">
        <v>0</v>
      </c>
      <c r="Q84" s="45">
        <v>0</v>
      </c>
      <c r="R84" s="45">
        <v>0</v>
      </c>
      <c r="S84" s="45" t="s">
        <v>268</v>
      </c>
    </row>
    <row r="85" spans="1:19" hidden="1" outlineLevel="1" collapsed="1">
      <c r="A85" s="8">
        <v>42795</v>
      </c>
      <c r="B85" s="45">
        <v>30.080100000000002</v>
      </c>
      <c r="C85" s="45">
        <v>30.0505</v>
      </c>
      <c r="D85" s="45">
        <v>30.107600000000001</v>
      </c>
      <c r="E85" s="45">
        <v>30.081900000000001</v>
      </c>
      <c r="F85" s="45">
        <v>30.5291</v>
      </c>
      <c r="G85" s="45">
        <v>27.116700000000002</v>
      </c>
      <c r="H85" s="45">
        <v>30.078199999999999</v>
      </c>
      <c r="I85" s="45">
        <v>30.046600000000002</v>
      </c>
      <c r="J85" s="45">
        <v>30.107600000000001</v>
      </c>
      <c r="K85" s="45">
        <v>30.081900000000001</v>
      </c>
      <c r="L85" s="45">
        <v>30.5291</v>
      </c>
      <c r="M85" s="45">
        <v>27.116700000000002</v>
      </c>
      <c r="N85" s="45">
        <v>41.834299999999999</v>
      </c>
      <c r="O85" s="45">
        <v>41.834299999999999</v>
      </c>
      <c r="P85" s="45">
        <v>0</v>
      </c>
      <c r="Q85" s="45">
        <v>0</v>
      </c>
      <c r="R85" s="45">
        <v>0</v>
      </c>
      <c r="S85" s="45" t="s">
        <v>268</v>
      </c>
    </row>
    <row r="86" spans="1:19" hidden="1" outlineLevel="1" collapsed="1">
      <c r="A86" s="8">
        <v>42826</v>
      </c>
      <c r="B86" s="45">
        <v>31.08</v>
      </c>
      <c r="C86" s="45">
        <v>29.276199999999999</v>
      </c>
      <c r="D86" s="45">
        <v>32.071899999999999</v>
      </c>
      <c r="E86" s="45">
        <v>38.370199999999997</v>
      </c>
      <c r="F86" s="45">
        <v>31.511800000000001</v>
      </c>
      <c r="G86" s="45">
        <v>24.912400000000002</v>
      </c>
      <c r="H86" s="45">
        <v>31.072299999999998</v>
      </c>
      <c r="I86" s="45">
        <v>29.251899999999999</v>
      </c>
      <c r="J86" s="45">
        <v>32.071899999999999</v>
      </c>
      <c r="K86" s="45">
        <v>38.370199999999997</v>
      </c>
      <c r="L86" s="45">
        <v>31.511800000000001</v>
      </c>
      <c r="M86" s="45">
        <v>24.912400000000002</v>
      </c>
      <c r="N86" s="45">
        <v>46.426600000000001</v>
      </c>
      <c r="O86" s="45">
        <v>46.426600000000001</v>
      </c>
      <c r="P86" s="45">
        <v>0</v>
      </c>
      <c r="Q86" s="45">
        <v>0</v>
      </c>
      <c r="R86" s="45">
        <v>0</v>
      </c>
      <c r="S86" s="45" t="s">
        <v>268</v>
      </c>
    </row>
    <row r="87" spans="1:19" hidden="1" outlineLevel="1" collapsed="1">
      <c r="A87" s="8">
        <v>42856</v>
      </c>
      <c r="B87" s="45">
        <v>30.694800000000001</v>
      </c>
      <c r="C87" s="45">
        <v>29.677900000000001</v>
      </c>
      <c r="D87" s="45">
        <v>31.347899999999999</v>
      </c>
      <c r="E87" s="45">
        <v>34.009300000000003</v>
      </c>
      <c r="F87" s="45">
        <v>31.6629</v>
      </c>
      <c r="G87" s="45">
        <v>25.847300000000001</v>
      </c>
      <c r="H87" s="45">
        <v>30.689</v>
      </c>
      <c r="I87" s="45">
        <v>29.662099999999999</v>
      </c>
      <c r="J87" s="45">
        <v>31.347899999999999</v>
      </c>
      <c r="K87" s="45">
        <v>34.009300000000003</v>
      </c>
      <c r="L87" s="45">
        <v>31.6629</v>
      </c>
      <c r="M87" s="45">
        <v>25.847300000000001</v>
      </c>
      <c r="N87" s="45">
        <v>49.752099999999999</v>
      </c>
      <c r="O87" s="45">
        <v>49.752099999999999</v>
      </c>
      <c r="P87" s="45">
        <v>0</v>
      </c>
      <c r="Q87" s="45">
        <v>0</v>
      </c>
      <c r="R87" s="45">
        <v>0</v>
      </c>
      <c r="S87" s="45" t="s">
        <v>268</v>
      </c>
    </row>
    <row r="88" spans="1:19" hidden="1" outlineLevel="1" collapsed="1">
      <c r="A88" s="8">
        <v>42887</v>
      </c>
      <c r="B88" s="45">
        <v>30.607500000000002</v>
      </c>
      <c r="C88" s="45">
        <v>29.503399999999999</v>
      </c>
      <c r="D88" s="45">
        <v>31.381</v>
      </c>
      <c r="E88" s="45">
        <v>32.997300000000003</v>
      </c>
      <c r="F88" s="45">
        <v>31.856200000000001</v>
      </c>
      <c r="G88" s="45">
        <v>25.821899999999999</v>
      </c>
      <c r="H88" s="45">
        <v>30.607299999999999</v>
      </c>
      <c r="I88" s="45">
        <v>29.503</v>
      </c>
      <c r="J88" s="45">
        <v>31.381</v>
      </c>
      <c r="K88" s="45">
        <v>32.997300000000003</v>
      </c>
      <c r="L88" s="45">
        <v>31.856200000000001</v>
      </c>
      <c r="M88" s="45">
        <v>25.821899999999999</v>
      </c>
      <c r="N88" s="45">
        <v>39.194600000000001</v>
      </c>
      <c r="O88" s="45">
        <v>39.194600000000001</v>
      </c>
      <c r="P88" s="45">
        <v>0</v>
      </c>
      <c r="Q88" s="45">
        <v>0</v>
      </c>
      <c r="R88" s="45">
        <v>0</v>
      </c>
      <c r="S88" s="45" t="s">
        <v>268</v>
      </c>
    </row>
    <row r="89" spans="1:19" hidden="1" outlineLevel="1" collapsed="1">
      <c r="A89" s="8">
        <v>42917</v>
      </c>
      <c r="B89" s="45">
        <v>29.687799999999999</v>
      </c>
      <c r="C89" s="45">
        <v>29.8035</v>
      </c>
      <c r="D89" s="45">
        <v>29.624199999999998</v>
      </c>
      <c r="E89" s="45">
        <v>25.476700000000001</v>
      </c>
      <c r="F89" s="45">
        <v>31.2395</v>
      </c>
      <c r="G89" s="45">
        <v>28.1889</v>
      </c>
      <c r="H89" s="45">
        <v>29.687799999999999</v>
      </c>
      <c r="I89" s="45">
        <v>29.8034</v>
      </c>
      <c r="J89" s="45">
        <v>29.624199999999998</v>
      </c>
      <c r="K89" s="45">
        <v>25.476700000000001</v>
      </c>
      <c r="L89" s="45">
        <v>31.2395</v>
      </c>
      <c r="M89" s="45">
        <v>28.1889</v>
      </c>
      <c r="N89" s="45">
        <v>36.5349</v>
      </c>
      <c r="O89" s="45">
        <v>36.5349</v>
      </c>
      <c r="P89" s="45">
        <v>0</v>
      </c>
      <c r="Q89" s="45">
        <v>0</v>
      </c>
      <c r="R89" s="45">
        <v>0</v>
      </c>
      <c r="S89" s="45" t="s">
        <v>268</v>
      </c>
    </row>
    <row r="90" spans="1:19" hidden="1" outlineLevel="1" collapsed="1">
      <c r="A90" s="8">
        <v>42948</v>
      </c>
      <c r="B90" s="45">
        <v>27.247800000000002</v>
      </c>
      <c r="C90" s="45">
        <v>29.623699999999999</v>
      </c>
      <c r="D90" s="45">
        <v>25.950099999999999</v>
      </c>
      <c r="E90" s="45">
        <v>19.036000000000001</v>
      </c>
      <c r="F90" s="45">
        <v>29.7578</v>
      </c>
      <c r="G90" s="45">
        <v>26.558800000000002</v>
      </c>
      <c r="H90" s="45">
        <v>27.242699999999999</v>
      </c>
      <c r="I90" s="45">
        <v>29.611000000000001</v>
      </c>
      <c r="J90" s="45">
        <v>25.950099999999999</v>
      </c>
      <c r="K90" s="45">
        <v>19.036000000000001</v>
      </c>
      <c r="L90" s="45">
        <v>29.7578</v>
      </c>
      <c r="M90" s="45">
        <v>26.558800000000002</v>
      </c>
      <c r="N90" s="45">
        <v>49.777099999999997</v>
      </c>
      <c r="O90" s="45">
        <v>49.777099999999997</v>
      </c>
      <c r="P90" s="45">
        <v>0</v>
      </c>
      <c r="Q90" s="45">
        <v>0</v>
      </c>
      <c r="R90" s="45">
        <v>0</v>
      </c>
      <c r="S90" s="45" t="s">
        <v>268</v>
      </c>
    </row>
    <row r="91" spans="1:19" hidden="1" outlineLevel="1" collapsed="1">
      <c r="A91" s="8">
        <v>42979</v>
      </c>
      <c r="B91" s="45">
        <v>29.4773</v>
      </c>
      <c r="C91" s="45">
        <v>29.7196</v>
      </c>
      <c r="D91" s="45">
        <v>29.357600000000001</v>
      </c>
      <c r="E91" s="45">
        <v>31.203299999999999</v>
      </c>
      <c r="F91" s="45">
        <v>29.073699999999999</v>
      </c>
      <c r="G91" s="45">
        <v>25.976099999999999</v>
      </c>
      <c r="H91" s="45">
        <v>29.476099999999999</v>
      </c>
      <c r="I91" s="45">
        <v>29.715900000000001</v>
      </c>
      <c r="J91" s="45">
        <v>29.357600000000001</v>
      </c>
      <c r="K91" s="45">
        <v>31.203299999999999</v>
      </c>
      <c r="L91" s="45">
        <v>29.073699999999999</v>
      </c>
      <c r="M91" s="45">
        <v>25.976099999999999</v>
      </c>
      <c r="N91" s="45">
        <v>50.323099999999997</v>
      </c>
      <c r="O91" s="45">
        <v>50.323099999999997</v>
      </c>
      <c r="P91" s="45">
        <v>0</v>
      </c>
      <c r="Q91" s="45">
        <v>0</v>
      </c>
      <c r="R91" s="45">
        <v>0</v>
      </c>
      <c r="S91" s="45" t="s">
        <v>268</v>
      </c>
    </row>
    <row r="92" spans="1:19" hidden="1" outlineLevel="1" collapsed="1">
      <c r="A92" s="8">
        <v>43009</v>
      </c>
      <c r="B92" s="45">
        <v>29.540400000000002</v>
      </c>
      <c r="C92" s="45">
        <v>30.0395</v>
      </c>
      <c r="D92" s="45">
        <v>29.324000000000002</v>
      </c>
      <c r="E92" s="45">
        <v>31.147400000000001</v>
      </c>
      <c r="F92" s="45">
        <v>29.4101</v>
      </c>
      <c r="G92" s="45">
        <v>22.2255</v>
      </c>
      <c r="H92" s="45">
        <v>29.539000000000001</v>
      </c>
      <c r="I92" s="45">
        <v>30.0351</v>
      </c>
      <c r="J92" s="45">
        <v>29.324000000000002</v>
      </c>
      <c r="K92" s="45">
        <v>31.147400000000001</v>
      </c>
      <c r="L92" s="45">
        <v>29.4101</v>
      </c>
      <c r="M92" s="45">
        <v>22.2255</v>
      </c>
      <c r="N92" s="45">
        <v>54.107900000000001</v>
      </c>
      <c r="O92" s="45">
        <v>54.107900000000001</v>
      </c>
      <c r="P92" s="45">
        <v>0</v>
      </c>
      <c r="Q92" s="45">
        <v>0</v>
      </c>
      <c r="R92" s="45">
        <v>0</v>
      </c>
      <c r="S92" s="45" t="s">
        <v>268</v>
      </c>
    </row>
    <row r="93" spans="1:19" hidden="1" outlineLevel="1" collapsed="1">
      <c r="A93" s="8">
        <v>43040</v>
      </c>
      <c r="B93" s="45">
        <v>28.937000000000001</v>
      </c>
      <c r="C93" s="45">
        <v>30.1265</v>
      </c>
      <c r="D93" s="45">
        <v>28.339600000000001</v>
      </c>
      <c r="E93" s="45">
        <v>27.3246</v>
      </c>
      <c r="F93" s="45">
        <v>29.354600000000001</v>
      </c>
      <c r="G93" s="45">
        <v>23.069299999999998</v>
      </c>
      <c r="H93" s="45">
        <v>28.933199999999999</v>
      </c>
      <c r="I93" s="45">
        <v>30.1159</v>
      </c>
      <c r="J93" s="45">
        <v>28.339600000000001</v>
      </c>
      <c r="K93" s="45">
        <v>27.3246</v>
      </c>
      <c r="L93" s="45">
        <v>29.354600000000001</v>
      </c>
      <c r="M93" s="45">
        <v>23.069299999999998</v>
      </c>
      <c r="N93" s="45">
        <v>54.156700000000001</v>
      </c>
      <c r="O93" s="45">
        <v>54.156700000000001</v>
      </c>
      <c r="P93" s="45">
        <v>0</v>
      </c>
      <c r="Q93" s="45">
        <v>0</v>
      </c>
      <c r="R93" s="45">
        <v>0</v>
      </c>
      <c r="S93" s="45" t="s">
        <v>268</v>
      </c>
    </row>
    <row r="94" spans="1:19" hidden="1" outlineLevel="1" collapsed="1">
      <c r="A94" s="8">
        <v>43070</v>
      </c>
      <c r="B94" s="45">
        <v>35.483400000000003</v>
      </c>
      <c r="C94" s="45">
        <v>29.3217</v>
      </c>
      <c r="D94" s="45">
        <v>38.321100000000001</v>
      </c>
      <c r="E94" s="45">
        <v>60.860199999999999</v>
      </c>
      <c r="F94" s="45">
        <v>33.781799999999997</v>
      </c>
      <c r="G94" s="45">
        <v>23.684799999999999</v>
      </c>
      <c r="H94" s="45">
        <v>35.481200000000001</v>
      </c>
      <c r="I94" s="45">
        <v>29.312899999999999</v>
      </c>
      <c r="J94" s="45">
        <v>38.321100000000001</v>
      </c>
      <c r="K94" s="45">
        <v>60.860199999999999</v>
      </c>
      <c r="L94" s="45">
        <v>33.781799999999997</v>
      </c>
      <c r="M94" s="45">
        <v>23.684799999999999</v>
      </c>
      <c r="N94" s="45">
        <v>56.417400000000001</v>
      </c>
      <c r="O94" s="45">
        <v>56.417400000000001</v>
      </c>
      <c r="P94" s="45">
        <v>0</v>
      </c>
      <c r="Q94" s="45" t="s">
        <v>268</v>
      </c>
      <c r="R94" s="45">
        <v>0</v>
      </c>
      <c r="S94" s="45">
        <v>0</v>
      </c>
    </row>
    <row r="95" spans="1:19" hidden="1" outlineLevel="1" collapsed="1">
      <c r="A95" s="8">
        <v>43101</v>
      </c>
      <c r="B95" s="45">
        <v>32.119599999999998</v>
      </c>
      <c r="C95" s="45">
        <v>30.649100000000001</v>
      </c>
      <c r="D95" s="45">
        <v>32.982599999999998</v>
      </c>
      <c r="E95" s="45">
        <v>40.2941</v>
      </c>
      <c r="F95" s="45">
        <v>32.056800000000003</v>
      </c>
      <c r="G95" s="45">
        <v>22.3323</v>
      </c>
      <c r="H95" s="45">
        <v>32.180599999999998</v>
      </c>
      <c r="I95" s="45">
        <v>30.627099999999999</v>
      </c>
      <c r="J95" s="45">
        <v>33.095100000000002</v>
      </c>
      <c r="K95" s="45">
        <v>40.2941</v>
      </c>
      <c r="L95" s="45">
        <v>32.203000000000003</v>
      </c>
      <c r="M95" s="45">
        <v>22.3323</v>
      </c>
      <c r="N95" s="45">
        <v>12.7514</v>
      </c>
      <c r="O95" s="45">
        <v>50.001899999999999</v>
      </c>
      <c r="P95" s="45">
        <v>7</v>
      </c>
      <c r="Q95" s="45">
        <v>0</v>
      </c>
      <c r="R95" s="45">
        <v>7</v>
      </c>
      <c r="S95" s="45" t="s">
        <v>268</v>
      </c>
    </row>
    <row r="96" spans="1:19" hidden="1" outlineLevel="1" collapsed="1">
      <c r="A96" s="8">
        <v>43132</v>
      </c>
      <c r="B96" s="45">
        <v>34.124200000000002</v>
      </c>
      <c r="C96" s="45">
        <v>30.292000000000002</v>
      </c>
      <c r="D96" s="45">
        <v>35.968899999999998</v>
      </c>
      <c r="E96" s="45">
        <v>41.793900000000001</v>
      </c>
      <c r="F96" s="45">
        <v>36.679699999999997</v>
      </c>
      <c r="G96" s="45">
        <v>21.733899999999998</v>
      </c>
      <c r="H96" s="45">
        <v>34.123699999999999</v>
      </c>
      <c r="I96" s="45">
        <v>30.29</v>
      </c>
      <c r="J96" s="45">
        <v>35.968899999999998</v>
      </c>
      <c r="K96" s="45">
        <v>41.793900000000001</v>
      </c>
      <c r="L96" s="45">
        <v>36.679699999999997</v>
      </c>
      <c r="M96" s="45">
        <v>21.733899999999998</v>
      </c>
      <c r="N96" s="45">
        <v>56.836599999999997</v>
      </c>
      <c r="O96" s="45">
        <v>56.836599999999997</v>
      </c>
      <c r="P96" s="45">
        <v>0</v>
      </c>
      <c r="Q96" s="45">
        <v>0</v>
      </c>
      <c r="R96" s="45">
        <v>0</v>
      </c>
      <c r="S96" s="45" t="s">
        <v>268</v>
      </c>
    </row>
    <row r="97" spans="1:19" hidden="1" outlineLevel="1" collapsed="1">
      <c r="A97" s="8">
        <v>43160</v>
      </c>
      <c r="B97" s="45">
        <v>33.4026</v>
      </c>
      <c r="C97" s="45">
        <v>30.741199999999999</v>
      </c>
      <c r="D97" s="45">
        <v>34.820300000000003</v>
      </c>
      <c r="E97" s="45">
        <v>33.195300000000003</v>
      </c>
      <c r="F97" s="45">
        <v>36.782699999999998</v>
      </c>
      <c r="G97" s="45">
        <v>22.7197</v>
      </c>
      <c r="H97" s="45">
        <v>33.395699999999998</v>
      </c>
      <c r="I97" s="45">
        <v>30.718</v>
      </c>
      <c r="J97" s="45">
        <v>34.820300000000003</v>
      </c>
      <c r="K97" s="45">
        <v>33.195300000000003</v>
      </c>
      <c r="L97" s="45">
        <v>36.782699999999998</v>
      </c>
      <c r="M97" s="45">
        <v>22.7197</v>
      </c>
      <c r="N97" s="45">
        <v>50.332099999999997</v>
      </c>
      <c r="O97" s="45">
        <v>50.332099999999997</v>
      </c>
      <c r="P97" s="45">
        <v>0</v>
      </c>
      <c r="Q97" s="45">
        <v>0</v>
      </c>
      <c r="R97" s="45">
        <v>0</v>
      </c>
      <c r="S97" s="45" t="s">
        <v>268</v>
      </c>
    </row>
    <row r="98" spans="1:19" hidden="1" outlineLevel="1" collapsed="1">
      <c r="A98" s="8">
        <v>43191</v>
      </c>
      <c r="B98" s="45">
        <v>34.6616</v>
      </c>
      <c r="C98" s="45">
        <v>30.604399999999998</v>
      </c>
      <c r="D98" s="45">
        <v>37.042099999999998</v>
      </c>
      <c r="E98" s="45">
        <v>40.3337</v>
      </c>
      <c r="F98" s="45">
        <v>37.927999999999997</v>
      </c>
      <c r="G98" s="45">
        <v>21.346499999999999</v>
      </c>
      <c r="H98" s="45">
        <v>34.661099999999998</v>
      </c>
      <c r="I98" s="45">
        <v>30.602699999999999</v>
      </c>
      <c r="J98" s="45">
        <v>37.042099999999998</v>
      </c>
      <c r="K98" s="45">
        <v>40.3337</v>
      </c>
      <c r="L98" s="45">
        <v>37.927999999999997</v>
      </c>
      <c r="M98" s="45">
        <v>21.346499999999999</v>
      </c>
      <c r="N98" s="45">
        <v>49.572400000000002</v>
      </c>
      <c r="O98" s="45">
        <v>49.572400000000002</v>
      </c>
      <c r="P98" s="45">
        <v>0</v>
      </c>
      <c r="Q98" s="45">
        <v>0</v>
      </c>
      <c r="R98" s="45">
        <v>0</v>
      </c>
      <c r="S98" s="45" t="s">
        <v>268</v>
      </c>
    </row>
    <row r="99" spans="1:19" hidden="1" outlineLevel="1" collapsed="1">
      <c r="A99" s="8">
        <v>43221</v>
      </c>
      <c r="B99" s="45">
        <v>34.266100000000002</v>
      </c>
      <c r="C99" s="45">
        <v>31.186800000000002</v>
      </c>
      <c r="D99" s="45">
        <v>36.244999999999997</v>
      </c>
      <c r="E99" s="45">
        <v>36.779800000000002</v>
      </c>
      <c r="F99" s="45">
        <v>37.230800000000002</v>
      </c>
      <c r="G99" s="45">
        <v>22.805700000000002</v>
      </c>
      <c r="H99" s="45">
        <v>34.265799999999999</v>
      </c>
      <c r="I99" s="45">
        <v>31.1861</v>
      </c>
      <c r="J99" s="45">
        <v>36.244999999999997</v>
      </c>
      <c r="K99" s="45">
        <v>36.779800000000002</v>
      </c>
      <c r="L99" s="45">
        <v>37.230800000000002</v>
      </c>
      <c r="M99" s="45">
        <v>22.805700000000002</v>
      </c>
      <c r="N99" s="45">
        <v>58.6875</v>
      </c>
      <c r="O99" s="45">
        <v>58.6875</v>
      </c>
      <c r="P99" s="45">
        <v>0</v>
      </c>
      <c r="Q99" s="45">
        <v>0</v>
      </c>
      <c r="R99" s="45">
        <v>0</v>
      </c>
      <c r="S99" s="45" t="s">
        <v>268</v>
      </c>
    </row>
    <row r="100" spans="1:19" hidden="1" outlineLevel="1" collapsed="1">
      <c r="A100" s="8">
        <v>43252</v>
      </c>
      <c r="B100" s="45">
        <v>37.7241</v>
      </c>
      <c r="C100" s="45">
        <v>31.254300000000001</v>
      </c>
      <c r="D100" s="45">
        <v>40.656799999999997</v>
      </c>
      <c r="E100" s="45">
        <v>36.817599999999999</v>
      </c>
      <c r="F100" s="45">
        <v>43.017499999999998</v>
      </c>
      <c r="G100" s="45">
        <v>22.6891</v>
      </c>
      <c r="H100" s="45">
        <v>37.722099999999998</v>
      </c>
      <c r="I100" s="45">
        <v>31.245200000000001</v>
      </c>
      <c r="J100" s="45">
        <v>40.656799999999997</v>
      </c>
      <c r="K100" s="45">
        <v>36.817599999999999</v>
      </c>
      <c r="L100" s="45">
        <v>43.017499999999998</v>
      </c>
      <c r="M100" s="45">
        <v>22.6891</v>
      </c>
      <c r="N100" s="45">
        <v>53.577800000000003</v>
      </c>
      <c r="O100" s="45">
        <v>53.577800000000003</v>
      </c>
      <c r="P100" s="45">
        <v>0</v>
      </c>
      <c r="Q100" s="45">
        <v>0</v>
      </c>
      <c r="R100" s="45">
        <v>0</v>
      </c>
      <c r="S100" s="45" t="s">
        <v>268</v>
      </c>
    </row>
    <row r="101" spans="1:19" hidden="1" outlineLevel="1" collapsed="1">
      <c r="A101" s="8">
        <v>43282</v>
      </c>
      <c r="B101" s="45">
        <v>33.71</v>
      </c>
      <c r="C101" s="45">
        <v>31.4392</v>
      </c>
      <c r="D101" s="45">
        <v>34.869199999999999</v>
      </c>
      <c r="E101" s="45">
        <v>34.900799999999997</v>
      </c>
      <c r="F101" s="45">
        <v>36.168900000000001</v>
      </c>
      <c r="G101" s="45">
        <v>20.581600000000002</v>
      </c>
      <c r="H101" s="45">
        <v>33.7057</v>
      </c>
      <c r="I101" s="45">
        <v>31.424800000000001</v>
      </c>
      <c r="J101" s="45">
        <v>34.869199999999999</v>
      </c>
      <c r="K101" s="45">
        <v>34.900799999999997</v>
      </c>
      <c r="L101" s="45">
        <v>36.168900000000001</v>
      </c>
      <c r="M101" s="45">
        <v>20.581600000000002</v>
      </c>
      <c r="N101" s="45">
        <v>51.592399999999998</v>
      </c>
      <c r="O101" s="45">
        <v>51.592399999999998</v>
      </c>
      <c r="P101" s="45">
        <v>0</v>
      </c>
      <c r="Q101" s="45">
        <v>0</v>
      </c>
      <c r="R101" s="45" t="s">
        <v>268</v>
      </c>
      <c r="S101" s="45" t="s">
        <v>268</v>
      </c>
    </row>
    <row r="102" spans="1:19" hidden="1" outlineLevel="1" collapsed="1">
      <c r="A102" s="8">
        <v>43313</v>
      </c>
      <c r="B102" s="45">
        <v>35.2667</v>
      </c>
      <c r="C102" s="45">
        <v>31.6707</v>
      </c>
      <c r="D102" s="45">
        <v>37.163400000000003</v>
      </c>
      <c r="E102" s="45">
        <v>31.291499999999999</v>
      </c>
      <c r="F102" s="45">
        <v>40.526899999999998</v>
      </c>
      <c r="G102" s="45">
        <v>22.773700000000002</v>
      </c>
      <c r="H102" s="45">
        <v>35.278300000000002</v>
      </c>
      <c r="I102" s="45">
        <v>31.665199999999999</v>
      </c>
      <c r="J102" s="45">
        <v>37.185499999999998</v>
      </c>
      <c r="K102" s="45">
        <v>31.291499999999999</v>
      </c>
      <c r="L102" s="45">
        <v>40.526899999999998</v>
      </c>
      <c r="M102" s="45">
        <v>22.926500000000001</v>
      </c>
      <c r="N102" s="45">
        <v>19.524899999999999</v>
      </c>
      <c r="O102" s="45">
        <v>51.1526</v>
      </c>
      <c r="P102" s="45">
        <v>14.8</v>
      </c>
      <c r="Q102" s="45">
        <v>0</v>
      </c>
      <c r="R102" s="45">
        <v>0</v>
      </c>
      <c r="S102" s="45">
        <v>14.8</v>
      </c>
    </row>
    <row r="103" spans="1:19" hidden="1" outlineLevel="1" collapsed="1">
      <c r="A103" s="8">
        <v>43344</v>
      </c>
      <c r="B103" s="45">
        <v>32.686900000000001</v>
      </c>
      <c r="C103" s="45">
        <v>31.6584</v>
      </c>
      <c r="D103" s="45">
        <v>33.136000000000003</v>
      </c>
      <c r="E103" s="45">
        <v>34.348799999999997</v>
      </c>
      <c r="F103" s="45">
        <v>33.564100000000003</v>
      </c>
      <c r="G103" s="45">
        <v>23.8141</v>
      </c>
      <c r="H103" s="45">
        <v>32.700699999999998</v>
      </c>
      <c r="I103" s="45">
        <v>31.6462</v>
      </c>
      <c r="J103" s="45">
        <v>33.161700000000003</v>
      </c>
      <c r="K103" s="45">
        <v>34.348799999999997</v>
      </c>
      <c r="L103" s="45">
        <v>33.564100000000003</v>
      </c>
      <c r="M103" s="45">
        <v>24.025300000000001</v>
      </c>
      <c r="N103" s="45">
        <v>20.620200000000001</v>
      </c>
      <c r="O103" s="45">
        <v>52.631100000000004</v>
      </c>
      <c r="P103" s="45">
        <v>14.8</v>
      </c>
      <c r="Q103" s="45">
        <v>0</v>
      </c>
      <c r="R103" s="45">
        <v>0</v>
      </c>
      <c r="S103" s="45">
        <v>14.8</v>
      </c>
    </row>
    <row r="104" spans="1:19" hidden="1" outlineLevel="1" collapsed="1">
      <c r="A104" s="8">
        <v>43374</v>
      </c>
      <c r="B104" s="45">
        <v>35.275199999999998</v>
      </c>
      <c r="C104" s="45">
        <v>37.249299999999998</v>
      </c>
      <c r="D104" s="45">
        <v>34.478200000000001</v>
      </c>
      <c r="E104" s="45">
        <v>37.533700000000003</v>
      </c>
      <c r="F104" s="45">
        <v>33.894500000000001</v>
      </c>
      <c r="G104" s="45">
        <v>20.8169</v>
      </c>
      <c r="H104" s="45">
        <v>35.273099999999999</v>
      </c>
      <c r="I104" s="45">
        <v>37.243099999999998</v>
      </c>
      <c r="J104" s="45">
        <v>34.478200000000001</v>
      </c>
      <c r="K104" s="45">
        <v>37.533700000000003</v>
      </c>
      <c r="L104" s="45">
        <v>33.894500000000001</v>
      </c>
      <c r="M104" s="45">
        <v>20.8169</v>
      </c>
      <c r="N104" s="45">
        <v>51.097700000000003</v>
      </c>
      <c r="O104" s="45">
        <v>51.097700000000003</v>
      </c>
      <c r="P104" s="45">
        <v>0</v>
      </c>
      <c r="Q104" s="45">
        <v>0</v>
      </c>
      <c r="R104" s="45">
        <v>0</v>
      </c>
      <c r="S104" s="45" t="s">
        <v>268</v>
      </c>
    </row>
    <row r="105" spans="1:19" hidden="1" outlineLevel="1" collapsed="1">
      <c r="A105" s="8">
        <v>43405</v>
      </c>
      <c r="B105" s="45">
        <v>34.3474</v>
      </c>
      <c r="C105" s="45">
        <v>34.2393</v>
      </c>
      <c r="D105" s="45">
        <v>34.3718</v>
      </c>
      <c r="E105" s="45">
        <v>38.886099999999999</v>
      </c>
      <c r="F105" s="45">
        <v>32.935499999999998</v>
      </c>
      <c r="G105" s="45">
        <v>17.0366</v>
      </c>
      <c r="H105" s="45">
        <v>34.542099999999998</v>
      </c>
      <c r="I105" s="45">
        <v>34.233800000000002</v>
      </c>
      <c r="J105" s="45">
        <v>34.612400000000001</v>
      </c>
      <c r="K105" s="45">
        <v>38.886099999999999</v>
      </c>
      <c r="L105" s="45">
        <v>32.935499999999998</v>
      </c>
      <c r="M105" s="45">
        <v>17.4649</v>
      </c>
      <c r="N105" s="45">
        <v>15.636699999999999</v>
      </c>
      <c r="O105" s="45">
        <v>49.177900000000001</v>
      </c>
      <c r="P105" s="45">
        <v>15.4154</v>
      </c>
      <c r="Q105" s="45">
        <v>0</v>
      </c>
      <c r="R105" s="45">
        <v>0</v>
      </c>
      <c r="S105" s="45">
        <v>15.4154</v>
      </c>
    </row>
    <row r="106" spans="1:19" hidden="1" outlineLevel="1" collapsed="1">
      <c r="A106" s="8">
        <v>43435</v>
      </c>
      <c r="B106" s="45">
        <v>38.365299999999998</v>
      </c>
      <c r="C106" s="45">
        <v>35.552599999999998</v>
      </c>
      <c r="D106" s="45">
        <v>38.952500000000001</v>
      </c>
      <c r="E106" s="45">
        <v>47.073799999999999</v>
      </c>
      <c r="F106" s="45">
        <v>34.956899999999997</v>
      </c>
      <c r="G106" s="45">
        <v>17.545400000000001</v>
      </c>
      <c r="H106" s="45">
        <v>38.364699999999999</v>
      </c>
      <c r="I106" s="45">
        <v>35.546599999999998</v>
      </c>
      <c r="J106" s="45">
        <v>38.952800000000003</v>
      </c>
      <c r="K106" s="45">
        <v>47.0749</v>
      </c>
      <c r="L106" s="45">
        <v>34.956899999999997</v>
      </c>
      <c r="M106" s="45">
        <v>17.545400000000001</v>
      </c>
      <c r="N106" s="45">
        <v>45.208799999999997</v>
      </c>
      <c r="O106" s="45">
        <v>49.503799999999998</v>
      </c>
      <c r="P106" s="45">
        <v>18</v>
      </c>
      <c r="Q106" s="45">
        <v>18</v>
      </c>
      <c r="R106" s="45">
        <v>0</v>
      </c>
      <c r="S106" s="45" t="s">
        <v>268</v>
      </c>
    </row>
    <row r="107" spans="1:19" hidden="1" outlineLevel="1" collapsed="1">
      <c r="A107" s="8">
        <v>43466</v>
      </c>
      <c r="B107" s="45">
        <v>38.448</v>
      </c>
      <c r="C107" s="45">
        <v>35.563299999999998</v>
      </c>
      <c r="D107" s="45">
        <v>39.070999999999998</v>
      </c>
      <c r="E107" s="45">
        <v>42.739600000000003</v>
      </c>
      <c r="F107" s="45">
        <v>36.950699999999998</v>
      </c>
      <c r="G107" s="45">
        <v>21.665500000000002</v>
      </c>
      <c r="H107" s="45">
        <v>38.4465</v>
      </c>
      <c r="I107" s="45">
        <v>35.553600000000003</v>
      </c>
      <c r="J107" s="45">
        <v>39.070999999999998</v>
      </c>
      <c r="K107" s="45">
        <v>42.739600000000003</v>
      </c>
      <c r="L107" s="45">
        <v>36.950699999999998</v>
      </c>
      <c r="M107" s="45">
        <v>21.665500000000002</v>
      </c>
      <c r="N107" s="45">
        <v>58.37</v>
      </c>
      <c r="O107" s="45">
        <v>58.37</v>
      </c>
      <c r="P107" s="45">
        <v>0</v>
      </c>
      <c r="Q107" s="45">
        <v>0</v>
      </c>
      <c r="R107" s="45">
        <v>0</v>
      </c>
      <c r="S107" s="45" t="s">
        <v>268</v>
      </c>
    </row>
    <row r="108" spans="1:19" hidden="1" outlineLevel="1" collapsed="1">
      <c r="A108" s="8">
        <v>43497</v>
      </c>
      <c r="B108" s="45">
        <v>33.231699999999996</v>
      </c>
      <c r="C108" s="45">
        <v>35.1327</v>
      </c>
      <c r="D108" s="45">
        <v>32.796500000000002</v>
      </c>
      <c r="E108" s="45">
        <v>36.640599999999999</v>
      </c>
      <c r="F108" s="45">
        <v>31.7927</v>
      </c>
      <c r="G108" s="45">
        <v>15.267200000000001</v>
      </c>
      <c r="H108" s="45">
        <v>33.230899999999998</v>
      </c>
      <c r="I108" s="45">
        <v>35.128399999999999</v>
      </c>
      <c r="J108" s="45">
        <v>32.796500000000002</v>
      </c>
      <c r="K108" s="45">
        <v>36.640599999999999</v>
      </c>
      <c r="L108" s="45">
        <v>31.7927</v>
      </c>
      <c r="M108" s="45">
        <v>15.267200000000001</v>
      </c>
      <c r="N108" s="45">
        <v>52.479700000000001</v>
      </c>
      <c r="O108" s="45">
        <v>52.479700000000001</v>
      </c>
      <c r="P108" s="45">
        <v>0</v>
      </c>
      <c r="Q108" s="45">
        <v>0</v>
      </c>
      <c r="R108" s="45">
        <v>0</v>
      </c>
      <c r="S108" s="45" t="s">
        <v>268</v>
      </c>
    </row>
    <row r="109" spans="1:19" hidden="1" outlineLevel="1" collapsed="1">
      <c r="A109" s="8">
        <v>43525</v>
      </c>
      <c r="B109" s="45">
        <v>31.5532</v>
      </c>
      <c r="C109" s="45">
        <v>36.240299999999998</v>
      </c>
      <c r="D109" s="45">
        <v>30.540199999999999</v>
      </c>
      <c r="E109" s="45">
        <v>29.675999999999998</v>
      </c>
      <c r="F109" s="45">
        <v>32.5471</v>
      </c>
      <c r="G109" s="45">
        <v>15.219799999999999</v>
      </c>
      <c r="H109" s="45">
        <v>31.552399999999999</v>
      </c>
      <c r="I109" s="45">
        <v>36.236600000000003</v>
      </c>
      <c r="J109" s="45">
        <v>30.540299999999998</v>
      </c>
      <c r="K109" s="45">
        <v>29.676100000000002</v>
      </c>
      <c r="L109" s="45">
        <v>32.5471</v>
      </c>
      <c r="M109" s="45">
        <v>15.219799999999999</v>
      </c>
      <c r="N109" s="45">
        <v>54.038600000000002</v>
      </c>
      <c r="O109" s="45">
        <v>58.134</v>
      </c>
      <c r="P109" s="45">
        <v>18</v>
      </c>
      <c r="Q109" s="45">
        <v>18</v>
      </c>
      <c r="R109" s="45">
        <v>0</v>
      </c>
      <c r="S109" s="45" t="s">
        <v>268</v>
      </c>
    </row>
    <row r="110" spans="1:19" hidden="1" outlineLevel="1" collapsed="1">
      <c r="A110" s="8">
        <v>43556</v>
      </c>
      <c r="B110" s="45">
        <v>33.391500000000001</v>
      </c>
      <c r="C110" s="45">
        <v>35.368600000000001</v>
      </c>
      <c r="D110" s="45">
        <v>32.933700000000002</v>
      </c>
      <c r="E110" s="45">
        <v>35.244900000000001</v>
      </c>
      <c r="F110" s="45">
        <v>32.272500000000001</v>
      </c>
      <c r="G110" s="45">
        <v>25.306000000000001</v>
      </c>
      <c r="H110" s="45">
        <v>33.389800000000001</v>
      </c>
      <c r="I110" s="45">
        <v>35.360199999999999</v>
      </c>
      <c r="J110" s="45">
        <v>32.933799999999998</v>
      </c>
      <c r="K110" s="45">
        <v>35.244999999999997</v>
      </c>
      <c r="L110" s="45">
        <v>32.272500000000001</v>
      </c>
      <c r="M110" s="45">
        <v>25.306000000000001</v>
      </c>
      <c r="N110" s="45">
        <v>48.617600000000003</v>
      </c>
      <c r="O110" s="45">
        <v>49.326300000000003</v>
      </c>
      <c r="P110" s="45">
        <v>18</v>
      </c>
      <c r="Q110" s="45">
        <v>18</v>
      </c>
      <c r="R110" s="45">
        <v>0</v>
      </c>
      <c r="S110" s="45" t="s">
        <v>268</v>
      </c>
    </row>
    <row r="111" spans="1:19" hidden="1" outlineLevel="1" collapsed="1">
      <c r="A111" s="8">
        <v>43586</v>
      </c>
      <c r="B111" s="45">
        <v>35.176600000000001</v>
      </c>
      <c r="C111" s="45">
        <v>35.759099999999997</v>
      </c>
      <c r="D111" s="45">
        <v>35.050899999999999</v>
      </c>
      <c r="E111" s="45">
        <v>37.767499999999998</v>
      </c>
      <c r="F111" s="45">
        <v>33.998100000000001</v>
      </c>
      <c r="G111" s="45">
        <v>22.9375</v>
      </c>
      <c r="H111" s="45">
        <v>35.175899999999999</v>
      </c>
      <c r="I111" s="45">
        <v>35.755299999999998</v>
      </c>
      <c r="J111" s="45">
        <v>35.050899999999999</v>
      </c>
      <c r="K111" s="45">
        <v>37.767499999999998</v>
      </c>
      <c r="L111" s="45">
        <v>33.998100000000001</v>
      </c>
      <c r="M111" s="45">
        <v>22.9375</v>
      </c>
      <c r="N111" s="45">
        <v>50.211799999999997</v>
      </c>
      <c r="O111" s="45">
        <v>50.211799999999997</v>
      </c>
      <c r="P111" s="45">
        <v>0</v>
      </c>
      <c r="Q111" s="45">
        <v>0</v>
      </c>
      <c r="R111" s="45">
        <v>0</v>
      </c>
      <c r="S111" s="45" t="s">
        <v>268</v>
      </c>
    </row>
    <row r="112" spans="1:19" hidden="1" outlineLevel="1" collapsed="1">
      <c r="A112" s="8">
        <v>43617</v>
      </c>
      <c r="B112" s="45">
        <v>33.756999999999998</v>
      </c>
      <c r="C112" s="45">
        <v>36.7303</v>
      </c>
      <c r="D112" s="45">
        <v>33.035400000000003</v>
      </c>
      <c r="E112" s="45">
        <v>33.488500000000002</v>
      </c>
      <c r="F112" s="45">
        <v>33.419600000000003</v>
      </c>
      <c r="G112" s="45">
        <v>24.651599999999998</v>
      </c>
      <c r="H112" s="45">
        <v>33.756700000000002</v>
      </c>
      <c r="I112" s="45">
        <v>36.728900000000003</v>
      </c>
      <c r="J112" s="45">
        <v>33.035400000000003</v>
      </c>
      <c r="K112" s="45">
        <v>33.488500000000002</v>
      </c>
      <c r="L112" s="45">
        <v>33.419600000000003</v>
      </c>
      <c r="M112" s="45">
        <v>24.651599999999998</v>
      </c>
      <c r="N112" s="45">
        <v>54.599499999999999</v>
      </c>
      <c r="O112" s="45">
        <v>54.599499999999999</v>
      </c>
      <c r="P112" s="45">
        <v>0</v>
      </c>
      <c r="Q112" s="45">
        <v>0</v>
      </c>
      <c r="R112" s="45">
        <v>0</v>
      </c>
      <c r="S112" s="45" t="s">
        <v>268</v>
      </c>
    </row>
    <row r="113" spans="1:19" hidden="1" outlineLevel="1" collapsed="1">
      <c r="A113" s="8">
        <v>43647</v>
      </c>
      <c r="B113" s="45">
        <v>34.939599999999999</v>
      </c>
      <c r="C113" s="45">
        <v>37.292099999999998</v>
      </c>
      <c r="D113" s="45">
        <v>34.512099999999997</v>
      </c>
      <c r="E113" s="45">
        <v>36.785899999999998</v>
      </c>
      <c r="F113" s="45">
        <v>32.692300000000003</v>
      </c>
      <c r="G113" s="45">
        <v>22.706099999999999</v>
      </c>
      <c r="H113" s="45">
        <v>34.938899999999997</v>
      </c>
      <c r="I113" s="45">
        <v>37.287799999999997</v>
      </c>
      <c r="J113" s="45">
        <v>34.512300000000003</v>
      </c>
      <c r="K113" s="45">
        <v>36.786200000000001</v>
      </c>
      <c r="L113" s="45">
        <v>32.692300000000003</v>
      </c>
      <c r="M113" s="45">
        <v>22.706099999999999</v>
      </c>
      <c r="N113" s="45">
        <v>46.932899999999997</v>
      </c>
      <c r="O113" s="45">
        <v>51.240400000000001</v>
      </c>
      <c r="P113" s="45">
        <v>17.063400000000001</v>
      </c>
      <c r="Q113" s="45">
        <v>17.063400000000001</v>
      </c>
      <c r="R113" s="45">
        <v>0</v>
      </c>
      <c r="S113" s="45" t="s">
        <v>268</v>
      </c>
    </row>
    <row r="114" spans="1:19" hidden="1" outlineLevel="1" collapsed="1">
      <c r="A114" s="8">
        <v>43678</v>
      </c>
      <c r="B114" s="45">
        <v>37.179099999999998</v>
      </c>
      <c r="C114" s="45">
        <v>37.659799999999997</v>
      </c>
      <c r="D114" s="45">
        <v>37.124000000000002</v>
      </c>
      <c r="E114" s="45">
        <v>39.648200000000003</v>
      </c>
      <c r="F114" s="45">
        <v>31.495699999999999</v>
      </c>
      <c r="G114" s="45">
        <v>21.9313</v>
      </c>
      <c r="H114" s="45">
        <v>37.178600000000003</v>
      </c>
      <c r="I114" s="45">
        <v>37.655200000000001</v>
      </c>
      <c r="J114" s="45">
        <v>37.124000000000002</v>
      </c>
      <c r="K114" s="45">
        <v>39.648200000000003</v>
      </c>
      <c r="L114" s="45">
        <v>31.495699999999999</v>
      </c>
      <c r="M114" s="45">
        <v>21.9313</v>
      </c>
      <c r="N114" s="45">
        <v>48.539299999999997</v>
      </c>
      <c r="O114" s="45">
        <v>49.1813</v>
      </c>
      <c r="P114" s="45">
        <v>17</v>
      </c>
      <c r="Q114" s="45">
        <v>17</v>
      </c>
      <c r="R114" s="45">
        <v>0</v>
      </c>
      <c r="S114" s="45" t="s">
        <v>268</v>
      </c>
    </row>
    <row r="115" spans="1:19" hidden="1" outlineLevel="1" collapsed="1">
      <c r="A115" s="8">
        <v>43709</v>
      </c>
      <c r="B115" s="45">
        <v>36.946899999999999</v>
      </c>
      <c r="C115" s="45">
        <v>37.765999999999998</v>
      </c>
      <c r="D115" s="45">
        <v>36.853099999999998</v>
      </c>
      <c r="E115" s="45">
        <v>39.534100000000002</v>
      </c>
      <c r="F115" s="45">
        <v>30.583500000000001</v>
      </c>
      <c r="G115" s="45">
        <v>19.659199999999998</v>
      </c>
      <c r="H115" s="45">
        <v>36.946199999999997</v>
      </c>
      <c r="I115" s="45">
        <v>37.759300000000003</v>
      </c>
      <c r="J115" s="45">
        <v>36.853200000000001</v>
      </c>
      <c r="K115" s="45">
        <v>39.534300000000002</v>
      </c>
      <c r="L115" s="45">
        <v>30.583500000000001</v>
      </c>
      <c r="M115" s="45">
        <v>19.659199999999998</v>
      </c>
      <c r="N115" s="45">
        <v>47.001800000000003</v>
      </c>
      <c r="O115" s="45">
        <v>48.930500000000002</v>
      </c>
      <c r="P115" s="45">
        <v>16.796299999999999</v>
      </c>
      <c r="Q115" s="45">
        <v>16.796299999999999</v>
      </c>
      <c r="R115" s="45">
        <v>0</v>
      </c>
      <c r="S115" s="45" t="s">
        <v>268</v>
      </c>
    </row>
    <row r="116" spans="1:19" hidden="1" outlineLevel="1" collapsed="1">
      <c r="A116" s="8">
        <v>43739</v>
      </c>
      <c r="B116" s="45">
        <v>37.792099999999998</v>
      </c>
      <c r="C116" s="45">
        <v>37.308700000000002</v>
      </c>
      <c r="D116" s="45">
        <v>37.853499999999997</v>
      </c>
      <c r="E116" s="45">
        <v>39.701999999999998</v>
      </c>
      <c r="F116" s="45">
        <v>33.689799999999998</v>
      </c>
      <c r="G116" s="45">
        <v>24.1309</v>
      </c>
      <c r="H116" s="45">
        <v>37.792099999999998</v>
      </c>
      <c r="I116" s="45">
        <v>37.307299999999998</v>
      </c>
      <c r="J116" s="45">
        <v>37.853700000000003</v>
      </c>
      <c r="K116" s="45">
        <v>39.702300000000001</v>
      </c>
      <c r="L116" s="45">
        <v>33.689799999999998</v>
      </c>
      <c r="M116" s="45">
        <v>24.1309</v>
      </c>
      <c r="N116" s="45">
        <v>36.826099999999997</v>
      </c>
      <c r="O116" s="45">
        <v>47.3474</v>
      </c>
      <c r="P116" s="45">
        <v>16.5</v>
      </c>
      <c r="Q116" s="45">
        <v>16.5</v>
      </c>
      <c r="R116" s="45">
        <v>0</v>
      </c>
      <c r="S116" s="45" t="s">
        <v>268</v>
      </c>
    </row>
    <row r="117" spans="1:19" hidden="1" outlineLevel="1" collapsed="1">
      <c r="A117" s="8">
        <v>43770</v>
      </c>
      <c r="B117" s="45">
        <v>37.469200000000001</v>
      </c>
      <c r="C117" s="45">
        <v>37.541499999999999</v>
      </c>
      <c r="D117" s="45">
        <v>37.4604</v>
      </c>
      <c r="E117" s="45">
        <v>39.446899999999999</v>
      </c>
      <c r="F117" s="45">
        <v>32.606099999999998</v>
      </c>
      <c r="G117" s="45">
        <v>24.985900000000001</v>
      </c>
      <c r="H117" s="45">
        <v>37.469099999999997</v>
      </c>
      <c r="I117" s="45">
        <v>37.540199999999999</v>
      </c>
      <c r="J117" s="45">
        <v>37.4604</v>
      </c>
      <c r="K117" s="45">
        <v>39.446899999999999</v>
      </c>
      <c r="L117" s="45">
        <v>32.606099999999998</v>
      </c>
      <c r="M117" s="45">
        <v>24.985900000000001</v>
      </c>
      <c r="N117" s="45">
        <v>45.321100000000001</v>
      </c>
      <c r="O117" s="45">
        <v>48.151400000000002</v>
      </c>
      <c r="P117" s="45">
        <v>15.5</v>
      </c>
      <c r="Q117" s="45">
        <v>15.5</v>
      </c>
      <c r="R117" s="45">
        <v>0</v>
      </c>
      <c r="S117" s="45" t="s">
        <v>268</v>
      </c>
    </row>
    <row r="118" spans="1:19" hidden="1" outlineLevel="1" collapsed="1">
      <c r="A118" s="8">
        <v>43800</v>
      </c>
      <c r="B118" s="45">
        <v>36.716099999999997</v>
      </c>
      <c r="C118" s="45">
        <v>39.114199999999997</v>
      </c>
      <c r="D118" s="45">
        <v>36.458399999999997</v>
      </c>
      <c r="E118" s="45">
        <v>38.961599999999997</v>
      </c>
      <c r="F118" s="45">
        <v>30.191299999999998</v>
      </c>
      <c r="G118" s="45">
        <v>23.652899999999999</v>
      </c>
      <c r="H118" s="45">
        <v>36.715299999999999</v>
      </c>
      <c r="I118" s="45">
        <v>39.1068</v>
      </c>
      <c r="J118" s="45">
        <v>36.458399999999997</v>
      </c>
      <c r="K118" s="45">
        <v>38.961599999999997</v>
      </c>
      <c r="L118" s="45">
        <v>30.191299999999998</v>
      </c>
      <c r="M118" s="45">
        <v>23.652899999999999</v>
      </c>
      <c r="N118" s="45">
        <v>48.585799999999999</v>
      </c>
      <c r="O118" s="45">
        <v>48.866399999999999</v>
      </c>
      <c r="P118" s="45">
        <v>15.5</v>
      </c>
      <c r="Q118" s="45">
        <v>15.5</v>
      </c>
      <c r="R118" s="45">
        <v>0</v>
      </c>
      <c r="S118" s="45" t="s">
        <v>268</v>
      </c>
    </row>
    <row r="119" spans="1:19" hidden="1" outlineLevel="1" collapsed="1">
      <c r="A119" s="8">
        <v>43831</v>
      </c>
      <c r="B119" s="45">
        <v>37.906399999999998</v>
      </c>
      <c r="C119" s="45">
        <v>39.415900000000001</v>
      </c>
      <c r="D119" s="45">
        <v>37.728999999999999</v>
      </c>
      <c r="E119" s="45">
        <v>40.017400000000002</v>
      </c>
      <c r="F119" s="45">
        <v>32.441400000000002</v>
      </c>
      <c r="G119" s="45">
        <v>23.732800000000001</v>
      </c>
      <c r="H119" s="45">
        <v>37.906399999999998</v>
      </c>
      <c r="I119" s="45">
        <v>39.415700000000001</v>
      </c>
      <c r="J119" s="45">
        <v>37.728999999999999</v>
      </c>
      <c r="K119" s="45">
        <v>40.017499999999998</v>
      </c>
      <c r="L119" s="45">
        <v>32.441400000000002</v>
      </c>
      <c r="M119" s="45">
        <v>23.732800000000001</v>
      </c>
      <c r="N119" s="45">
        <v>38.938499999999998</v>
      </c>
      <c r="O119" s="45">
        <v>45.027200000000001</v>
      </c>
      <c r="P119" s="45">
        <v>13.5</v>
      </c>
      <c r="Q119" s="45">
        <v>13.5</v>
      </c>
      <c r="R119" s="45">
        <v>0</v>
      </c>
      <c r="S119" s="45" t="s">
        <v>268</v>
      </c>
    </row>
    <row r="120" spans="1:19" hidden="1" outlineLevel="1" collapsed="1">
      <c r="A120" s="8">
        <v>43862</v>
      </c>
      <c r="B120" s="45">
        <v>38.140099999999997</v>
      </c>
      <c r="C120" s="45">
        <v>38.845700000000001</v>
      </c>
      <c r="D120" s="45">
        <v>38.048900000000003</v>
      </c>
      <c r="E120" s="45">
        <v>40.4285</v>
      </c>
      <c r="F120" s="45">
        <v>33.171500000000002</v>
      </c>
      <c r="G120" s="45">
        <v>18.958500000000001</v>
      </c>
      <c r="H120" s="45">
        <v>38.139899999999997</v>
      </c>
      <c r="I120" s="45">
        <v>38.844099999999997</v>
      </c>
      <c r="J120" s="45">
        <v>38.048900000000003</v>
      </c>
      <c r="K120" s="45">
        <v>40.4285</v>
      </c>
      <c r="L120" s="45">
        <v>33.171500000000002</v>
      </c>
      <c r="M120" s="45">
        <v>18.958500000000001</v>
      </c>
      <c r="N120" s="45">
        <v>45.227699999999999</v>
      </c>
      <c r="O120" s="45">
        <v>45.227699999999999</v>
      </c>
      <c r="P120" s="45">
        <v>0</v>
      </c>
      <c r="Q120" s="45">
        <v>0</v>
      </c>
      <c r="R120" s="45">
        <v>0</v>
      </c>
      <c r="S120" s="45" t="s">
        <v>268</v>
      </c>
    </row>
    <row r="121" spans="1:19" hidden="1" outlineLevel="1" collapsed="1">
      <c r="A121" s="8">
        <v>43891</v>
      </c>
      <c r="B121" s="45">
        <v>38.964500000000001</v>
      </c>
      <c r="C121" s="45">
        <v>37.526600000000002</v>
      </c>
      <c r="D121" s="45">
        <v>39.151400000000002</v>
      </c>
      <c r="E121" s="45">
        <v>40.700699999999998</v>
      </c>
      <c r="F121" s="45">
        <v>35.702399999999997</v>
      </c>
      <c r="G121" s="45">
        <v>17.3827</v>
      </c>
      <c r="H121" s="45">
        <v>38.988199999999999</v>
      </c>
      <c r="I121" s="45">
        <v>37.523899999999998</v>
      </c>
      <c r="J121" s="45">
        <v>39.178699999999999</v>
      </c>
      <c r="K121" s="45">
        <v>40.700699999999998</v>
      </c>
      <c r="L121" s="45">
        <v>35.702399999999997</v>
      </c>
      <c r="M121" s="45">
        <v>17.877500000000001</v>
      </c>
      <c r="N121" s="45">
        <v>8.3476999999999997</v>
      </c>
      <c r="O121" s="45">
        <v>49.0655</v>
      </c>
      <c r="P121" s="45">
        <v>6.8811999999999998</v>
      </c>
      <c r="Q121" s="45">
        <v>0</v>
      </c>
      <c r="R121" s="45">
        <v>0</v>
      </c>
      <c r="S121" s="45">
        <v>6.8811999999999998</v>
      </c>
    </row>
    <row r="122" spans="1:19" hidden="1" outlineLevel="1" collapsed="1">
      <c r="A122" s="8">
        <v>43922</v>
      </c>
      <c r="B122" s="45">
        <v>39.4893</v>
      </c>
      <c r="C122" s="45">
        <v>37.722999999999999</v>
      </c>
      <c r="D122" s="45">
        <v>39.729599999999998</v>
      </c>
      <c r="E122" s="45">
        <v>40.857900000000001</v>
      </c>
      <c r="F122" s="45">
        <v>36.287300000000002</v>
      </c>
      <c r="G122" s="45">
        <v>16.648399999999999</v>
      </c>
      <c r="H122" s="45">
        <v>39.482300000000002</v>
      </c>
      <c r="I122" s="45">
        <v>37.655000000000001</v>
      </c>
      <c r="J122" s="45">
        <v>39.729599999999998</v>
      </c>
      <c r="K122" s="45">
        <v>40.857900000000001</v>
      </c>
      <c r="L122" s="45">
        <v>36.287300000000002</v>
      </c>
      <c r="M122" s="45">
        <v>16.648399999999999</v>
      </c>
      <c r="N122" s="45">
        <v>50.300800000000002</v>
      </c>
      <c r="O122" s="45">
        <v>50.300800000000002</v>
      </c>
      <c r="P122" s="45">
        <v>0</v>
      </c>
      <c r="Q122" s="45">
        <v>0</v>
      </c>
      <c r="R122" s="45">
        <v>0</v>
      </c>
      <c r="S122" s="45" t="s">
        <v>268</v>
      </c>
    </row>
    <row r="123" spans="1:19" hidden="1" outlineLevel="1" collapsed="1">
      <c r="A123" s="8">
        <v>43952</v>
      </c>
      <c r="B123" s="45">
        <v>38.529800000000002</v>
      </c>
      <c r="C123" s="45">
        <v>36.357900000000001</v>
      </c>
      <c r="D123" s="45">
        <v>38.818100000000001</v>
      </c>
      <c r="E123" s="45">
        <v>40.739600000000003</v>
      </c>
      <c r="F123" s="45">
        <v>33.831200000000003</v>
      </c>
      <c r="G123" s="45">
        <v>16.483599999999999</v>
      </c>
      <c r="H123" s="45">
        <v>38.551099999999998</v>
      </c>
      <c r="I123" s="45">
        <v>36.322800000000001</v>
      </c>
      <c r="J123" s="45">
        <v>38.846400000000003</v>
      </c>
      <c r="K123" s="45">
        <v>40.739800000000002</v>
      </c>
      <c r="L123" s="45">
        <v>33.831200000000003</v>
      </c>
      <c r="M123" s="45">
        <v>16.8916</v>
      </c>
      <c r="N123" s="45">
        <v>19.815000000000001</v>
      </c>
      <c r="O123" s="45">
        <v>49.878999999999998</v>
      </c>
      <c r="P123" s="45">
        <v>8.8701000000000008</v>
      </c>
      <c r="Q123" s="45">
        <v>8</v>
      </c>
      <c r="R123" s="45">
        <v>0</v>
      </c>
      <c r="S123" s="45">
        <v>8.8763000000000005</v>
      </c>
    </row>
    <row r="124" spans="1:19" hidden="1" outlineLevel="1" collapsed="1">
      <c r="A124" s="8">
        <v>43983</v>
      </c>
      <c r="B124" s="45">
        <v>38.537999999999997</v>
      </c>
      <c r="C124" s="45">
        <v>37.820500000000003</v>
      </c>
      <c r="D124" s="45">
        <v>38.628500000000003</v>
      </c>
      <c r="E124" s="45">
        <v>40.345500000000001</v>
      </c>
      <c r="F124" s="45">
        <v>34.268999999999998</v>
      </c>
      <c r="G124" s="45">
        <v>17.286300000000001</v>
      </c>
      <c r="H124" s="45">
        <v>38.5366</v>
      </c>
      <c r="I124" s="45">
        <v>37.8078</v>
      </c>
      <c r="J124" s="45">
        <v>38.628500000000003</v>
      </c>
      <c r="K124" s="45">
        <v>40.345500000000001</v>
      </c>
      <c r="L124" s="45">
        <v>34.268999999999998</v>
      </c>
      <c r="M124" s="45">
        <v>17.286300000000001</v>
      </c>
      <c r="N124" s="45">
        <v>49.916600000000003</v>
      </c>
      <c r="O124" s="45">
        <v>49.916600000000003</v>
      </c>
      <c r="P124" s="45">
        <v>0</v>
      </c>
      <c r="Q124" s="45">
        <v>0</v>
      </c>
      <c r="R124" s="45">
        <v>0</v>
      </c>
      <c r="S124" s="45" t="s">
        <v>268</v>
      </c>
    </row>
    <row r="125" spans="1:19" hidden="1" outlineLevel="1" collapsed="1">
      <c r="A125" s="8">
        <v>44013</v>
      </c>
      <c r="B125" s="45">
        <v>37.525700000000001</v>
      </c>
      <c r="C125" s="45">
        <v>36.958399999999997</v>
      </c>
      <c r="D125" s="45">
        <v>37.5991</v>
      </c>
      <c r="E125" s="45">
        <v>39.922499999999999</v>
      </c>
      <c r="F125" s="45">
        <v>32.802500000000002</v>
      </c>
      <c r="G125" s="45">
        <v>16.842600000000001</v>
      </c>
      <c r="H125" s="45">
        <v>37.5169</v>
      </c>
      <c r="I125" s="45">
        <v>36.877499999999998</v>
      </c>
      <c r="J125" s="45">
        <v>37.5991</v>
      </c>
      <c r="K125" s="45">
        <v>39.922499999999999</v>
      </c>
      <c r="L125" s="45">
        <v>32.802500000000002</v>
      </c>
      <c r="M125" s="45">
        <v>16.842600000000001</v>
      </c>
      <c r="N125" s="45">
        <v>49.933500000000002</v>
      </c>
      <c r="O125" s="45">
        <v>49.933500000000002</v>
      </c>
      <c r="P125" s="45">
        <v>0</v>
      </c>
      <c r="Q125" s="45">
        <v>0</v>
      </c>
      <c r="R125" s="45">
        <v>0</v>
      </c>
      <c r="S125" s="45" t="s">
        <v>268</v>
      </c>
    </row>
    <row r="126" spans="1:19" hidden="1" outlineLevel="1" collapsed="1">
      <c r="A126" s="8">
        <v>44044</v>
      </c>
      <c r="B126" s="45">
        <v>37.413400000000003</v>
      </c>
      <c r="C126" s="45">
        <v>36.3337</v>
      </c>
      <c r="D126" s="45">
        <v>37.546999999999997</v>
      </c>
      <c r="E126" s="45">
        <v>38.9786</v>
      </c>
      <c r="F126" s="45">
        <v>34.678600000000003</v>
      </c>
      <c r="G126" s="45">
        <v>21.9466</v>
      </c>
      <c r="H126" s="45">
        <v>37.4129</v>
      </c>
      <c r="I126" s="45">
        <v>36.327500000000001</v>
      </c>
      <c r="J126" s="45">
        <v>37.546999999999997</v>
      </c>
      <c r="K126" s="45">
        <v>38.9786</v>
      </c>
      <c r="L126" s="45">
        <v>34.678600000000003</v>
      </c>
      <c r="M126" s="45">
        <v>21.9466</v>
      </c>
      <c r="N126" s="45">
        <v>42.429000000000002</v>
      </c>
      <c r="O126" s="45">
        <v>42.429000000000002</v>
      </c>
      <c r="P126" s="45">
        <v>0</v>
      </c>
      <c r="Q126" s="45">
        <v>0</v>
      </c>
      <c r="R126" s="45">
        <v>0</v>
      </c>
      <c r="S126" s="45" t="s">
        <v>268</v>
      </c>
    </row>
    <row r="127" spans="1:19" hidden="1" outlineLevel="1" collapsed="1">
      <c r="A127" s="8">
        <v>44075</v>
      </c>
      <c r="B127" s="45">
        <v>37.456800000000001</v>
      </c>
      <c r="C127" s="45">
        <v>35.9512</v>
      </c>
      <c r="D127" s="45">
        <v>37.673299999999998</v>
      </c>
      <c r="E127" s="45">
        <v>39.082500000000003</v>
      </c>
      <c r="F127" s="45">
        <v>34.970599999999997</v>
      </c>
      <c r="G127" s="45">
        <v>23.740400000000001</v>
      </c>
      <c r="H127" s="45">
        <v>37.473599999999998</v>
      </c>
      <c r="I127" s="45">
        <v>35.869599999999998</v>
      </c>
      <c r="J127" s="45">
        <v>37.703099999999999</v>
      </c>
      <c r="K127" s="45">
        <v>39.082500000000003</v>
      </c>
      <c r="L127" s="45">
        <v>35.085000000000001</v>
      </c>
      <c r="M127" s="45">
        <v>23.740400000000001</v>
      </c>
      <c r="N127" s="45">
        <v>26.891200000000001</v>
      </c>
      <c r="O127" s="45">
        <v>49.941400000000002</v>
      </c>
      <c r="P127" s="45">
        <v>7.2481</v>
      </c>
      <c r="Q127" s="45">
        <v>0</v>
      </c>
      <c r="R127" s="45">
        <v>7.2481</v>
      </c>
      <c r="S127" s="45" t="s">
        <v>268</v>
      </c>
    </row>
    <row r="128" spans="1:19" hidden="1" outlineLevel="1" collapsed="1">
      <c r="A128" s="8">
        <v>44105</v>
      </c>
      <c r="B128" s="45">
        <v>36.4514</v>
      </c>
      <c r="C128" s="45">
        <v>34.762700000000002</v>
      </c>
      <c r="D128" s="45">
        <v>36.706200000000003</v>
      </c>
      <c r="E128" s="45">
        <v>39.1342</v>
      </c>
      <c r="F128" s="45">
        <v>32.040399999999998</v>
      </c>
      <c r="G128" s="45">
        <v>21.763200000000001</v>
      </c>
      <c r="H128" s="45">
        <v>36.469799999999999</v>
      </c>
      <c r="I128" s="45">
        <v>34.745199999999997</v>
      </c>
      <c r="J128" s="45">
        <v>36.729900000000001</v>
      </c>
      <c r="K128" s="45">
        <v>39.1342</v>
      </c>
      <c r="L128" s="45">
        <v>32.085700000000003</v>
      </c>
      <c r="M128" s="45">
        <v>21.903400000000001</v>
      </c>
      <c r="N128" s="45">
        <v>15.023300000000001</v>
      </c>
      <c r="O128" s="45">
        <v>49.6843</v>
      </c>
      <c r="P128" s="45">
        <v>7.4413</v>
      </c>
      <c r="Q128" s="45">
        <v>0</v>
      </c>
      <c r="R128" s="45">
        <v>7.2481</v>
      </c>
      <c r="S128" s="45">
        <v>7.7114000000000003</v>
      </c>
    </row>
    <row r="129" spans="1:19" hidden="1" outlineLevel="1" collapsed="1">
      <c r="A129" s="8">
        <v>44136</v>
      </c>
      <c r="B129" s="45">
        <v>36.6877</v>
      </c>
      <c r="C129" s="45">
        <v>36.210099999999997</v>
      </c>
      <c r="D129" s="45">
        <v>36.757199999999997</v>
      </c>
      <c r="E129" s="45">
        <v>39.069200000000002</v>
      </c>
      <c r="F129" s="45">
        <v>32.511200000000002</v>
      </c>
      <c r="G129" s="45">
        <v>22.815200000000001</v>
      </c>
      <c r="H129" s="45">
        <v>36.675199999999997</v>
      </c>
      <c r="I129" s="45">
        <v>36.106099999999998</v>
      </c>
      <c r="J129" s="45">
        <v>36.757199999999997</v>
      </c>
      <c r="K129" s="45">
        <v>39.069299999999998</v>
      </c>
      <c r="L129" s="45">
        <v>32.511200000000002</v>
      </c>
      <c r="M129" s="45">
        <v>22.815200000000001</v>
      </c>
      <c r="N129" s="45">
        <v>48.636800000000001</v>
      </c>
      <c r="O129" s="45">
        <v>48.684899999999999</v>
      </c>
      <c r="P129" s="45">
        <v>6</v>
      </c>
      <c r="Q129" s="45">
        <v>6</v>
      </c>
      <c r="R129" s="45">
        <v>0</v>
      </c>
      <c r="S129" s="45">
        <v>0</v>
      </c>
    </row>
    <row r="130" spans="1:19" hidden="1" outlineLevel="1" collapsed="1">
      <c r="A130" s="8">
        <v>44166</v>
      </c>
      <c r="B130" s="45">
        <v>34.762900000000002</v>
      </c>
      <c r="C130" s="45">
        <v>35.435600000000001</v>
      </c>
      <c r="D130" s="45">
        <v>34.669600000000003</v>
      </c>
      <c r="E130" s="45">
        <v>36.600200000000001</v>
      </c>
      <c r="F130" s="45">
        <v>30.758500000000002</v>
      </c>
      <c r="G130" s="45">
        <v>23.318899999999999</v>
      </c>
      <c r="H130" s="45">
        <v>34.754399999999997</v>
      </c>
      <c r="I130" s="45">
        <v>35.368499999999997</v>
      </c>
      <c r="J130" s="45">
        <v>34.669600000000003</v>
      </c>
      <c r="K130" s="45">
        <v>36.600200000000001</v>
      </c>
      <c r="L130" s="45">
        <v>30.758500000000002</v>
      </c>
      <c r="M130" s="45">
        <v>23.318899999999999</v>
      </c>
      <c r="N130" s="45">
        <v>49.577500000000001</v>
      </c>
      <c r="O130" s="45">
        <v>49.577500000000001</v>
      </c>
      <c r="P130" s="45">
        <v>0</v>
      </c>
      <c r="Q130" s="45">
        <v>0</v>
      </c>
      <c r="R130" s="45">
        <v>0</v>
      </c>
      <c r="S130" s="45" t="s">
        <v>268</v>
      </c>
    </row>
    <row r="131" spans="1:19" hidden="1" outlineLevel="1" collapsed="1">
      <c r="A131" s="8">
        <v>44197</v>
      </c>
      <c r="B131" s="45">
        <v>36.175699999999999</v>
      </c>
      <c r="C131" s="45">
        <v>35.864600000000003</v>
      </c>
      <c r="D131" s="45">
        <v>36.219099999999997</v>
      </c>
      <c r="E131" s="45">
        <v>37.458599999999997</v>
      </c>
      <c r="F131" s="45">
        <v>33.492199999999997</v>
      </c>
      <c r="G131" s="45">
        <v>27.337499999999999</v>
      </c>
      <c r="H131" s="45">
        <v>36.1723</v>
      </c>
      <c r="I131" s="45">
        <v>35.8367</v>
      </c>
      <c r="J131" s="45">
        <v>36.219099999999997</v>
      </c>
      <c r="K131" s="45">
        <v>37.458599999999997</v>
      </c>
      <c r="L131" s="45">
        <v>33.492199999999997</v>
      </c>
      <c r="M131" s="45">
        <v>27.337499999999999</v>
      </c>
      <c r="N131" s="45">
        <v>49.836300000000001</v>
      </c>
      <c r="O131" s="45">
        <v>49.836300000000001</v>
      </c>
      <c r="P131" s="45">
        <v>0</v>
      </c>
      <c r="Q131" s="45">
        <v>0</v>
      </c>
      <c r="R131" s="45">
        <v>0</v>
      </c>
      <c r="S131" s="45" t="s">
        <v>268</v>
      </c>
    </row>
    <row r="132" spans="1:19" hidden="1" outlineLevel="1" collapsed="1">
      <c r="A132" s="8">
        <v>44228</v>
      </c>
      <c r="B132" s="45">
        <v>36.128399999999999</v>
      </c>
      <c r="C132" s="45">
        <v>35.907299999999999</v>
      </c>
      <c r="D132" s="45">
        <v>36.161299999999997</v>
      </c>
      <c r="E132" s="45">
        <v>37.652200000000001</v>
      </c>
      <c r="F132" s="45">
        <v>33.548000000000002</v>
      </c>
      <c r="G132" s="45">
        <v>20.767700000000001</v>
      </c>
      <c r="H132" s="45">
        <v>36.118699999999997</v>
      </c>
      <c r="I132" s="45">
        <v>35.831000000000003</v>
      </c>
      <c r="J132" s="45">
        <v>36.161299999999997</v>
      </c>
      <c r="K132" s="45">
        <v>37.652200000000001</v>
      </c>
      <c r="L132" s="45">
        <v>33.548000000000002</v>
      </c>
      <c r="M132" s="45">
        <v>20.767700000000001</v>
      </c>
      <c r="N132" s="45">
        <v>49.973300000000002</v>
      </c>
      <c r="O132" s="45">
        <v>49.973300000000002</v>
      </c>
      <c r="P132" s="45">
        <v>0</v>
      </c>
      <c r="Q132" s="45">
        <v>0</v>
      </c>
      <c r="R132" s="45">
        <v>0</v>
      </c>
      <c r="S132" s="45" t="s">
        <v>268</v>
      </c>
    </row>
    <row r="133" spans="1:19" hidden="1" outlineLevel="1" collapsed="1">
      <c r="A133" s="8">
        <v>44256</v>
      </c>
      <c r="B133" s="45">
        <v>36.321300000000001</v>
      </c>
      <c r="C133" s="45">
        <v>37.401299999999999</v>
      </c>
      <c r="D133" s="45">
        <v>36.170900000000003</v>
      </c>
      <c r="E133" s="45">
        <v>37.509</v>
      </c>
      <c r="F133" s="45">
        <v>33.564100000000003</v>
      </c>
      <c r="G133" s="45">
        <v>23.439900000000002</v>
      </c>
      <c r="H133" s="45">
        <v>36.316800000000001</v>
      </c>
      <c r="I133" s="45">
        <v>37.367400000000004</v>
      </c>
      <c r="J133" s="45">
        <v>36.170900000000003</v>
      </c>
      <c r="K133" s="45">
        <v>37.509</v>
      </c>
      <c r="L133" s="45">
        <v>33.564100000000003</v>
      </c>
      <c r="M133" s="45">
        <v>23.439900000000002</v>
      </c>
      <c r="N133" s="45">
        <v>48.887</v>
      </c>
      <c r="O133" s="45">
        <v>48.887</v>
      </c>
      <c r="P133" s="45">
        <v>0</v>
      </c>
      <c r="Q133" s="45">
        <v>0</v>
      </c>
      <c r="R133" s="45">
        <v>0</v>
      </c>
      <c r="S133" s="45">
        <v>0</v>
      </c>
    </row>
    <row r="134" spans="1:19" hidden="1" outlineLevel="1" collapsed="1">
      <c r="A134" s="8">
        <v>44287</v>
      </c>
      <c r="B134" s="45">
        <v>35.544400000000003</v>
      </c>
      <c r="C134" s="45">
        <v>37.882100000000001</v>
      </c>
      <c r="D134" s="45">
        <v>35.220599999999997</v>
      </c>
      <c r="E134" s="45">
        <v>37.222099999999998</v>
      </c>
      <c r="F134" s="45">
        <v>31.164200000000001</v>
      </c>
      <c r="G134" s="45">
        <v>24.906500000000001</v>
      </c>
      <c r="H134" s="45">
        <v>35.542299999999997</v>
      </c>
      <c r="I134" s="45">
        <v>37.868299999999998</v>
      </c>
      <c r="J134" s="45">
        <v>35.220599999999997</v>
      </c>
      <c r="K134" s="45">
        <v>37.222099999999998</v>
      </c>
      <c r="L134" s="45">
        <v>31.164200000000001</v>
      </c>
      <c r="M134" s="45">
        <v>24.906500000000001</v>
      </c>
      <c r="N134" s="45">
        <v>48.222000000000001</v>
      </c>
      <c r="O134" s="45">
        <v>48.222000000000001</v>
      </c>
      <c r="P134" s="45">
        <v>0</v>
      </c>
      <c r="Q134" s="45">
        <v>0</v>
      </c>
      <c r="R134" s="45">
        <v>0</v>
      </c>
      <c r="S134" s="45">
        <v>0</v>
      </c>
    </row>
    <row r="135" spans="1:19" hidden="1" outlineLevel="1" collapsed="1">
      <c r="A135" s="8">
        <v>44317</v>
      </c>
      <c r="B135" s="45">
        <v>36.281500000000001</v>
      </c>
      <c r="C135" s="45">
        <v>37.587299999999999</v>
      </c>
      <c r="D135" s="45">
        <v>36.105499999999999</v>
      </c>
      <c r="E135" s="45">
        <v>37.813499999999998</v>
      </c>
      <c r="F135" s="45">
        <v>33.759399999999999</v>
      </c>
      <c r="G135" s="45">
        <v>18.270299999999999</v>
      </c>
      <c r="H135" s="45">
        <v>36.276400000000002</v>
      </c>
      <c r="I135" s="45">
        <v>37.548200000000001</v>
      </c>
      <c r="J135" s="45">
        <v>36.105499999999999</v>
      </c>
      <c r="K135" s="45">
        <v>37.813499999999998</v>
      </c>
      <c r="L135" s="45">
        <v>33.759399999999999</v>
      </c>
      <c r="M135" s="45">
        <v>18.270299999999999</v>
      </c>
      <c r="N135" s="45">
        <v>49.4983</v>
      </c>
      <c r="O135" s="45">
        <v>49.4983</v>
      </c>
      <c r="P135" s="45">
        <v>0</v>
      </c>
      <c r="Q135" s="45">
        <v>0</v>
      </c>
      <c r="R135" s="45">
        <v>0</v>
      </c>
      <c r="S135" s="45" t="s">
        <v>268</v>
      </c>
    </row>
    <row r="136" spans="1:19" hidden="1" outlineLevel="1" collapsed="1">
      <c r="A136" s="8">
        <v>44348</v>
      </c>
      <c r="B136" s="45">
        <v>36.235900000000001</v>
      </c>
      <c r="C136" s="45">
        <v>36.7468</v>
      </c>
      <c r="D136" s="45">
        <v>36.157699999999998</v>
      </c>
      <c r="E136" s="45">
        <v>36.863700000000001</v>
      </c>
      <c r="F136" s="45">
        <v>37.566200000000002</v>
      </c>
      <c r="G136" s="45">
        <v>15.6919</v>
      </c>
      <c r="H136" s="45">
        <v>36.218200000000003</v>
      </c>
      <c r="I136" s="45">
        <v>36.617400000000004</v>
      </c>
      <c r="J136" s="45">
        <v>36.157699999999998</v>
      </c>
      <c r="K136" s="45">
        <v>36.863700000000001</v>
      </c>
      <c r="L136" s="45">
        <v>37.566200000000002</v>
      </c>
      <c r="M136" s="45">
        <v>15.6919</v>
      </c>
      <c r="N136" s="45">
        <v>50.014000000000003</v>
      </c>
      <c r="O136" s="45">
        <v>50.014000000000003</v>
      </c>
      <c r="P136" s="45">
        <v>0</v>
      </c>
      <c r="Q136" s="45">
        <v>0</v>
      </c>
      <c r="R136" s="45">
        <v>0</v>
      </c>
      <c r="S136" s="45" t="s">
        <v>268</v>
      </c>
    </row>
    <row r="137" spans="1:19" hidden="1" outlineLevel="1" collapsed="1">
      <c r="A137" s="8">
        <v>44378</v>
      </c>
      <c r="B137" s="45">
        <v>35.033499999999997</v>
      </c>
      <c r="C137" s="45">
        <v>35.9236</v>
      </c>
      <c r="D137" s="45">
        <v>34.895000000000003</v>
      </c>
      <c r="E137" s="45">
        <v>36.1599</v>
      </c>
      <c r="F137" s="45">
        <v>33.149099999999997</v>
      </c>
      <c r="G137" s="45">
        <v>22.432700000000001</v>
      </c>
      <c r="H137" s="45">
        <v>35.026899999999998</v>
      </c>
      <c r="I137" s="45">
        <v>35.877299999999998</v>
      </c>
      <c r="J137" s="45">
        <v>34.895000000000003</v>
      </c>
      <c r="K137" s="45">
        <v>36.1599</v>
      </c>
      <c r="L137" s="45">
        <v>33.149099999999997</v>
      </c>
      <c r="M137" s="45">
        <v>22.432700000000001</v>
      </c>
      <c r="N137" s="45">
        <v>49.329900000000002</v>
      </c>
      <c r="O137" s="45">
        <v>49.329799999999999</v>
      </c>
      <c r="P137" s="45">
        <v>52</v>
      </c>
      <c r="Q137" s="45">
        <v>52</v>
      </c>
      <c r="R137" s="45">
        <v>0</v>
      </c>
      <c r="S137" s="45" t="s">
        <v>268</v>
      </c>
    </row>
    <row r="138" spans="1:19" hidden="1" outlineLevel="1" collapsed="1">
      <c r="A138" s="8">
        <v>44409</v>
      </c>
      <c r="B138" s="45">
        <v>35.616599999999998</v>
      </c>
      <c r="C138" s="45">
        <v>35.945900000000002</v>
      </c>
      <c r="D138" s="45">
        <v>35.564700000000002</v>
      </c>
      <c r="E138" s="45">
        <v>36.8093</v>
      </c>
      <c r="F138" s="45">
        <v>33.978000000000002</v>
      </c>
      <c r="G138" s="45">
        <v>21.505800000000001</v>
      </c>
      <c r="H138" s="45">
        <v>35.615600000000001</v>
      </c>
      <c r="I138" s="45">
        <v>35.9313</v>
      </c>
      <c r="J138" s="45">
        <v>35.565899999999999</v>
      </c>
      <c r="K138" s="45">
        <v>36.8093</v>
      </c>
      <c r="L138" s="45">
        <v>33.978000000000002</v>
      </c>
      <c r="M138" s="45">
        <v>21.521899999999999</v>
      </c>
      <c r="N138" s="45">
        <v>39.653599999999997</v>
      </c>
      <c r="O138" s="45">
        <v>45.660200000000003</v>
      </c>
      <c r="P138" s="45">
        <v>6.6409000000000002</v>
      </c>
      <c r="Q138" s="45">
        <v>0</v>
      </c>
      <c r="R138" s="45">
        <v>0</v>
      </c>
      <c r="S138" s="45">
        <v>6.6409000000000002</v>
      </c>
    </row>
    <row r="139" spans="1:19" hidden="1" outlineLevel="1" collapsed="1">
      <c r="A139" s="8">
        <v>44440</v>
      </c>
      <c r="B139" s="45">
        <v>35.613399999999999</v>
      </c>
      <c r="C139" s="45">
        <v>35.983400000000003</v>
      </c>
      <c r="D139" s="45">
        <v>35.556600000000003</v>
      </c>
      <c r="E139" s="45">
        <v>36.776600000000002</v>
      </c>
      <c r="F139" s="45">
        <v>34.6038</v>
      </c>
      <c r="G139" s="45">
        <v>19.612100000000002</v>
      </c>
      <c r="H139" s="45">
        <v>35.612099999999998</v>
      </c>
      <c r="I139" s="45">
        <v>35.974200000000003</v>
      </c>
      <c r="J139" s="45">
        <v>35.556600000000003</v>
      </c>
      <c r="K139" s="45">
        <v>36.776600000000002</v>
      </c>
      <c r="L139" s="45">
        <v>34.6038</v>
      </c>
      <c r="M139" s="45">
        <v>19.612100000000002</v>
      </c>
      <c r="N139" s="45">
        <v>49.047199999999997</v>
      </c>
      <c r="O139" s="45">
        <v>49.047199999999997</v>
      </c>
      <c r="P139" s="45">
        <v>0</v>
      </c>
      <c r="Q139" s="45">
        <v>0</v>
      </c>
      <c r="R139" s="45">
        <v>0</v>
      </c>
      <c r="S139" s="45" t="s">
        <v>268</v>
      </c>
    </row>
    <row r="140" spans="1:19" hidden="1" outlineLevel="1" collapsed="1">
      <c r="A140" s="8">
        <v>44470</v>
      </c>
      <c r="B140" s="45">
        <v>35.042400000000001</v>
      </c>
      <c r="C140" s="45">
        <v>36.288699999999999</v>
      </c>
      <c r="D140" s="45">
        <v>34.851900000000001</v>
      </c>
      <c r="E140" s="45">
        <v>36.203899999999997</v>
      </c>
      <c r="F140" s="45">
        <v>32.926099999999998</v>
      </c>
      <c r="G140" s="45">
        <v>21.155000000000001</v>
      </c>
      <c r="H140" s="45">
        <v>35.051400000000001</v>
      </c>
      <c r="I140" s="45">
        <v>36.277900000000002</v>
      </c>
      <c r="J140" s="45">
        <v>34.863999999999997</v>
      </c>
      <c r="K140" s="45">
        <v>36.203899999999997</v>
      </c>
      <c r="L140" s="45">
        <v>32.948599999999999</v>
      </c>
      <c r="M140" s="45">
        <v>21.241</v>
      </c>
      <c r="N140" s="45">
        <v>17.778500000000001</v>
      </c>
      <c r="O140" s="45">
        <v>46.097700000000003</v>
      </c>
      <c r="P140" s="45">
        <v>6.8574000000000002</v>
      </c>
      <c r="Q140" s="45">
        <v>0</v>
      </c>
      <c r="R140" s="45">
        <v>7.2481</v>
      </c>
      <c r="S140" s="45">
        <v>6.5179</v>
      </c>
    </row>
    <row r="141" spans="1:19" hidden="1" outlineLevel="1" collapsed="1">
      <c r="A141" s="8">
        <v>44501</v>
      </c>
      <c r="B141" s="45">
        <v>34.166400000000003</v>
      </c>
      <c r="C141" s="45">
        <v>36.042299999999997</v>
      </c>
      <c r="D141" s="45">
        <v>33.886400000000002</v>
      </c>
      <c r="E141" s="45">
        <v>34.4711</v>
      </c>
      <c r="F141" s="45">
        <v>34.000700000000002</v>
      </c>
      <c r="G141" s="45">
        <v>22.567900000000002</v>
      </c>
      <c r="H141" s="45">
        <v>34.158299999999997</v>
      </c>
      <c r="I141" s="45">
        <v>35.987299999999998</v>
      </c>
      <c r="J141" s="45">
        <v>33.886400000000002</v>
      </c>
      <c r="K141" s="45">
        <v>34.4711</v>
      </c>
      <c r="L141" s="45">
        <v>34.000700000000002</v>
      </c>
      <c r="M141" s="45">
        <v>22.567900000000002</v>
      </c>
      <c r="N141" s="45">
        <v>49.104599999999998</v>
      </c>
      <c r="O141" s="45">
        <v>49.104599999999998</v>
      </c>
      <c r="P141" s="45">
        <v>0</v>
      </c>
      <c r="Q141" s="45">
        <v>0</v>
      </c>
      <c r="R141" s="45">
        <v>0</v>
      </c>
      <c r="S141" s="45" t="s">
        <v>268</v>
      </c>
    </row>
    <row r="142" spans="1:19" hidden="1" outlineLevel="1" collapsed="1">
      <c r="A142" s="8">
        <v>44531</v>
      </c>
      <c r="B142" s="45">
        <v>32.808700000000002</v>
      </c>
      <c r="C142" s="45">
        <v>35.408700000000003</v>
      </c>
      <c r="D142" s="45">
        <v>32.427100000000003</v>
      </c>
      <c r="E142" s="45">
        <v>32.8919</v>
      </c>
      <c r="F142" s="45">
        <v>32.891800000000003</v>
      </c>
      <c r="G142" s="45">
        <v>20.782499999999999</v>
      </c>
      <c r="H142" s="45">
        <v>32.807000000000002</v>
      </c>
      <c r="I142" s="45">
        <v>35.398299999999999</v>
      </c>
      <c r="J142" s="45">
        <v>32.427100000000003</v>
      </c>
      <c r="K142" s="45">
        <v>32.8919</v>
      </c>
      <c r="L142" s="45">
        <v>32.891800000000003</v>
      </c>
      <c r="M142" s="45">
        <v>20.782499999999999</v>
      </c>
      <c r="N142" s="45">
        <v>43.842399999999998</v>
      </c>
      <c r="O142" s="45">
        <v>43.842399999999998</v>
      </c>
      <c r="P142" s="45">
        <v>0</v>
      </c>
      <c r="Q142" s="45">
        <v>0</v>
      </c>
      <c r="R142" s="45">
        <v>0</v>
      </c>
      <c r="S142" s="45" t="s">
        <v>268</v>
      </c>
    </row>
    <row r="143" spans="1:19" hidden="1" outlineLevel="1" collapsed="1">
      <c r="A143" s="8">
        <v>44562</v>
      </c>
      <c r="B143" s="45">
        <v>34.185600000000001</v>
      </c>
      <c r="C143" s="45">
        <v>36.592700000000001</v>
      </c>
      <c r="D143" s="45">
        <v>33.845300000000002</v>
      </c>
      <c r="E143" s="45">
        <v>34.094499999999996</v>
      </c>
      <c r="F143" s="45">
        <v>34.735999999999997</v>
      </c>
      <c r="G143" s="45">
        <v>21.0642</v>
      </c>
      <c r="H143" s="45">
        <v>34.182499999999997</v>
      </c>
      <c r="I143" s="45">
        <v>36.572299999999998</v>
      </c>
      <c r="J143" s="45">
        <v>33.845300000000002</v>
      </c>
      <c r="K143" s="45">
        <v>34.094499999999996</v>
      </c>
      <c r="L143" s="45">
        <v>34.735999999999997</v>
      </c>
      <c r="M143" s="45">
        <v>21.0642</v>
      </c>
      <c r="N143" s="45">
        <v>48.029400000000003</v>
      </c>
      <c r="O143" s="45">
        <v>48.029400000000003</v>
      </c>
      <c r="P143" s="45">
        <v>0</v>
      </c>
      <c r="Q143" s="45">
        <v>0</v>
      </c>
      <c r="R143" s="45">
        <v>0</v>
      </c>
      <c r="S143" s="45" t="s">
        <v>268</v>
      </c>
    </row>
    <row r="144" spans="1:19" hidden="1" outlineLevel="1" collapsed="1">
      <c r="A144" s="8">
        <v>44593</v>
      </c>
      <c r="B144" s="45">
        <v>35.503700000000002</v>
      </c>
      <c r="C144" s="45">
        <v>36.1267</v>
      </c>
      <c r="D144" s="45">
        <v>35.405099999999997</v>
      </c>
      <c r="E144" s="45">
        <v>34.863799999999998</v>
      </c>
      <c r="F144" s="45">
        <v>38.859699999999997</v>
      </c>
      <c r="G144" s="45">
        <v>23.370799999999999</v>
      </c>
      <c r="H144" s="45">
        <v>35.500799999999998</v>
      </c>
      <c r="I144" s="45">
        <v>36.106699999999996</v>
      </c>
      <c r="J144" s="45">
        <v>35.405099999999997</v>
      </c>
      <c r="K144" s="45">
        <v>34.863799999999998</v>
      </c>
      <c r="L144" s="45">
        <v>38.859699999999997</v>
      </c>
      <c r="M144" s="45">
        <v>23.370799999999999</v>
      </c>
      <c r="N144" s="45">
        <v>49.089799999999997</v>
      </c>
      <c r="O144" s="45">
        <v>49.089799999999997</v>
      </c>
      <c r="P144" s="45">
        <v>0</v>
      </c>
      <c r="Q144" s="45">
        <v>0</v>
      </c>
      <c r="R144" s="45">
        <v>0</v>
      </c>
      <c r="S144" s="45" t="s">
        <v>268</v>
      </c>
    </row>
    <row r="145" spans="1:19" hidden="1" outlineLevel="1" collapsed="1">
      <c r="A145" s="8">
        <v>44621</v>
      </c>
      <c r="B145" s="45">
        <v>18.531500000000001</v>
      </c>
      <c r="C145" s="45">
        <v>31.6112</v>
      </c>
      <c r="D145" s="45">
        <v>17.3704</v>
      </c>
      <c r="E145" s="45">
        <v>19.476500000000001</v>
      </c>
      <c r="F145" s="45">
        <v>18.180299999999999</v>
      </c>
      <c r="G145" s="45">
        <v>4.1099999999999998E-2</v>
      </c>
      <c r="H145" s="45">
        <v>18.616900000000001</v>
      </c>
      <c r="I145" s="45">
        <v>31.580400000000001</v>
      </c>
      <c r="J145" s="45">
        <v>17.462399999999999</v>
      </c>
      <c r="K145" s="45">
        <v>19.476500000000001</v>
      </c>
      <c r="L145" s="45">
        <v>18.180299999999999</v>
      </c>
      <c r="M145" s="45">
        <v>4.3400000000000001E-2</v>
      </c>
      <c r="N145" s="45">
        <v>1.5259</v>
      </c>
      <c r="O145" s="45">
        <v>47.0657</v>
      </c>
      <c r="P145" s="45">
        <v>0</v>
      </c>
      <c r="Q145" s="45" t="s">
        <v>268</v>
      </c>
      <c r="R145" s="45" t="s">
        <v>268</v>
      </c>
      <c r="S145" s="45">
        <v>0</v>
      </c>
    </row>
    <row r="146" spans="1:19" hidden="1" outlineLevel="1" collapsed="1">
      <c r="A146" s="8">
        <v>44652</v>
      </c>
      <c r="B146" s="45">
        <v>23.4924</v>
      </c>
      <c r="C146" s="45">
        <v>32.188200000000002</v>
      </c>
      <c r="D146" s="45">
        <v>22.298500000000001</v>
      </c>
      <c r="E146" s="45">
        <v>20.4069</v>
      </c>
      <c r="F146" s="45">
        <v>37.877899999999997</v>
      </c>
      <c r="G146" s="45">
        <v>26.2607</v>
      </c>
      <c r="H146" s="45">
        <v>23.485099999999999</v>
      </c>
      <c r="I146" s="45">
        <v>32.153500000000001</v>
      </c>
      <c r="J146" s="45">
        <v>22.298500000000001</v>
      </c>
      <c r="K146" s="45">
        <v>20.4069</v>
      </c>
      <c r="L146" s="45">
        <v>37.877899999999997</v>
      </c>
      <c r="M146" s="45">
        <v>26.2607</v>
      </c>
      <c r="N146" s="45">
        <v>43.972499999999997</v>
      </c>
      <c r="O146" s="45">
        <v>43.972499999999997</v>
      </c>
      <c r="P146" s="45" t="s">
        <v>268</v>
      </c>
      <c r="Q146" s="45" t="s">
        <v>268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>
        <v>21.159600000000001</v>
      </c>
      <c r="C147" s="45">
        <v>34.209699999999998</v>
      </c>
      <c r="D147" s="45">
        <v>19.676600000000001</v>
      </c>
      <c r="E147" s="45">
        <v>19.942</v>
      </c>
      <c r="F147" s="45">
        <v>23.156500000000001</v>
      </c>
      <c r="G147" s="45">
        <v>11.0395</v>
      </c>
      <c r="H147" s="45">
        <v>21.184200000000001</v>
      </c>
      <c r="I147" s="45">
        <v>34.215299999999999</v>
      </c>
      <c r="J147" s="45">
        <v>19.6982</v>
      </c>
      <c r="K147" s="45">
        <v>19.942</v>
      </c>
      <c r="L147" s="45">
        <v>23.156500000000001</v>
      </c>
      <c r="M147" s="45">
        <v>10.795400000000001</v>
      </c>
      <c r="N147" s="45">
        <v>15.666700000000001</v>
      </c>
      <c r="O147" s="45">
        <v>30.078499999999998</v>
      </c>
      <c r="P147" s="45">
        <v>15.203900000000001</v>
      </c>
      <c r="Q147" s="45">
        <v>0</v>
      </c>
      <c r="R147" s="45" t="s">
        <v>268</v>
      </c>
      <c r="S147" s="45">
        <v>15.203900000000001</v>
      </c>
    </row>
    <row r="148" spans="1:19" hidden="1" outlineLevel="1" collapsed="1">
      <c r="A148" s="8">
        <v>44713</v>
      </c>
      <c r="B148" s="45">
        <v>22.410900000000002</v>
      </c>
      <c r="C148" s="45">
        <v>33.980699999999999</v>
      </c>
      <c r="D148" s="45">
        <v>21.13</v>
      </c>
      <c r="E148" s="45">
        <v>19.839099999999998</v>
      </c>
      <c r="F148" s="45">
        <v>29.308700000000002</v>
      </c>
      <c r="G148" s="45">
        <v>14.9268</v>
      </c>
      <c r="H148" s="45">
        <v>22.409300000000002</v>
      </c>
      <c r="I148" s="45">
        <v>33.976100000000002</v>
      </c>
      <c r="J148" s="45">
        <v>21.13</v>
      </c>
      <c r="K148" s="45">
        <v>19.839099999999998</v>
      </c>
      <c r="L148" s="45">
        <v>29.308700000000002</v>
      </c>
      <c r="M148" s="45">
        <v>14.9268</v>
      </c>
      <c r="N148" s="45">
        <v>38.2834</v>
      </c>
      <c r="O148" s="45">
        <v>38.2834</v>
      </c>
      <c r="P148" s="45">
        <v>0</v>
      </c>
      <c r="Q148" s="45">
        <v>0</v>
      </c>
      <c r="R148" s="45" t="s">
        <v>268</v>
      </c>
      <c r="S148" s="45" t="s">
        <v>268</v>
      </c>
    </row>
    <row r="149" spans="1:19" hidden="1" outlineLevel="1" collapsed="1">
      <c r="A149" s="8">
        <v>44743</v>
      </c>
      <c r="B149" s="45">
        <v>22.9846</v>
      </c>
      <c r="C149" s="45">
        <v>37.0032</v>
      </c>
      <c r="D149" s="45">
        <v>21.4955</v>
      </c>
      <c r="E149" s="45">
        <v>19.8691</v>
      </c>
      <c r="F149" s="45">
        <v>35.053100000000001</v>
      </c>
      <c r="G149" s="45">
        <v>22.407399999999999</v>
      </c>
      <c r="H149" s="45">
        <v>22.982800000000001</v>
      </c>
      <c r="I149" s="45">
        <v>37.000900000000001</v>
      </c>
      <c r="J149" s="45">
        <v>21.4955</v>
      </c>
      <c r="K149" s="45">
        <v>19.8691</v>
      </c>
      <c r="L149" s="45">
        <v>35.053100000000001</v>
      </c>
      <c r="M149" s="45">
        <v>22.410599999999999</v>
      </c>
      <c r="N149" s="45">
        <v>38.384099999999997</v>
      </c>
      <c r="O149" s="45">
        <v>38.899900000000002</v>
      </c>
      <c r="P149" s="45">
        <v>1E-3</v>
      </c>
      <c r="Q149" s="45">
        <v>0</v>
      </c>
      <c r="R149" s="45">
        <v>0</v>
      </c>
      <c r="S149" s="45">
        <v>1E-3</v>
      </c>
    </row>
    <row r="150" spans="1:19" hidden="1" outlineLevel="1" collapsed="1">
      <c r="A150" s="8">
        <v>44774</v>
      </c>
      <c r="B150" s="45">
        <v>23.5624</v>
      </c>
      <c r="C150" s="45">
        <v>33.994500000000002</v>
      </c>
      <c r="D150" s="45">
        <v>22.063500000000001</v>
      </c>
      <c r="E150" s="45">
        <v>20.081700000000001</v>
      </c>
      <c r="F150" s="45">
        <v>41.4375</v>
      </c>
      <c r="G150" s="45">
        <v>31.0093</v>
      </c>
      <c r="H150" s="45">
        <v>23.5486</v>
      </c>
      <c r="I150" s="45">
        <v>33.978499999999997</v>
      </c>
      <c r="J150" s="45">
        <v>22.063500000000001</v>
      </c>
      <c r="K150" s="45">
        <v>20.081700000000001</v>
      </c>
      <c r="L150" s="45">
        <v>41.4375</v>
      </c>
      <c r="M150" s="45">
        <v>31.0093</v>
      </c>
      <c r="N150" s="45">
        <v>35.752499999999998</v>
      </c>
      <c r="O150" s="45">
        <v>35.752499999999998</v>
      </c>
      <c r="P150" s="45">
        <v>0</v>
      </c>
      <c r="Q150" s="45">
        <v>0</v>
      </c>
      <c r="R150" s="45">
        <v>0</v>
      </c>
      <c r="S150" s="45" t="s">
        <v>268</v>
      </c>
    </row>
    <row r="151" spans="1:19" hidden="1" outlineLevel="1" collapsed="1">
      <c r="A151" s="8">
        <v>44805</v>
      </c>
      <c r="B151" s="45">
        <v>37.974800000000002</v>
      </c>
      <c r="C151" s="45">
        <v>35.103400000000001</v>
      </c>
      <c r="D151" s="45">
        <v>38.401200000000003</v>
      </c>
      <c r="E151" s="45">
        <v>38.3553</v>
      </c>
      <c r="F151" s="45">
        <v>39.7119</v>
      </c>
      <c r="G151" s="45">
        <v>27.048300000000001</v>
      </c>
      <c r="H151" s="45">
        <v>37.9604</v>
      </c>
      <c r="I151" s="45">
        <v>34.770400000000002</v>
      </c>
      <c r="J151" s="45">
        <v>38.401200000000003</v>
      </c>
      <c r="K151" s="45">
        <v>38.3553</v>
      </c>
      <c r="L151" s="45">
        <v>39.7119</v>
      </c>
      <c r="M151" s="45">
        <v>27.048300000000001</v>
      </c>
      <c r="N151" s="45">
        <v>39.563899999999997</v>
      </c>
      <c r="O151" s="45">
        <v>39.563899999999997</v>
      </c>
      <c r="P151" s="45">
        <v>0</v>
      </c>
      <c r="Q151" s="45">
        <v>0</v>
      </c>
      <c r="R151" s="45" t="s">
        <v>268</v>
      </c>
      <c r="S151" s="45" t="s">
        <v>268</v>
      </c>
    </row>
    <row r="152" spans="1:19" hidden="1" outlineLevel="1" collapsed="1">
      <c r="A152" s="8">
        <v>44835</v>
      </c>
      <c r="B152" s="45">
        <v>38.276800000000001</v>
      </c>
      <c r="C152" s="45">
        <v>36.920900000000003</v>
      </c>
      <c r="D152" s="45">
        <v>38.4285</v>
      </c>
      <c r="E152" s="45">
        <v>38.810899999999997</v>
      </c>
      <c r="F152" s="45">
        <v>36.183999999999997</v>
      </c>
      <c r="G152" s="45">
        <v>29.422799999999999</v>
      </c>
      <c r="H152" s="45">
        <v>38.277299999999997</v>
      </c>
      <c r="I152" s="45">
        <v>36.906700000000001</v>
      </c>
      <c r="J152" s="45">
        <v>38.4285</v>
      </c>
      <c r="K152" s="45">
        <v>38.810899999999997</v>
      </c>
      <c r="L152" s="45">
        <v>36.183999999999997</v>
      </c>
      <c r="M152" s="45">
        <v>29.422799999999999</v>
      </c>
      <c r="N152" s="45">
        <v>37.891300000000001</v>
      </c>
      <c r="O152" s="45">
        <v>37.891300000000001</v>
      </c>
      <c r="P152" s="45">
        <v>0</v>
      </c>
      <c r="Q152" s="45">
        <v>0</v>
      </c>
      <c r="R152" s="45" t="s">
        <v>268</v>
      </c>
      <c r="S152" s="45" t="s">
        <v>268</v>
      </c>
    </row>
    <row r="153" spans="1:19" hidden="1" outlineLevel="1" collapsed="1">
      <c r="A153" s="8">
        <v>44866</v>
      </c>
      <c r="B153" s="45">
        <v>36.784700000000001</v>
      </c>
      <c r="C153" s="45">
        <v>38.061199999999999</v>
      </c>
      <c r="D153" s="45">
        <v>36.621099999999998</v>
      </c>
      <c r="E153" s="45">
        <v>36.675800000000002</v>
      </c>
      <c r="F153" s="45">
        <v>38.605200000000004</v>
      </c>
      <c r="G153" s="45">
        <v>18.304400000000001</v>
      </c>
      <c r="H153" s="45">
        <v>36.783000000000001</v>
      </c>
      <c r="I153" s="45">
        <v>38.047400000000003</v>
      </c>
      <c r="J153" s="45">
        <v>36.621099999999998</v>
      </c>
      <c r="K153" s="45">
        <v>36.675800000000002</v>
      </c>
      <c r="L153" s="45">
        <v>38.605200000000004</v>
      </c>
      <c r="M153" s="45">
        <v>18.304400000000001</v>
      </c>
      <c r="N153" s="45">
        <v>48.567700000000002</v>
      </c>
      <c r="O153" s="45">
        <v>48.567700000000002</v>
      </c>
      <c r="P153" s="45">
        <v>0</v>
      </c>
      <c r="Q153" s="45">
        <v>0</v>
      </c>
      <c r="R153" s="45">
        <v>0</v>
      </c>
      <c r="S153" s="45" t="s">
        <v>268</v>
      </c>
    </row>
    <row r="154" spans="1:19" hidden="1" outlineLevel="1" collapsed="1">
      <c r="A154" s="8">
        <v>44896</v>
      </c>
      <c r="B154" s="45">
        <v>36.734299999999998</v>
      </c>
      <c r="C154" s="45">
        <v>37.685499999999998</v>
      </c>
      <c r="D154" s="45">
        <v>36.615900000000003</v>
      </c>
      <c r="E154" s="45">
        <v>36.908900000000003</v>
      </c>
      <c r="F154" s="45">
        <v>37.779699999999998</v>
      </c>
      <c r="G154" s="45">
        <v>15.8225</v>
      </c>
      <c r="H154" s="45">
        <v>36.733899999999998</v>
      </c>
      <c r="I154" s="45">
        <v>37.682400000000001</v>
      </c>
      <c r="J154" s="45">
        <v>36.615900000000003</v>
      </c>
      <c r="K154" s="45">
        <v>36.908900000000003</v>
      </c>
      <c r="L154" s="45">
        <v>37.779699999999998</v>
      </c>
      <c r="M154" s="45">
        <v>15.8225</v>
      </c>
      <c r="N154" s="45">
        <v>44.612099999999998</v>
      </c>
      <c r="O154" s="45">
        <v>44.612099999999998</v>
      </c>
      <c r="P154" s="45">
        <v>0</v>
      </c>
      <c r="Q154" s="45">
        <v>0</v>
      </c>
      <c r="R154" s="45" t="s">
        <v>268</v>
      </c>
      <c r="S154" s="45" t="s">
        <v>268</v>
      </c>
    </row>
    <row r="155" spans="1:19" hidden="1" outlineLevel="1" collapsed="1">
      <c r="A155" s="8">
        <v>44927</v>
      </c>
      <c r="B155" s="45">
        <v>37.546599999999998</v>
      </c>
      <c r="C155" s="45">
        <v>38.732700000000001</v>
      </c>
      <c r="D155" s="45">
        <v>37.396999999999998</v>
      </c>
      <c r="E155" s="45">
        <v>37.627099999999999</v>
      </c>
      <c r="F155" s="45">
        <v>38.1357</v>
      </c>
      <c r="G155" s="45">
        <v>16.207999999999998</v>
      </c>
      <c r="H155" s="45">
        <v>37.546399999999998</v>
      </c>
      <c r="I155" s="45">
        <v>38.731400000000001</v>
      </c>
      <c r="J155" s="45">
        <v>37.396999999999998</v>
      </c>
      <c r="K155" s="45">
        <v>37.627099999999999</v>
      </c>
      <c r="L155" s="45">
        <v>38.1357</v>
      </c>
      <c r="M155" s="45">
        <v>16.207999999999998</v>
      </c>
      <c r="N155" s="45">
        <v>48.260800000000003</v>
      </c>
      <c r="O155" s="45">
        <v>48.260800000000003</v>
      </c>
      <c r="P155" s="45">
        <v>0</v>
      </c>
      <c r="Q155" s="45">
        <v>0</v>
      </c>
      <c r="R155" s="45" t="s">
        <v>268</v>
      </c>
      <c r="S155" s="45" t="s">
        <v>268</v>
      </c>
    </row>
    <row r="156" spans="1:19" hidden="1" outlineLevel="1" collapsed="1">
      <c r="A156" s="8">
        <v>44958</v>
      </c>
      <c r="B156" s="45">
        <v>37.5413</v>
      </c>
      <c r="C156" s="45">
        <v>37.380000000000003</v>
      </c>
      <c r="D156" s="45">
        <v>37.562399999999997</v>
      </c>
      <c r="E156" s="45">
        <v>37.825099999999999</v>
      </c>
      <c r="F156" s="45">
        <v>38.756</v>
      </c>
      <c r="G156" s="45">
        <v>18.613800000000001</v>
      </c>
      <c r="H156" s="45">
        <v>37.540999999999997</v>
      </c>
      <c r="I156" s="45">
        <v>37.376899999999999</v>
      </c>
      <c r="J156" s="45">
        <v>37.562399999999997</v>
      </c>
      <c r="K156" s="45">
        <v>37.825099999999999</v>
      </c>
      <c r="L156" s="45">
        <v>38.756</v>
      </c>
      <c r="M156" s="45">
        <v>18.613800000000001</v>
      </c>
      <c r="N156" s="45">
        <v>42.165300000000002</v>
      </c>
      <c r="O156" s="45">
        <v>42.165300000000002</v>
      </c>
      <c r="P156" s="45">
        <v>0</v>
      </c>
      <c r="Q156" s="45" t="s">
        <v>268</v>
      </c>
      <c r="R156" s="45">
        <v>0</v>
      </c>
      <c r="S156" s="45" t="s">
        <v>268</v>
      </c>
    </row>
    <row r="157" spans="1:19" hidden="1" outlineLevel="1" collapsed="1">
      <c r="A157" s="8">
        <v>44986</v>
      </c>
      <c r="B157" s="45">
        <v>37.8538</v>
      </c>
      <c r="C157" s="45">
        <v>37.697099999999999</v>
      </c>
      <c r="D157" s="45">
        <v>37.874099999999999</v>
      </c>
      <c r="E157" s="45">
        <v>37.823900000000002</v>
      </c>
      <c r="F157" s="45">
        <v>38.451799999999999</v>
      </c>
      <c r="G157" s="45">
        <v>35.297400000000003</v>
      </c>
      <c r="H157" s="45">
        <v>37.8536</v>
      </c>
      <c r="I157" s="45">
        <v>37.695399999999999</v>
      </c>
      <c r="J157" s="45">
        <v>37.874099999999999</v>
      </c>
      <c r="K157" s="45">
        <v>37.823900000000002</v>
      </c>
      <c r="L157" s="45">
        <v>38.451799999999999</v>
      </c>
      <c r="M157" s="45">
        <v>35.297400000000003</v>
      </c>
      <c r="N157" s="45">
        <v>41.1145</v>
      </c>
      <c r="O157" s="45">
        <v>41.1145</v>
      </c>
      <c r="P157" s="45">
        <v>0</v>
      </c>
      <c r="Q157" s="45">
        <v>0</v>
      </c>
      <c r="R157" s="45" t="s">
        <v>268</v>
      </c>
      <c r="S157" s="45" t="s">
        <v>268</v>
      </c>
    </row>
    <row r="158" spans="1:19" hidden="1" outlineLevel="1" collapsed="1">
      <c r="A158" s="8">
        <v>45017</v>
      </c>
      <c r="B158" s="45">
        <v>37.895299999999999</v>
      </c>
      <c r="C158" s="45">
        <v>38.081400000000002</v>
      </c>
      <c r="D158" s="45">
        <v>37.871299999999998</v>
      </c>
      <c r="E158" s="45">
        <v>37.9129</v>
      </c>
      <c r="F158" s="45">
        <v>37.860900000000001</v>
      </c>
      <c r="G158" s="45">
        <v>32.3977</v>
      </c>
      <c r="H158" s="45">
        <v>37.894799999999996</v>
      </c>
      <c r="I158" s="45">
        <v>38.076799999999999</v>
      </c>
      <c r="J158" s="45">
        <v>37.871299999999998</v>
      </c>
      <c r="K158" s="45">
        <v>37.9129</v>
      </c>
      <c r="L158" s="45">
        <v>37.860900000000001</v>
      </c>
      <c r="M158" s="45">
        <v>32.3977</v>
      </c>
      <c r="N158" s="45">
        <v>50.468299999999999</v>
      </c>
      <c r="O158" s="45">
        <v>50.468299999999999</v>
      </c>
      <c r="P158" s="45">
        <v>0</v>
      </c>
      <c r="Q158" s="45">
        <v>0</v>
      </c>
      <c r="R158" s="45">
        <v>0</v>
      </c>
      <c r="S158" s="45" t="s">
        <v>268</v>
      </c>
    </row>
    <row r="159" spans="1:19" hidden="1" outlineLevel="1" collapsed="1">
      <c r="A159" s="8">
        <v>45047</v>
      </c>
      <c r="B159" s="45">
        <v>37.701099999999997</v>
      </c>
      <c r="C159" s="45">
        <v>38.0032</v>
      </c>
      <c r="D159" s="45">
        <v>37.664900000000003</v>
      </c>
      <c r="E159" s="45">
        <v>37.990400000000001</v>
      </c>
      <c r="F159" s="45">
        <v>38.146999999999998</v>
      </c>
      <c r="G159" s="45">
        <v>18.448499999999999</v>
      </c>
      <c r="H159" s="45">
        <v>37.700499999999998</v>
      </c>
      <c r="I159" s="45">
        <v>37.997199999999999</v>
      </c>
      <c r="J159" s="45">
        <v>37.664900000000003</v>
      </c>
      <c r="K159" s="45">
        <v>37.990400000000001</v>
      </c>
      <c r="L159" s="45">
        <v>38.146999999999998</v>
      </c>
      <c r="M159" s="45">
        <v>18.448499999999999</v>
      </c>
      <c r="N159" s="45">
        <v>50.868899999999996</v>
      </c>
      <c r="O159" s="45">
        <v>50.868899999999996</v>
      </c>
      <c r="P159" s="45">
        <v>0</v>
      </c>
      <c r="Q159" s="45">
        <v>0</v>
      </c>
      <c r="R159" s="45" t="s">
        <v>268</v>
      </c>
      <c r="S159" s="45" t="s">
        <v>268</v>
      </c>
    </row>
    <row r="160" spans="1:19" hidden="1" outlineLevel="1" collapsed="1">
      <c r="A160" s="8">
        <v>45078</v>
      </c>
      <c r="B160" s="45">
        <v>37.192700000000002</v>
      </c>
      <c r="C160" s="45">
        <v>39.036000000000001</v>
      </c>
      <c r="D160" s="45">
        <v>37.013100000000001</v>
      </c>
      <c r="E160" s="45">
        <v>37.250999999999998</v>
      </c>
      <c r="F160" s="45">
        <v>38.654600000000002</v>
      </c>
      <c r="G160" s="45">
        <v>15.4908</v>
      </c>
      <c r="H160" s="45">
        <v>37.191800000000001</v>
      </c>
      <c r="I160" s="45">
        <v>39.028399999999998</v>
      </c>
      <c r="J160" s="45">
        <v>37.013100000000001</v>
      </c>
      <c r="K160" s="45">
        <v>37.250999999999998</v>
      </c>
      <c r="L160" s="45">
        <v>38.654600000000002</v>
      </c>
      <c r="M160" s="45">
        <v>15.4908</v>
      </c>
      <c r="N160" s="45">
        <v>43.662999999999997</v>
      </c>
      <c r="O160" s="45">
        <v>43.662999999999997</v>
      </c>
      <c r="P160" s="45">
        <v>0</v>
      </c>
      <c r="Q160" s="45">
        <v>0</v>
      </c>
      <c r="R160" s="45" t="s">
        <v>268</v>
      </c>
      <c r="S160" s="45" t="s">
        <v>268</v>
      </c>
    </row>
    <row r="161" spans="1:19" hidden="1" outlineLevel="1" collapsed="1">
      <c r="A161" s="8">
        <v>45108</v>
      </c>
      <c r="B161" s="45">
        <v>36.979799999999997</v>
      </c>
      <c r="C161" s="45">
        <v>39.492400000000004</v>
      </c>
      <c r="D161" s="45">
        <v>36.755299999999998</v>
      </c>
      <c r="E161" s="45">
        <v>38.014400000000002</v>
      </c>
      <c r="F161" s="45">
        <v>31.392199999999999</v>
      </c>
      <c r="G161" s="45">
        <v>16.948799999999999</v>
      </c>
      <c r="H161" s="45">
        <v>36.978999999999999</v>
      </c>
      <c r="I161" s="45">
        <v>39.485399999999998</v>
      </c>
      <c r="J161" s="45">
        <v>36.755299999999998</v>
      </c>
      <c r="K161" s="45">
        <v>38.014400000000002</v>
      </c>
      <c r="L161" s="45">
        <v>31.392199999999999</v>
      </c>
      <c r="M161" s="45">
        <v>16.948799999999999</v>
      </c>
      <c r="N161" s="45">
        <v>49.666699999999999</v>
      </c>
      <c r="O161" s="45">
        <v>49.666699999999999</v>
      </c>
      <c r="P161" s="45">
        <v>0</v>
      </c>
      <c r="Q161" s="45">
        <v>0</v>
      </c>
      <c r="R161" s="45" t="s">
        <v>268</v>
      </c>
      <c r="S161" s="45" t="s">
        <v>268</v>
      </c>
    </row>
    <row r="162" spans="1:19" hidden="1" outlineLevel="1" collapsed="1">
      <c r="A162" s="8">
        <v>45139</v>
      </c>
      <c r="B162" s="45">
        <v>36.5062</v>
      </c>
      <c r="C162" s="45">
        <v>38.8508</v>
      </c>
      <c r="D162" s="45">
        <v>36.2943</v>
      </c>
      <c r="E162" s="45">
        <v>37.9709</v>
      </c>
      <c r="F162" s="45">
        <v>30.261099999999999</v>
      </c>
      <c r="G162" s="45">
        <v>13.952400000000001</v>
      </c>
      <c r="H162" s="45">
        <v>36.505299999999998</v>
      </c>
      <c r="I162" s="45">
        <v>38.843699999999998</v>
      </c>
      <c r="J162" s="45">
        <v>36.2943</v>
      </c>
      <c r="K162" s="45">
        <v>37.9709</v>
      </c>
      <c r="L162" s="45">
        <v>30.261099999999999</v>
      </c>
      <c r="M162" s="45">
        <v>13.952400000000001</v>
      </c>
      <c r="N162" s="45">
        <v>43.648299999999999</v>
      </c>
      <c r="O162" s="45">
        <v>43.648299999999999</v>
      </c>
      <c r="P162" s="45">
        <v>0</v>
      </c>
      <c r="Q162" s="45">
        <v>0</v>
      </c>
      <c r="R162" s="45">
        <v>0</v>
      </c>
      <c r="S162" s="45" t="s">
        <v>268</v>
      </c>
    </row>
    <row r="163" spans="1:19" hidden="1" outlineLevel="1" collapsed="1">
      <c r="A163" s="8">
        <v>45170</v>
      </c>
      <c r="B163" s="45">
        <v>36.521099999999997</v>
      </c>
      <c r="C163" s="45">
        <v>37.754800000000003</v>
      </c>
      <c r="D163" s="45">
        <v>36.4069</v>
      </c>
      <c r="E163" s="45">
        <v>38.056199999999997</v>
      </c>
      <c r="F163" s="45">
        <v>29.944800000000001</v>
      </c>
      <c r="G163" s="45">
        <v>19.230599999999999</v>
      </c>
      <c r="H163" s="45">
        <v>36.520600000000002</v>
      </c>
      <c r="I163" s="45">
        <v>37.749000000000002</v>
      </c>
      <c r="J163" s="45">
        <v>36.4069</v>
      </c>
      <c r="K163" s="45">
        <v>38.056199999999997</v>
      </c>
      <c r="L163" s="45">
        <v>29.944800000000001</v>
      </c>
      <c r="M163" s="45">
        <v>19.230599999999999</v>
      </c>
      <c r="N163" s="45">
        <v>51.570099999999996</v>
      </c>
      <c r="O163" s="45">
        <v>51.570099999999996</v>
      </c>
      <c r="P163" s="45">
        <v>0</v>
      </c>
      <c r="Q163" s="45">
        <v>0</v>
      </c>
      <c r="R163" s="45">
        <v>0</v>
      </c>
      <c r="S163" s="45" t="s">
        <v>268</v>
      </c>
    </row>
    <row r="164" spans="1:19" hidden="1" outlineLevel="1" collapsed="1">
      <c r="A164" s="8">
        <v>45200</v>
      </c>
      <c r="B164" s="45">
        <v>36.797699999999999</v>
      </c>
      <c r="C164" s="45">
        <v>36.869599999999998</v>
      </c>
      <c r="D164" s="45">
        <v>36.790100000000002</v>
      </c>
      <c r="E164" s="45">
        <v>38.136499999999998</v>
      </c>
      <c r="F164" s="45">
        <v>29.810300000000002</v>
      </c>
      <c r="G164" s="45">
        <v>29.213100000000001</v>
      </c>
      <c r="H164" s="45">
        <v>36.797400000000003</v>
      </c>
      <c r="I164" s="45">
        <v>36.866700000000002</v>
      </c>
      <c r="J164" s="45">
        <v>36.790100000000002</v>
      </c>
      <c r="K164" s="45">
        <v>38.136499999999998</v>
      </c>
      <c r="L164" s="45">
        <v>29.810300000000002</v>
      </c>
      <c r="M164" s="45">
        <v>29.213100000000001</v>
      </c>
      <c r="N164" s="45">
        <v>48.373199999999997</v>
      </c>
      <c r="O164" s="45">
        <v>48.516399999999997</v>
      </c>
      <c r="P164" s="45">
        <v>36.249499999999998</v>
      </c>
      <c r="Q164" s="45">
        <v>36.249499999999998</v>
      </c>
      <c r="R164" s="45">
        <v>0</v>
      </c>
      <c r="S164" s="45" t="s">
        <v>268</v>
      </c>
    </row>
    <row r="165" spans="1:19" hidden="1" outlineLevel="1" collapsed="1">
      <c r="A165" s="8">
        <v>45231</v>
      </c>
      <c r="B165" s="45">
        <v>36.252600000000001</v>
      </c>
      <c r="C165" s="45">
        <v>36.640900000000002</v>
      </c>
      <c r="D165" s="45">
        <v>36.215400000000002</v>
      </c>
      <c r="E165" s="45">
        <v>37.199300000000001</v>
      </c>
      <c r="F165" s="45">
        <v>30.1982</v>
      </c>
      <c r="G165" s="45">
        <v>31.122599999999998</v>
      </c>
      <c r="H165" s="45">
        <v>36.252099999999999</v>
      </c>
      <c r="I165" s="45">
        <v>36.6357</v>
      </c>
      <c r="J165" s="45">
        <v>36.215400000000002</v>
      </c>
      <c r="K165" s="45">
        <v>37.199300000000001</v>
      </c>
      <c r="L165" s="45">
        <v>30.1982</v>
      </c>
      <c r="M165" s="45">
        <v>31.122599999999998</v>
      </c>
      <c r="N165" s="45">
        <v>54.660200000000003</v>
      </c>
      <c r="O165" s="45">
        <v>54.683500000000002</v>
      </c>
      <c r="P165" s="45">
        <v>36.5</v>
      </c>
      <c r="Q165" s="45">
        <v>36.5</v>
      </c>
      <c r="R165" s="45">
        <v>0</v>
      </c>
      <c r="S165" s="45" t="s">
        <v>268</v>
      </c>
    </row>
    <row r="166" spans="1:19" hidden="1" outlineLevel="1" collapsed="1">
      <c r="A166" s="8">
        <v>45261</v>
      </c>
      <c r="B166" s="45">
        <v>35.870800000000003</v>
      </c>
      <c r="C166" s="45">
        <v>36.650399999999998</v>
      </c>
      <c r="D166" s="45">
        <v>35.799999999999997</v>
      </c>
      <c r="E166" s="45">
        <v>37.831600000000002</v>
      </c>
      <c r="F166" s="45">
        <v>27.027799999999999</v>
      </c>
      <c r="G166" s="45">
        <v>25.186599999999999</v>
      </c>
      <c r="H166" s="45">
        <v>35.870199999999997</v>
      </c>
      <c r="I166" s="45">
        <v>36.644199999999998</v>
      </c>
      <c r="J166" s="45">
        <v>35.799999999999997</v>
      </c>
      <c r="K166" s="45">
        <v>37.831600000000002</v>
      </c>
      <c r="L166" s="45">
        <v>27.027799999999999</v>
      </c>
      <c r="M166" s="45">
        <v>25.186599999999999</v>
      </c>
      <c r="N166" s="45">
        <v>53.399500000000003</v>
      </c>
      <c r="O166" s="45">
        <v>53.399500000000003</v>
      </c>
      <c r="P166" s="45">
        <v>0</v>
      </c>
      <c r="Q166" s="45">
        <v>0</v>
      </c>
      <c r="R166" s="45">
        <v>0</v>
      </c>
      <c r="S166" s="45" t="s">
        <v>268</v>
      </c>
    </row>
    <row r="167" spans="1:19" hidden="1" outlineLevel="1" collapsed="1">
      <c r="A167" s="8">
        <v>45292</v>
      </c>
      <c r="B167" s="45">
        <v>36.546799999999998</v>
      </c>
      <c r="C167" s="45">
        <v>36.0364</v>
      </c>
      <c r="D167" s="45">
        <v>36.600099999999998</v>
      </c>
      <c r="E167" s="45">
        <v>37.916899999999998</v>
      </c>
      <c r="F167" s="45">
        <v>31.158000000000001</v>
      </c>
      <c r="G167" s="45">
        <v>26.491399999999999</v>
      </c>
      <c r="H167" s="45">
        <v>36.543199999999999</v>
      </c>
      <c r="I167" s="45">
        <v>35.997999999999998</v>
      </c>
      <c r="J167" s="45">
        <v>36.600099999999998</v>
      </c>
      <c r="K167" s="45">
        <v>37.916899999999998</v>
      </c>
      <c r="L167" s="45">
        <v>31.158000000000001</v>
      </c>
      <c r="M167" s="45">
        <v>26.491399999999999</v>
      </c>
      <c r="N167" s="45">
        <v>56.305700000000002</v>
      </c>
      <c r="O167" s="45">
        <v>56.305700000000002</v>
      </c>
      <c r="P167" s="45">
        <v>0</v>
      </c>
      <c r="Q167" s="45">
        <v>0</v>
      </c>
      <c r="R167" s="45">
        <v>0</v>
      </c>
      <c r="S167" s="45" t="s">
        <v>268</v>
      </c>
    </row>
    <row r="168" spans="1:19" hidden="1" outlineLevel="1" collapsed="1">
      <c r="A168" s="8">
        <v>45323</v>
      </c>
      <c r="B168" s="45">
        <v>36.147300000000001</v>
      </c>
      <c r="C168" s="45">
        <v>34.387</v>
      </c>
      <c r="D168" s="45">
        <v>36.3416</v>
      </c>
      <c r="E168" s="45">
        <v>38.347799999999999</v>
      </c>
      <c r="F168" s="45">
        <v>28.481100000000001</v>
      </c>
      <c r="G168" s="45">
        <v>25.251899999999999</v>
      </c>
      <c r="H168" s="45">
        <v>36.146799999999999</v>
      </c>
      <c r="I168" s="45">
        <v>34.380899999999997</v>
      </c>
      <c r="J168" s="45">
        <v>36.3416</v>
      </c>
      <c r="K168" s="45">
        <v>38.347799999999999</v>
      </c>
      <c r="L168" s="45">
        <v>28.481100000000001</v>
      </c>
      <c r="M168" s="45">
        <v>25.251899999999999</v>
      </c>
      <c r="N168" s="45">
        <v>49.359200000000001</v>
      </c>
      <c r="O168" s="45">
        <v>49.359200000000001</v>
      </c>
      <c r="P168" s="45" t="s">
        <v>268</v>
      </c>
      <c r="Q168" s="45" t="s">
        <v>268</v>
      </c>
      <c r="R168" s="45" t="s">
        <v>268</v>
      </c>
      <c r="S168" s="45" t="s">
        <v>268</v>
      </c>
    </row>
    <row r="169" spans="1:19" collapsed="1">
      <c r="A169" s="8">
        <v>45352</v>
      </c>
      <c r="B169" s="45">
        <v>36.308399999999999</v>
      </c>
      <c r="C169" s="45">
        <v>33.863199999999999</v>
      </c>
      <c r="D169" s="45">
        <v>36.545699999999997</v>
      </c>
      <c r="E169" s="45">
        <v>38.422800000000002</v>
      </c>
      <c r="F169" s="45">
        <v>29.605699999999999</v>
      </c>
      <c r="G169" s="45">
        <v>24.080300000000001</v>
      </c>
      <c r="H169" s="45">
        <v>36.307200000000002</v>
      </c>
      <c r="I169" s="45">
        <v>33.847999999999999</v>
      </c>
      <c r="J169" s="45">
        <v>36.545699999999997</v>
      </c>
      <c r="K169" s="45">
        <v>38.422800000000002</v>
      </c>
      <c r="L169" s="45">
        <v>29.605699999999999</v>
      </c>
      <c r="M169" s="45">
        <v>24.080300000000001</v>
      </c>
      <c r="N169" s="45">
        <v>51.119300000000003</v>
      </c>
      <c r="O169" s="45">
        <v>51.119300000000003</v>
      </c>
      <c r="P169" s="45">
        <v>0</v>
      </c>
      <c r="Q169" s="45">
        <v>0</v>
      </c>
      <c r="R169" s="45" t="s">
        <v>268</v>
      </c>
      <c r="S169" s="45" t="s">
        <v>268</v>
      </c>
    </row>
    <row r="170" spans="1:19">
      <c r="A170" s="8">
        <v>45383</v>
      </c>
      <c r="B170" s="45">
        <v>36.091099999999997</v>
      </c>
      <c r="C170" s="45">
        <v>33.198900000000002</v>
      </c>
      <c r="D170" s="45">
        <v>36.389600000000002</v>
      </c>
      <c r="E170" s="45">
        <v>38.392000000000003</v>
      </c>
      <c r="F170" s="45">
        <v>29.355399999999999</v>
      </c>
      <c r="G170" s="45">
        <v>25.863600000000002</v>
      </c>
      <c r="H170" s="45">
        <v>36.0899</v>
      </c>
      <c r="I170" s="45">
        <v>33.181100000000001</v>
      </c>
      <c r="J170" s="45">
        <v>36.389600000000002</v>
      </c>
      <c r="K170" s="45">
        <v>38.392000000000003</v>
      </c>
      <c r="L170" s="45">
        <v>29.355399999999999</v>
      </c>
      <c r="M170" s="45">
        <v>25.863600000000002</v>
      </c>
      <c r="N170" s="45">
        <v>45.116</v>
      </c>
      <c r="O170" s="45">
        <v>45.116</v>
      </c>
      <c r="P170" s="45">
        <v>0</v>
      </c>
      <c r="Q170" s="45">
        <v>0</v>
      </c>
      <c r="R170" s="45">
        <v>0</v>
      </c>
      <c r="S170" s="45" t="s">
        <v>268</v>
      </c>
    </row>
    <row r="171" spans="1:19">
      <c r="A171" s="8">
        <v>45413</v>
      </c>
      <c r="B171" s="45">
        <v>36.391399999999997</v>
      </c>
      <c r="C171" s="45">
        <v>33.248399999999997</v>
      </c>
      <c r="D171" s="45">
        <v>36.716700000000003</v>
      </c>
      <c r="E171" s="45">
        <v>38.276499999999999</v>
      </c>
      <c r="F171" s="45">
        <v>31.679500000000001</v>
      </c>
      <c r="G171" s="45">
        <v>24.779499999999999</v>
      </c>
      <c r="H171" s="45">
        <v>36.3902</v>
      </c>
      <c r="I171" s="45">
        <v>33.232199999999999</v>
      </c>
      <c r="J171" s="45">
        <v>36.716700000000003</v>
      </c>
      <c r="K171" s="45">
        <v>38.276499999999999</v>
      </c>
      <c r="L171" s="45">
        <v>31.679500000000001</v>
      </c>
      <c r="M171" s="45">
        <v>24.779499999999999</v>
      </c>
      <c r="N171" s="45">
        <v>49.052300000000002</v>
      </c>
      <c r="O171" s="45">
        <v>49.052300000000002</v>
      </c>
      <c r="P171" s="45">
        <v>0</v>
      </c>
      <c r="Q171" s="45">
        <v>0</v>
      </c>
      <c r="R171" s="45">
        <v>0</v>
      </c>
      <c r="S171" s="45" t="s">
        <v>268</v>
      </c>
    </row>
    <row r="172" spans="1:19">
      <c r="A172" s="8">
        <v>45444</v>
      </c>
      <c r="B172" s="45">
        <v>36.3628</v>
      </c>
      <c r="C172" s="45">
        <v>36.012300000000003</v>
      </c>
      <c r="D172" s="45">
        <v>36.393599999999999</v>
      </c>
      <c r="E172" s="45">
        <v>37.6051</v>
      </c>
      <c r="F172" s="45">
        <v>29.970199999999998</v>
      </c>
      <c r="G172" s="45">
        <v>31.773599999999998</v>
      </c>
      <c r="H172" s="45">
        <v>36.362200000000001</v>
      </c>
      <c r="I172" s="45">
        <v>36.004899999999999</v>
      </c>
      <c r="J172" s="45">
        <v>36.393599999999999</v>
      </c>
      <c r="K172" s="45">
        <v>37.6051</v>
      </c>
      <c r="L172" s="45">
        <v>29.970199999999998</v>
      </c>
      <c r="M172" s="45">
        <v>31.773599999999998</v>
      </c>
      <c r="N172" s="45">
        <v>47.2134</v>
      </c>
      <c r="O172" s="45">
        <v>47.2134</v>
      </c>
      <c r="P172" s="45">
        <v>0</v>
      </c>
      <c r="Q172" s="45">
        <v>0</v>
      </c>
      <c r="R172" s="45">
        <v>0</v>
      </c>
      <c r="S172" s="45" t="s">
        <v>268</v>
      </c>
    </row>
    <row r="173" spans="1:19">
      <c r="A173" s="8">
        <v>45474</v>
      </c>
      <c r="B173" s="45">
        <v>35.8401</v>
      </c>
      <c r="C173" s="45">
        <v>35.084200000000003</v>
      </c>
      <c r="D173" s="45">
        <v>35.9178</v>
      </c>
      <c r="E173" s="45">
        <v>37.176699999999997</v>
      </c>
      <c r="F173" s="45">
        <v>29.732099999999999</v>
      </c>
      <c r="G173" s="45">
        <v>30.691600000000001</v>
      </c>
      <c r="H173" s="45">
        <v>35.839300000000001</v>
      </c>
      <c r="I173" s="45">
        <v>35.075899999999997</v>
      </c>
      <c r="J173" s="45">
        <v>35.9178</v>
      </c>
      <c r="K173" s="45">
        <v>37.176699999999997</v>
      </c>
      <c r="L173" s="45">
        <v>29.732099999999999</v>
      </c>
      <c r="M173" s="45">
        <v>30.691600000000001</v>
      </c>
      <c r="N173" s="45">
        <v>53.8825</v>
      </c>
      <c r="O173" s="45">
        <v>53.8825</v>
      </c>
      <c r="P173" s="45">
        <v>0</v>
      </c>
      <c r="Q173" s="45">
        <v>0</v>
      </c>
      <c r="R173" s="45">
        <v>0</v>
      </c>
      <c r="S173" s="45" t="s">
        <v>268</v>
      </c>
    </row>
    <row r="174" spans="1:19">
      <c r="A174" s="8">
        <v>45505</v>
      </c>
      <c r="B174" s="45">
        <v>35.963299999999997</v>
      </c>
      <c r="C174" s="45">
        <v>35.520299999999999</v>
      </c>
      <c r="D174" s="45">
        <v>36.0062</v>
      </c>
      <c r="E174" s="45">
        <v>37.366799999999998</v>
      </c>
      <c r="F174" s="45">
        <v>28.430299999999999</v>
      </c>
      <c r="G174" s="45">
        <v>31.116</v>
      </c>
      <c r="H174" s="45">
        <v>35.962899999999998</v>
      </c>
      <c r="I174" s="45">
        <v>35.515700000000002</v>
      </c>
      <c r="J174" s="45">
        <v>36.0062</v>
      </c>
      <c r="K174" s="45">
        <v>37.366799999999998</v>
      </c>
      <c r="L174" s="45">
        <v>28.430299999999999</v>
      </c>
      <c r="M174" s="45">
        <v>31.116</v>
      </c>
      <c r="N174" s="45">
        <v>53.441600000000001</v>
      </c>
      <c r="O174" s="45">
        <v>53.441600000000001</v>
      </c>
      <c r="P174" s="45">
        <v>0</v>
      </c>
      <c r="Q174" s="45">
        <v>0</v>
      </c>
      <c r="R174" s="45">
        <v>0</v>
      </c>
      <c r="S174" s="45" t="s">
        <v>268</v>
      </c>
    </row>
    <row r="175" spans="1:19">
      <c r="A175" s="8">
        <v>45536</v>
      </c>
      <c r="B175" s="45">
        <v>35.853900000000003</v>
      </c>
      <c r="C175" s="45">
        <v>34.450200000000002</v>
      </c>
      <c r="D175" s="45">
        <v>35.997100000000003</v>
      </c>
      <c r="E175" s="45">
        <v>37.112400000000001</v>
      </c>
      <c r="F175" s="45">
        <v>29.8187</v>
      </c>
      <c r="G175" s="45">
        <v>31.8172</v>
      </c>
      <c r="H175" s="45">
        <v>35.853499999999997</v>
      </c>
      <c r="I175" s="45">
        <v>34.445399999999999</v>
      </c>
      <c r="J175" s="45">
        <v>35.997100000000003</v>
      </c>
      <c r="K175" s="45">
        <v>37.112400000000001</v>
      </c>
      <c r="L175" s="45">
        <v>29.8187</v>
      </c>
      <c r="M175" s="45">
        <v>31.8172</v>
      </c>
      <c r="N175" s="45">
        <v>40.110700000000001</v>
      </c>
      <c r="O175" s="45">
        <v>40.110700000000001</v>
      </c>
      <c r="P175" s="45">
        <v>0</v>
      </c>
      <c r="Q175" s="45">
        <v>0</v>
      </c>
      <c r="R175" s="45">
        <v>0</v>
      </c>
      <c r="S175" s="45" t="s">
        <v>268</v>
      </c>
    </row>
    <row r="176" spans="1:19">
      <c r="A176" s="8">
        <v>45566</v>
      </c>
      <c r="B176" s="45">
        <v>35.858499999999999</v>
      </c>
      <c r="C176" s="45">
        <v>34.615400000000001</v>
      </c>
      <c r="D176" s="45">
        <v>35.986899999999999</v>
      </c>
      <c r="E176" s="45">
        <v>37.331699999999998</v>
      </c>
      <c r="F176" s="45">
        <v>30.292300000000001</v>
      </c>
      <c r="G176" s="45">
        <v>28.4132</v>
      </c>
      <c r="H176" s="45">
        <v>35.8581</v>
      </c>
      <c r="I176" s="45">
        <v>34.6111</v>
      </c>
      <c r="J176" s="45">
        <v>35.986899999999999</v>
      </c>
      <c r="K176" s="45">
        <v>37.331699999999998</v>
      </c>
      <c r="L176" s="45">
        <v>30.292300000000001</v>
      </c>
      <c r="M176" s="45">
        <v>28.4132</v>
      </c>
      <c r="N176" s="45">
        <v>40.878300000000003</v>
      </c>
      <c r="O176" s="45">
        <v>40.922699999999999</v>
      </c>
      <c r="P176" s="45">
        <v>13</v>
      </c>
      <c r="Q176" s="45">
        <v>13</v>
      </c>
      <c r="R176" s="45">
        <v>0</v>
      </c>
      <c r="S176" s="45" t="s">
        <v>268</v>
      </c>
    </row>
    <row r="177" spans="1:19">
      <c r="A177" s="8">
        <v>45597</v>
      </c>
      <c r="B177" s="45">
        <v>35.228499999999997</v>
      </c>
      <c r="C177" s="45">
        <v>35.759500000000003</v>
      </c>
      <c r="D177" s="45">
        <v>35.179600000000001</v>
      </c>
      <c r="E177" s="45">
        <v>36.762999999999998</v>
      </c>
      <c r="F177" s="45">
        <v>27.6907</v>
      </c>
      <c r="G177" s="45">
        <v>29.9573</v>
      </c>
      <c r="H177" s="45">
        <v>35.227200000000003</v>
      </c>
      <c r="I177" s="45">
        <v>35.744799999999998</v>
      </c>
      <c r="J177" s="45">
        <v>35.179600000000001</v>
      </c>
      <c r="K177" s="45">
        <v>36.762999999999998</v>
      </c>
      <c r="L177" s="45">
        <v>27.6907</v>
      </c>
      <c r="M177" s="45">
        <v>29.9573</v>
      </c>
      <c r="N177" s="45">
        <v>45.280099999999997</v>
      </c>
      <c r="O177" s="45">
        <v>45.280099999999997</v>
      </c>
      <c r="P177" s="45">
        <v>0</v>
      </c>
      <c r="Q177" s="45">
        <v>0</v>
      </c>
      <c r="R177" s="45">
        <v>0</v>
      </c>
      <c r="S177" s="45" t="s">
        <v>268</v>
      </c>
    </row>
    <row r="178" spans="1:19">
      <c r="A178" s="8">
        <v>45627</v>
      </c>
      <c r="B178" s="45">
        <v>35.415999999999997</v>
      </c>
      <c r="C178" s="45">
        <v>35.588500000000003</v>
      </c>
      <c r="D178" s="45">
        <v>35.399099999999997</v>
      </c>
      <c r="E178" s="45">
        <v>36.643900000000002</v>
      </c>
      <c r="F178" s="45">
        <v>27.6523</v>
      </c>
      <c r="G178" s="45">
        <v>36.7926</v>
      </c>
      <c r="H178" s="45">
        <v>35.416800000000002</v>
      </c>
      <c r="I178" s="45">
        <v>35.597499999999997</v>
      </c>
      <c r="J178" s="45">
        <v>35.399099999999997</v>
      </c>
      <c r="K178" s="45">
        <v>36.643900000000002</v>
      </c>
      <c r="L178" s="45">
        <v>27.6523</v>
      </c>
      <c r="M178" s="45">
        <v>36.7926</v>
      </c>
      <c r="N178" s="45">
        <v>29.7545</v>
      </c>
      <c r="O178" s="45">
        <v>29.7545</v>
      </c>
      <c r="P178" s="45">
        <v>0</v>
      </c>
      <c r="Q178" s="45">
        <v>0</v>
      </c>
      <c r="R178" s="45">
        <v>0</v>
      </c>
      <c r="S178" s="45" t="s">
        <v>268</v>
      </c>
    </row>
    <row r="179" spans="1:19">
      <c r="A179" s="8">
        <v>45658</v>
      </c>
      <c r="B179" s="45">
        <v>35.936900000000001</v>
      </c>
      <c r="C179" s="45">
        <v>33.954900000000002</v>
      </c>
      <c r="D179" s="45">
        <v>36.145200000000003</v>
      </c>
      <c r="E179" s="45">
        <v>37.389699999999998</v>
      </c>
      <c r="F179" s="45">
        <v>30.016300000000001</v>
      </c>
      <c r="G179" s="45">
        <v>33.389299999999999</v>
      </c>
      <c r="H179" s="45">
        <v>35.936700000000002</v>
      </c>
      <c r="I179" s="45">
        <v>33.951900000000002</v>
      </c>
      <c r="J179" s="45">
        <v>36.145200000000003</v>
      </c>
      <c r="K179" s="45">
        <v>37.389699999999998</v>
      </c>
      <c r="L179" s="45">
        <v>30.016300000000001</v>
      </c>
      <c r="M179" s="45">
        <v>33.389299999999999</v>
      </c>
      <c r="N179" s="45">
        <v>47.139299999999999</v>
      </c>
      <c r="O179" s="45">
        <v>47.139299999999999</v>
      </c>
      <c r="P179" s="45">
        <v>0</v>
      </c>
      <c r="Q179" s="45">
        <v>0</v>
      </c>
      <c r="R179" s="45">
        <v>0</v>
      </c>
      <c r="S179" s="45" t="s">
        <v>268</v>
      </c>
    </row>
    <row r="180" spans="1:19">
      <c r="A180" s="8">
        <v>45689</v>
      </c>
      <c r="B180" s="45">
        <v>36.378599999999999</v>
      </c>
      <c r="C180" s="45">
        <v>34.743899999999996</v>
      </c>
      <c r="D180" s="45">
        <v>36.547499999999999</v>
      </c>
      <c r="E180" s="45">
        <v>37.446300000000001</v>
      </c>
      <c r="F180" s="45">
        <v>31.921600000000002</v>
      </c>
      <c r="G180" s="45">
        <v>33.082999999999998</v>
      </c>
      <c r="H180" s="45">
        <v>36.441800000000001</v>
      </c>
      <c r="I180" s="45">
        <v>35.398400000000002</v>
      </c>
      <c r="J180" s="45">
        <v>36.547499999999999</v>
      </c>
      <c r="K180" s="45">
        <v>37.446300000000001</v>
      </c>
      <c r="L180" s="45">
        <v>31.921600000000002</v>
      </c>
      <c r="M180" s="45">
        <v>33.082999999999998</v>
      </c>
      <c r="N180" s="45">
        <v>2.1938</v>
      </c>
      <c r="O180" s="45">
        <v>2.1938</v>
      </c>
      <c r="P180" s="45">
        <v>0</v>
      </c>
      <c r="Q180" s="45" t="s">
        <v>268</v>
      </c>
      <c r="R180" s="45">
        <v>0</v>
      </c>
      <c r="S180" s="45" t="s">
        <v>268</v>
      </c>
    </row>
    <row r="181" spans="1:19">
      <c r="A181" s="8">
        <v>45717</v>
      </c>
      <c r="B181" s="45">
        <v>36.331299999999999</v>
      </c>
      <c r="C181" s="45">
        <v>35.266599999999997</v>
      </c>
      <c r="D181" s="45">
        <v>36.4328</v>
      </c>
      <c r="E181" s="45">
        <v>37.662100000000002</v>
      </c>
      <c r="F181" s="45">
        <v>30.390499999999999</v>
      </c>
      <c r="G181" s="45">
        <v>32.695999999999998</v>
      </c>
      <c r="H181" s="45">
        <v>36.337600000000002</v>
      </c>
      <c r="I181" s="45">
        <v>35.3352</v>
      </c>
      <c r="J181" s="45">
        <v>36.4328</v>
      </c>
      <c r="K181" s="45">
        <v>37.662100000000002</v>
      </c>
      <c r="L181" s="45">
        <v>30.390499999999999</v>
      </c>
      <c r="M181" s="45">
        <v>32.695999999999998</v>
      </c>
      <c r="N181" s="45">
        <v>16.995200000000001</v>
      </c>
      <c r="O181" s="45">
        <v>16.995200000000001</v>
      </c>
      <c r="P181" s="45">
        <v>0</v>
      </c>
      <c r="Q181" s="45">
        <v>0</v>
      </c>
      <c r="R181" s="45">
        <v>0</v>
      </c>
      <c r="S181" s="45" t="s">
        <v>268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9"/>
    </row>
    <row r="2" spans="1:21" ht="5.25" customHeight="1"/>
    <row r="3" spans="1:21" ht="25.5" customHeight="1">
      <c r="A3" s="219" t="s">
        <v>111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1" ht="12.75" customHeight="1">
      <c r="A4" s="205" t="s">
        <v>131</v>
      </c>
      <c r="B4" s="217"/>
      <c r="C4" s="217"/>
      <c r="D4" s="217"/>
      <c r="E4" s="217"/>
      <c r="F4" s="217"/>
    </row>
    <row r="5" spans="1:21" ht="12.75" customHeight="1">
      <c r="A5" s="25" t="s">
        <v>54</v>
      </c>
    </row>
    <row r="6" spans="1:21" s="30" customFormat="1" ht="12.75" customHeight="1">
      <c r="A6" s="214" t="s">
        <v>0</v>
      </c>
      <c r="B6" s="203" t="s">
        <v>1</v>
      </c>
      <c r="C6" s="203" t="s">
        <v>4</v>
      </c>
      <c r="D6" s="192" t="s">
        <v>2</v>
      </c>
      <c r="E6" s="192"/>
      <c r="F6" s="192"/>
      <c r="G6" s="192"/>
      <c r="H6" s="192"/>
      <c r="I6" s="192" t="s">
        <v>3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222" t="s">
        <v>5</v>
      </c>
    </row>
    <row r="7" spans="1:21" s="30" customFormat="1">
      <c r="A7" s="214"/>
      <c r="B7" s="203"/>
      <c r="C7" s="203"/>
      <c r="D7" s="241" t="s">
        <v>70</v>
      </c>
      <c r="E7" s="241" t="s">
        <v>6</v>
      </c>
      <c r="F7" s="192" t="s">
        <v>7</v>
      </c>
      <c r="G7" s="193"/>
      <c r="H7" s="193"/>
      <c r="I7" s="192" t="s">
        <v>8</v>
      </c>
      <c r="J7" s="192"/>
      <c r="K7" s="192"/>
      <c r="L7" s="193"/>
      <c r="M7" s="193"/>
      <c r="N7" s="193"/>
      <c r="O7" s="192" t="s">
        <v>9</v>
      </c>
      <c r="P7" s="192"/>
      <c r="Q7" s="192"/>
      <c r="R7" s="193"/>
      <c r="S7" s="193"/>
      <c r="T7" s="193"/>
      <c r="U7" s="245"/>
    </row>
    <row r="8" spans="1:21" ht="67.5" customHeight="1">
      <c r="A8" s="214"/>
      <c r="B8" s="203"/>
      <c r="C8" s="203"/>
      <c r="D8" s="241"/>
      <c r="E8" s="24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6"/>
    </row>
    <row r="9" spans="1:21" hidden="1">
      <c r="A9" s="116"/>
      <c r="B9" s="115"/>
      <c r="C9" s="115"/>
      <c r="D9" s="120"/>
      <c r="E9" s="120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22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19.106100000000001</v>
      </c>
      <c r="C40" s="45">
        <v>23.2941</v>
      </c>
      <c r="D40" s="45">
        <v>0</v>
      </c>
      <c r="E40" s="45">
        <v>23.2941</v>
      </c>
      <c r="F40" s="45">
        <v>0</v>
      </c>
      <c r="G40" s="45">
        <v>23.2941</v>
      </c>
      <c r="H40" s="45">
        <v>0</v>
      </c>
      <c r="I40" s="45">
        <v>23.2941</v>
      </c>
      <c r="J40" s="45">
        <v>0</v>
      </c>
      <c r="K40" s="45">
        <v>23.2941</v>
      </c>
      <c r="L40" s="45">
        <v>0</v>
      </c>
      <c r="M40" s="45">
        <v>23.2941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19.105555083517711</v>
      </c>
    </row>
    <row r="41" spans="1:21" hidden="1" outlineLevel="1">
      <c r="A41" s="8">
        <v>41456</v>
      </c>
      <c r="B41" s="45">
        <v>18.005700000000001</v>
      </c>
      <c r="C41" s="45">
        <v>23.2941</v>
      </c>
      <c r="D41" s="45">
        <v>0</v>
      </c>
      <c r="E41" s="45">
        <v>23.2941</v>
      </c>
      <c r="F41" s="45">
        <v>0</v>
      </c>
      <c r="G41" s="45">
        <v>23.2941</v>
      </c>
      <c r="H41" s="45">
        <v>0</v>
      </c>
      <c r="I41" s="45">
        <v>23.2941</v>
      </c>
      <c r="J41" s="45">
        <v>0</v>
      </c>
      <c r="K41" s="45">
        <v>23.2941</v>
      </c>
      <c r="L41" s="45">
        <v>0</v>
      </c>
      <c r="M41" s="45">
        <v>23.2941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18.001008068076654</v>
      </c>
    </row>
    <row r="42" spans="1:21" hidden="1" outlineLevel="1">
      <c r="A42" s="8">
        <v>41487</v>
      </c>
      <c r="B42" s="45">
        <v>19.632200000000001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19.632138254889774</v>
      </c>
    </row>
    <row r="43" spans="1:21" hidden="1" outlineLevel="1">
      <c r="A43" s="8">
        <v>41518</v>
      </c>
      <c r="B43" s="45">
        <v>18.074100000000001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18.074089911413274</v>
      </c>
    </row>
    <row r="44" spans="1:21" hidden="1" outlineLevel="1">
      <c r="A44" s="8">
        <v>41548</v>
      </c>
      <c r="B44" s="45">
        <v>16.778500000000001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16.77848214325299</v>
      </c>
    </row>
    <row r="45" spans="1:21" hidden="1" outlineLevel="1">
      <c r="A45" s="8">
        <v>41579</v>
      </c>
      <c r="B45" s="45">
        <v>17.031700000000001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17.031660354006799</v>
      </c>
    </row>
    <row r="46" spans="1:21" hidden="1" outlineLevel="1">
      <c r="A46" s="8">
        <v>41609</v>
      </c>
      <c r="B46" s="45">
        <v>17.0107</v>
      </c>
      <c r="C46" s="45">
        <v>18</v>
      </c>
      <c r="D46" s="45">
        <v>0</v>
      </c>
      <c r="E46" s="45">
        <v>18</v>
      </c>
      <c r="F46" s="45">
        <v>18</v>
      </c>
      <c r="G46" s="45">
        <v>0</v>
      </c>
      <c r="H46" s="45">
        <v>0</v>
      </c>
      <c r="I46" s="45">
        <v>18</v>
      </c>
      <c r="J46" s="45">
        <v>0</v>
      </c>
      <c r="K46" s="45">
        <v>18</v>
      </c>
      <c r="L46" s="45">
        <v>18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16.994510792161766</v>
      </c>
    </row>
    <row r="47" spans="1:21" hidden="1" outlineLevel="1">
      <c r="A47" s="8">
        <v>41640</v>
      </c>
      <c r="B47" s="45">
        <v>15.9726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15.972556105710474</v>
      </c>
    </row>
    <row r="48" spans="1:21" hidden="1" outlineLevel="1">
      <c r="A48" s="8">
        <v>41671</v>
      </c>
      <c r="B48" s="45">
        <v>17.409199999999998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17.409199999999998</v>
      </c>
    </row>
    <row r="49" spans="1:21" hidden="1" outlineLevel="1">
      <c r="A49" s="8">
        <v>41699</v>
      </c>
      <c r="B49" s="45">
        <v>17.889800000000001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17.889756043143997</v>
      </c>
    </row>
    <row r="50" spans="1:21" hidden="1" outlineLevel="1">
      <c r="A50" s="8">
        <v>41730</v>
      </c>
      <c r="B50" s="45">
        <v>22.186199999999999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22.186199999999999</v>
      </c>
    </row>
    <row r="51" spans="1:21" hidden="1" outlineLevel="1">
      <c r="A51" s="8">
        <v>41760</v>
      </c>
      <c r="B51" s="45">
        <v>18.101700000000001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18.101717304396971</v>
      </c>
    </row>
    <row r="52" spans="1:21" hidden="1" outlineLevel="1">
      <c r="A52" s="8">
        <v>41791</v>
      </c>
      <c r="B52" s="45">
        <v>18.459700000000002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18.459669616010448</v>
      </c>
    </row>
    <row r="53" spans="1:21" hidden="1" outlineLevel="1">
      <c r="A53" s="8">
        <v>41821</v>
      </c>
      <c r="B53" s="45">
        <v>18.501799999999999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18.501799999999999</v>
      </c>
    </row>
    <row r="54" spans="1:21" hidden="1" outlineLevel="1">
      <c r="A54" s="8">
        <v>41852</v>
      </c>
      <c r="B54" s="45">
        <v>19.716699999999999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19.716734541664366</v>
      </c>
    </row>
    <row r="55" spans="1:21" hidden="1" outlineLevel="1">
      <c r="A55" s="8">
        <v>41883</v>
      </c>
      <c r="B55" s="45">
        <v>18.811699999999998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18.811693043889715</v>
      </c>
    </row>
    <row r="56" spans="1:21" hidden="1" outlineLevel="1">
      <c r="A56" s="8">
        <v>41913</v>
      </c>
      <c r="B56" s="45">
        <v>19.671900000000001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19.671900000000001</v>
      </c>
    </row>
    <row r="57" spans="1:21" hidden="1" outlineLevel="1">
      <c r="A57" s="8">
        <v>41944</v>
      </c>
      <c r="B57" s="45">
        <v>19.422999999999998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19.422907409407117</v>
      </c>
    </row>
    <row r="58" spans="1:21" hidden="1" outlineLevel="1">
      <c r="A58" s="8">
        <v>41974</v>
      </c>
      <c r="B58" s="45">
        <v>19.575099999999999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19.575076902323506</v>
      </c>
    </row>
    <row r="59" spans="1:21" hidden="1" outlineLevel="1">
      <c r="A59" s="8">
        <v>42005</v>
      </c>
      <c r="B59" s="45">
        <v>18.954899999999999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18.95491216039413</v>
      </c>
    </row>
    <row r="60" spans="1:21" hidden="1" outlineLevel="1">
      <c r="A60" s="8">
        <v>42036</v>
      </c>
      <c r="B60" s="45">
        <v>17.521899999999999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17.521899999999999</v>
      </c>
    </row>
    <row r="61" spans="1:21" hidden="1" outlineLevel="1">
      <c r="A61" s="8">
        <v>42064</v>
      </c>
      <c r="B61" s="45">
        <v>20.521799999999999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20.521800155293985</v>
      </c>
    </row>
    <row r="62" spans="1:21" hidden="1" outlineLevel="1">
      <c r="A62" s="8">
        <v>42095</v>
      </c>
      <c r="B62" s="45">
        <v>22.638400000000001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22.638400000000001</v>
      </c>
    </row>
    <row r="63" spans="1:21" hidden="1" outlineLevel="1">
      <c r="A63" s="8">
        <v>42125</v>
      </c>
      <c r="B63" s="45">
        <v>21.681000000000001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21.680965730507801</v>
      </c>
    </row>
    <row r="64" spans="1:21" hidden="1" outlineLevel="1">
      <c r="A64" s="8">
        <v>42156</v>
      </c>
      <c r="B64" s="45">
        <v>22.1098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22.109764762318473</v>
      </c>
    </row>
    <row r="65" spans="1:21" hidden="1" outlineLevel="1">
      <c r="A65" s="8">
        <v>42186</v>
      </c>
      <c r="B65" s="45">
        <v>23.385400000000001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23.38542690471013</v>
      </c>
    </row>
    <row r="66" spans="1:21" hidden="1" outlineLevel="1">
      <c r="A66" s="8">
        <v>42217</v>
      </c>
      <c r="B66" s="45">
        <v>23.301300000000001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23.301300000000001</v>
      </c>
    </row>
    <row r="67" spans="1:21" hidden="1" outlineLevel="1">
      <c r="A67" s="8">
        <v>42248</v>
      </c>
      <c r="B67" s="45">
        <v>24.720300000000002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24.72031838768968</v>
      </c>
    </row>
    <row r="68" spans="1:21" hidden="1" outlineLevel="1">
      <c r="A68" s="8">
        <v>42278</v>
      </c>
      <c r="B68" s="45">
        <v>24.340199999999999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24.340148942844461</v>
      </c>
    </row>
    <row r="69" spans="1:21" hidden="1" outlineLevel="1">
      <c r="A69" s="8">
        <v>42309</v>
      </c>
      <c r="B69" s="45">
        <v>25.184100000000001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25.18409656741439</v>
      </c>
    </row>
    <row r="70" spans="1:21" hidden="1" outlineLevel="1">
      <c r="A70" s="8">
        <v>42339</v>
      </c>
      <c r="B70" s="45">
        <v>25.081099999999999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25.081060381523109</v>
      </c>
    </row>
    <row r="71" spans="1:21" hidden="1" outlineLevel="1">
      <c r="A71" s="8">
        <v>42370</v>
      </c>
      <c r="B71" s="45">
        <v>25.160299999999999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25.160297446269077</v>
      </c>
    </row>
    <row r="72" spans="1:21" hidden="1" outlineLevel="1">
      <c r="A72" s="8">
        <v>42401</v>
      </c>
      <c r="B72" s="45">
        <v>26.1081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26.1081</v>
      </c>
    </row>
    <row r="73" spans="1:21" hidden="1" outlineLevel="1">
      <c r="A73" s="8">
        <v>42430</v>
      </c>
      <c r="B73" s="45">
        <v>23.851700000000001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23.851700000000001</v>
      </c>
    </row>
    <row r="74" spans="1:21" hidden="1" outlineLevel="1">
      <c r="A74" s="8">
        <v>42461</v>
      </c>
      <c r="B74" s="45">
        <v>25.325099999999999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25.325099999999999</v>
      </c>
    </row>
    <row r="75" spans="1:21" hidden="1" outlineLevel="1">
      <c r="A75" s="8">
        <v>42491</v>
      </c>
      <c r="B75" s="45">
        <v>24.5534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24.55344365547554</v>
      </c>
    </row>
    <row r="76" spans="1:21" hidden="1" outlineLevel="1">
      <c r="A76" s="8">
        <v>42522</v>
      </c>
      <c r="B76" s="45">
        <v>24.904699999999998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24.90474150163449</v>
      </c>
    </row>
    <row r="77" spans="1:21" hidden="1" outlineLevel="1">
      <c r="A77" s="8">
        <v>42552</v>
      </c>
      <c r="B77" s="45">
        <v>22.9221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22.9221</v>
      </c>
    </row>
    <row r="78" spans="1:21" hidden="1" outlineLevel="1">
      <c r="A78" s="8">
        <v>42583</v>
      </c>
      <c r="B78" s="45">
        <v>24.1297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24.1297</v>
      </c>
    </row>
    <row r="79" spans="1:21" hidden="1" outlineLevel="1">
      <c r="A79" s="8">
        <v>42614</v>
      </c>
      <c r="B79" s="45">
        <v>22.9648</v>
      </c>
      <c r="C79" s="45">
        <v>21.7514</v>
      </c>
      <c r="D79" s="45">
        <v>0</v>
      </c>
      <c r="E79" s="45">
        <v>21.7514</v>
      </c>
      <c r="F79" s="45">
        <v>0</v>
      </c>
      <c r="G79" s="45">
        <v>21.7514</v>
      </c>
      <c r="H79" s="45">
        <v>0</v>
      </c>
      <c r="I79" s="45">
        <v>21.7514</v>
      </c>
      <c r="J79" s="45">
        <v>0</v>
      </c>
      <c r="K79" s="45">
        <v>21.7514</v>
      </c>
      <c r="L79" s="45">
        <v>0</v>
      </c>
      <c r="M79" s="45">
        <v>21.7514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22.965</v>
      </c>
    </row>
    <row r="80" spans="1:21" hidden="1" outlineLevel="1">
      <c r="A80" s="8">
        <v>42644</v>
      </c>
      <c r="B80" s="45">
        <v>23.227799999999998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23.227770722594556</v>
      </c>
    </row>
    <row r="81" spans="1:21" hidden="1" outlineLevel="1">
      <c r="A81" s="8">
        <v>42675</v>
      </c>
      <c r="B81" s="45">
        <v>22.417100000000001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22.417100000000005</v>
      </c>
    </row>
    <row r="82" spans="1:21" hidden="1" outlineLevel="1">
      <c r="A82" s="8">
        <v>42705</v>
      </c>
      <c r="B82" s="45">
        <v>21.882899999999999</v>
      </c>
      <c r="C82" s="45">
        <v>25</v>
      </c>
      <c r="D82" s="45">
        <v>0</v>
      </c>
      <c r="E82" s="45">
        <v>25</v>
      </c>
      <c r="F82" s="45">
        <v>0</v>
      </c>
      <c r="G82" s="45">
        <v>25</v>
      </c>
      <c r="H82" s="45">
        <v>0</v>
      </c>
      <c r="I82" s="45">
        <v>25</v>
      </c>
      <c r="J82" s="45">
        <v>0</v>
      </c>
      <c r="K82" s="45">
        <v>25</v>
      </c>
      <c r="L82" s="45">
        <v>0</v>
      </c>
      <c r="M82" s="45">
        <v>25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21.882261603194852</v>
      </c>
    </row>
    <row r="83" spans="1:21" hidden="1" outlineLevel="1">
      <c r="A83" s="8">
        <v>42736</v>
      </c>
      <c r="B83" s="45">
        <v>21.8795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21.8795</v>
      </c>
    </row>
    <row r="84" spans="1:21" hidden="1" outlineLevel="1">
      <c r="A84" s="8">
        <v>42767</v>
      </c>
      <c r="B84" s="45">
        <v>21.6069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21.6069</v>
      </c>
    </row>
    <row r="85" spans="1:21" hidden="1" outlineLevel="1">
      <c r="A85" s="8">
        <v>42795</v>
      </c>
      <c r="B85" s="45">
        <v>22.4023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22.402319131107387</v>
      </c>
    </row>
    <row r="86" spans="1:21" hidden="1" outlineLevel="1">
      <c r="A86" s="8">
        <v>42826</v>
      </c>
      <c r="B86" s="45">
        <v>20.455200000000001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20.455159606536711</v>
      </c>
    </row>
    <row r="87" spans="1:21" hidden="1" outlineLevel="1">
      <c r="A87" s="8">
        <v>42856</v>
      </c>
      <c r="B87" s="45">
        <v>20.009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20.009</v>
      </c>
    </row>
    <row r="88" spans="1:21" hidden="1" outlineLevel="1">
      <c r="A88" s="8">
        <v>42887</v>
      </c>
      <c r="B88" s="45">
        <v>20.470700000000001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20.470700000000001</v>
      </c>
    </row>
    <row r="89" spans="1:21" hidden="1" outlineLevel="1">
      <c r="A89" s="8">
        <v>42917</v>
      </c>
      <c r="B89" s="45">
        <v>17.2347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17.234628988405618</v>
      </c>
    </row>
    <row r="90" spans="1:21" hidden="1" outlineLevel="1">
      <c r="A90" s="8">
        <v>42948</v>
      </c>
      <c r="B90" s="45">
        <v>17.515699999999999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17.515699999999999</v>
      </c>
    </row>
    <row r="91" spans="1:21" hidden="1" outlineLevel="1">
      <c r="A91" s="8">
        <v>42979</v>
      </c>
      <c r="B91" s="45">
        <v>17.824000000000002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17.824000000000002</v>
      </c>
    </row>
    <row r="92" spans="1:21" hidden="1" outlineLevel="1">
      <c r="A92" s="8">
        <v>43009</v>
      </c>
      <c r="B92" s="45">
        <v>18.274100000000001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18.274100000000001</v>
      </c>
    </row>
    <row r="93" spans="1:21" hidden="1" outlineLevel="1">
      <c r="A93" s="8">
        <v>43040</v>
      </c>
      <c r="B93" s="45">
        <v>19.0974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19.0974</v>
      </c>
    </row>
    <row r="94" spans="1:21" hidden="1" outlineLevel="1">
      <c r="A94" s="8">
        <v>43070</v>
      </c>
      <c r="B94" s="45">
        <v>19.058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19.05798386753068</v>
      </c>
    </row>
    <row r="95" spans="1:21" hidden="1" outlineLevel="1">
      <c r="A95" s="8">
        <v>43101</v>
      </c>
      <c r="B95" s="45">
        <v>18.491499999999998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18.491534537600913</v>
      </c>
    </row>
    <row r="96" spans="1:21" hidden="1" outlineLevel="1">
      <c r="A96" s="8">
        <v>43132</v>
      </c>
      <c r="B96" s="45">
        <v>18.5943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18.594345078434348</v>
      </c>
    </row>
    <row r="97" spans="1:21" hidden="1" outlineLevel="1">
      <c r="A97" s="8">
        <v>43160</v>
      </c>
      <c r="B97" s="45">
        <v>16.950199999999999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16.950188362758357</v>
      </c>
    </row>
    <row r="98" spans="1:21" hidden="1" outlineLevel="1">
      <c r="A98" s="8">
        <v>43191</v>
      </c>
      <c r="B98" s="45">
        <v>17.310600000000001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17.310600000000001</v>
      </c>
    </row>
    <row r="99" spans="1:21" hidden="1" outlineLevel="1">
      <c r="A99" s="8">
        <v>43221</v>
      </c>
      <c r="B99" s="45">
        <v>17.735199999999999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17.735137491349263</v>
      </c>
    </row>
    <row r="100" spans="1:21" hidden="1" outlineLevel="1">
      <c r="A100" s="8">
        <v>43252</v>
      </c>
      <c r="B100" s="45">
        <v>17.793600000000001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17.793598856094945</v>
      </c>
    </row>
    <row r="101" spans="1:21" hidden="1" outlineLevel="1">
      <c r="A101" s="8">
        <v>43282</v>
      </c>
      <c r="B101" s="45">
        <v>19.491299999999999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19.491317963120288</v>
      </c>
    </row>
    <row r="102" spans="1:21" hidden="1" outlineLevel="1">
      <c r="A102" s="8">
        <v>43313</v>
      </c>
      <c r="B102" s="45">
        <v>18.654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18.654006582966371</v>
      </c>
    </row>
    <row r="103" spans="1:21" hidden="1" outlineLevel="1">
      <c r="A103" s="8">
        <v>43344</v>
      </c>
      <c r="B103" s="45">
        <v>19.096800000000002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19.096824060848945</v>
      </c>
    </row>
    <row r="104" spans="1:21" hidden="1" outlineLevel="1">
      <c r="A104" s="8">
        <v>43374</v>
      </c>
      <c r="B104" s="45">
        <v>19.184200000000001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19.18417341521269</v>
      </c>
    </row>
    <row r="105" spans="1:21" hidden="1" outlineLevel="1">
      <c r="A105" s="8">
        <v>43405</v>
      </c>
      <c r="B105" s="45">
        <v>19.916899999999998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19.916910709941629</v>
      </c>
    </row>
    <row r="106" spans="1:21" hidden="1" outlineLevel="1">
      <c r="A106" s="8">
        <v>43435</v>
      </c>
      <c r="B106" s="45">
        <v>20.304500000000001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20.304478862480593</v>
      </c>
    </row>
    <row r="107" spans="1:21" hidden="1" outlineLevel="1">
      <c r="A107" s="8">
        <v>43466</v>
      </c>
      <c r="B107" s="45">
        <v>20.569800000000001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20.569802691225362</v>
      </c>
    </row>
    <row r="108" spans="1:21" hidden="1" outlineLevel="1">
      <c r="A108" s="8">
        <v>43497</v>
      </c>
      <c r="B108" s="45">
        <v>18.1615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18.161473453505042</v>
      </c>
    </row>
    <row r="109" spans="1:21" hidden="1" outlineLevel="1">
      <c r="A109" s="8">
        <v>43525</v>
      </c>
      <c r="B109" s="45">
        <v>19.025099999999998</v>
      </c>
      <c r="C109" s="45">
        <v>22.39</v>
      </c>
      <c r="D109" s="45">
        <v>0</v>
      </c>
      <c r="E109" s="45">
        <v>22.39</v>
      </c>
      <c r="F109" s="45">
        <v>0</v>
      </c>
      <c r="G109" s="45">
        <v>22.39</v>
      </c>
      <c r="H109" s="45">
        <v>0</v>
      </c>
      <c r="I109" s="45">
        <v>22.39</v>
      </c>
      <c r="J109" s="45">
        <v>0</v>
      </c>
      <c r="K109" s="45">
        <v>22.39</v>
      </c>
      <c r="L109" s="45">
        <v>0</v>
      </c>
      <c r="M109" s="45">
        <v>22.39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19.022562093108178</v>
      </c>
    </row>
    <row r="110" spans="1:21" hidden="1" outlineLevel="1">
      <c r="A110" s="8">
        <v>43556</v>
      </c>
      <c r="B110" s="45">
        <v>19.786300000000001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19.786303449551113</v>
      </c>
    </row>
    <row r="111" spans="1:21" hidden="1" outlineLevel="1">
      <c r="A111" s="8">
        <v>43586</v>
      </c>
      <c r="B111" s="45">
        <v>19.904499999999999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19.904432379611489</v>
      </c>
    </row>
    <row r="112" spans="1:21" hidden="1" outlineLevel="1">
      <c r="A112" s="8">
        <v>43617</v>
      </c>
      <c r="B112" s="45">
        <v>17.402899999999999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17.402899999999999</v>
      </c>
    </row>
    <row r="113" spans="1:21" hidden="1" outlineLevel="1">
      <c r="A113" s="8">
        <v>43647</v>
      </c>
      <c r="B113" s="45">
        <v>20.261199999999999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20.26117867771509</v>
      </c>
    </row>
    <row r="114" spans="1:21" hidden="1" outlineLevel="1">
      <c r="A114" s="8">
        <v>43678</v>
      </c>
      <c r="B114" s="45">
        <v>19.096599999999999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19.096614179975248</v>
      </c>
    </row>
    <row r="115" spans="1:21" hidden="1" outlineLevel="1">
      <c r="A115" s="8">
        <v>43709</v>
      </c>
      <c r="B115" s="45">
        <v>19.319600000000001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19.319540327604749</v>
      </c>
    </row>
    <row r="116" spans="1:21" hidden="1" outlineLevel="1">
      <c r="A116" s="8">
        <v>43739</v>
      </c>
      <c r="B116" s="45">
        <v>20.049099999999999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20.04910266322095</v>
      </c>
    </row>
    <row r="117" spans="1:21" hidden="1" outlineLevel="1">
      <c r="A117" s="8">
        <v>43770</v>
      </c>
      <c r="B117" s="45">
        <v>16.708400000000001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16.708384003017418</v>
      </c>
    </row>
    <row r="118" spans="1:21" hidden="1" outlineLevel="1">
      <c r="A118" s="8">
        <v>43800</v>
      </c>
      <c r="B118" s="45">
        <v>18.271899999999999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18.271864717137483</v>
      </c>
    </row>
    <row r="119" spans="1:21" hidden="1" outlineLevel="1">
      <c r="A119" s="8">
        <v>43831</v>
      </c>
      <c r="B119" s="45">
        <v>20.034199999999998</v>
      </c>
      <c r="C119" s="45">
        <v>10</v>
      </c>
      <c r="D119" s="45">
        <v>0</v>
      </c>
      <c r="E119" s="45">
        <v>10</v>
      </c>
      <c r="F119" s="45">
        <v>0</v>
      </c>
      <c r="G119" s="45">
        <v>10</v>
      </c>
      <c r="H119" s="45">
        <v>0</v>
      </c>
      <c r="I119" s="45">
        <v>10</v>
      </c>
      <c r="J119" s="45">
        <v>0</v>
      </c>
      <c r="K119" s="45">
        <v>10</v>
      </c>
      <c r="L119" s="45">
        <v>0</v>
      </c>
      <c r="M119" s="45">
        <v>10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20.049702776090683</v>
      </c>
    </row>
    <row r="120" spans="1:21" hidden="1" outlineLevel="1">
      <c r="A120" s="8">
        <v>43862</v>
      </c>
      <c r="B120" s="45">
        <v>18.224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18.224006793728684</v>
      </c>
    </row>
    <row r="121" spans="1:21" hidden="1" outlineLevel="1">
      <c r="A121" s="8">
        <v>43891</v>
      </c>
      <c r="B121" s="45">
        <v>16.193100000000001</v>
      </c>
      <c r="C121" s="45">
        <v>10</v>
      </c>
      <c r="D121" s="45">
        <v>0</v>
      </c>
      <c r="E121" s="45">
        <v>10</v>
      </c>
      <c r="F121" s="45">
        <v>0</v>
      </c>
      <c r="G121" s="45">
        <v>10</v>
      </c>
      <c r="H121" s="45">
        <v>0</v>
      </c>
      <c r="I121" s="45">
        <v>10</v>
      </c>
      <c r="J121" s="45">
        <v>0</v>
      </c>
      <c r="K121" s="45">
        <v>10</v>
      </c>
      <c r="L121" s="45">
        <v>0</v>
      </c>
      <c r="M121" s="45">
        <v>10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16.193162577750314</v>
      </c>
    </row>
    <row r="122" spans="1:21" hidden="1" outlineLevel="1">
      <c r="A122" s="8">
        <v>43922</v>
      </c>
      <c r="B122" s="45">
        <v>17.225899999999999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17.225858716003934</v>
      </c>
    </row>
    <row r="123" spans="1:21" hidden="1" outlineLevel="1">
      <c r="A123" s="8">
        <v>43952</v>
      </c>
      <c r="B123" s="45">
        <v>17.170400000000001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17.170453043733353</v>
      </c>
    </row>
    <row r="124" spans="1:21" hidden="1" outlineLevel="1">
      <c r="A124" s="8">
        <v>43983</v>
      </c>
      <c r="B124" s="45">
        <v>15.2464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15.246418061136792</v>
      </c>
    </row>
    <row r="125" spans="1:21" hidden="1" outlineLevel="1">
      <c r="A125" s="8">
        <v>44013</v>
      </c>
      <c r="B125" s="45">
        <v>15.1709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15.170829401095428</v>
      </c>
    </row>
    <row r="126" spans="1:21" hidden="1" outlineLevel="1">
      <c r="A126" s="8">
        <v>44044</v>
      </c>
      <c r="B126" s="45">
        <v>14.1174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14.11739648957461</v>
      </c>
    </row>
    <row r="127" spans="1:21" hidden="1" outlineLevel="1">
      <c r="A127" s="8">
        <v>44075</v>
      </c>
      <c r="B127" s="45">
        <v>13.516500000000001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13.516464611417694</v>
      </c>
    </row>
    <row r="128" spans="1:21" hidden="1" outlineLevel="1">
      <c r="A128" s="8">
        <v>44105</v>
      </c>
      <c r="B128" s="45">
        <v>14.163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14.162935890898046</v>
      </c>
    </row>
    <row r="129" spans="1:21" hidden="1" outlineLevel="1">
      <c r="A129" s="8">
        <v>44136</v>
      </c>
      <c r="B129" s="45">
        <v>14.447100000000001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14.447064613810879</v>
      </c>
    </row>
    <row r="130" spans="1:21" hidden="1" outlineLevel="1">
      <c r="A130" s="8">
        <v>44166</v>
      </c>
      <c r="B130" s="45">
        <v>13.1343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13.134290030886763</v>
      </c>
    </row>
    <row r="131" spans="1:21" hidden="1" outlineLevel="1">
      <c r="A131" s="8">
        <v>44197</v>
      </c>
      <c r="B131" s="45">
        <v>13.833299999999999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13.833327591542242</v>
      </c>
    </row>
    <row r="132" spans="1:21" hidden="1" outlineLevel="1">
      <c r="A132" s="8">
        <v>44228</v>
      </c>
      <c r="B132" s="45">
        <v>13.6104</v>
      </c>
      <c r="C132" s="45">
        <v>15</v>
      </c>
      <c r="D132" s="45">
        <v>0</v>
      </c>
      <c r="E132" s="45">
        <v>15</v>
      </c>
      <c r="F132" s="45">
        <v>15</v>
      </c>
      <c r="G132" s="45">
        <v>0</v>
      </c>
      <c r="H132" s="45">
        <v>0</v>
      </c>
      <c r="I132" s="45">
        <v>15</v>
      </c>
      <c r="J132" s="45">
        <v>0</v>
      </c>
      <c r="K132" s="45">
        <v>15</v>
      </c>
      <c r="L132" s="45">
        <v>15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13.609013171742811</v>
      </c>
    </row>
    <row r="133" spans="1:21" hidden="1" outlineLevel="1">
      <c r="A133" s="8">
        <v>44256</v>
      </c>
      <c r="B133" s="45">
        <v>12.9124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12.912374612990776</v>
      </c>
    </row>
    <row r="134" spans="1:21" hidden="1" outlineLevel="1">
      <c r="A134" s="8">
        <v>44287</v>
      </c>
      <c r="B134" s="45">
        <v>12.7089</v>
      </c>
      <c r="C134" s="45">
        <v>18.910799999999998</v>
      </c>
      <c r="D134" s="45">
        <v>0</v>
      </c>
      <c r="E134" s="45">
        <v>18.910799999999998</v>
      </c>
      <c r="F134" s="45">
        <v>0</v>
      </c>
      <c r="G134" s="45">
        <v>18.910799999999998</v>
      </c>
      <c r="H134" s="45">
        <v>0</v>
      </c>
      <c r="I134" s="45">
        <v>18.910799999999998</v>
      </c>
      <c r="J134" s="45">
        <v>0</v>
      </c>
      <c r="K134" s="45">
        <v>18.910799999999998</v>
      </c>
      <c r="L134" s="45">
        <v>0</v>
      </c>
      <c r="M134" s="45">
        <v>18.910799999999998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12.701313642991538</v>
      </c>
    </row>
    <row r="135" spans="1:21" hidden="1" outlineLevel="1">
      <c r="A135" s="8">
        <v>44317</v>
      </c>
      <c r="B135" s="45">
        <v>11.4262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11.426227894707541</v>
      </c>
    </row>
    <row r="136" spans="1:21" hidden="1" outlineLevel="1">
      <c r="A136" s="8">
        <v>44348</v>
      </c>
      <c r="B136" s="45">
        <v>12.3751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12.375084816441232</v>
      </c>
    </row>
    <row r="137" spans="1:21" hidden="1" outlineLevel="1">
      <c r="A137" s="8">
        <v>44378</v>
      </c>
      <c r="B137" s="45">
        <v>12.148300000000001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12.148325408353806</v>
      </c>
    </row>
    <row r="138" spans="1:21" hidden="1" outlineLevel="1">
      <c r="A138" s="8">
        <v>44409</v>
      </c>
      <c r="B138" s="45">
        <v>12.0466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12.046580810437066</v>
      </c>
    </row>
    <row r="139" spans="1:21" hidden="1" outlineLevel="1">
      <c r="A139" s="8">
        <v>44440</v>
      </c>
      <c r="B139" s="45">
        <v>13.054399999999999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13.054366456395405</v>
      </c>
    </row>
    <row r="140" spans="1:21" hidden="1" outlineLevel="1">
      <c r="A140" s="8">
        <v>44470</v>
      </c>
      <c r="B140" s="45">
        <v>11.960599999999999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11.960577708865779</v>
      </c>
    </row>
    <row r="141" spans="1:21" hidden="1" outlineLevel="1">
      <c r="A141" s="8">
        <v>44501</v>
      </c>
      <c r="B141" s="45">
        <v>11.4918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11.491847486225995</v>
      </c>
    </row>
    <row r="142" spans="1:21" hidden="1" outlineLevel="1">
      <c r="A142" s="8">
        <v>44531</v>
      </c>
      <c r="B142" s="45">
        <v>11.6944</v>
      </c>
      <c r="C142" s="45">
        <v>12.011900000000001</v>
      </c>
      <c r="D142" s="45">
        <v>0</v>
      </c>
      <c r="E142" s="45">
        <v>12.011900000000001</v>
      </c>
      <c r="F142" s="45">
        <v>0</v>
      </c>
      <c r="G142" s="45">
        <v>12.011900000000001</v>
      </c>
      <c r="H142" s="45">
        <v>0</v>
      </c>
      <c r="I142" s="45">
        <v>12.011900000000001</v>
      </c>
      <c r="J142" s="45">
        <v>0</v>
      </c>
      <c r="K142" s="45">
        <v>12.011900000000001</v>
      </c>
      <c r="L142" s="45">
        <v>0</v>
      </c>
      <c r="M142" s="45">
        <v>12.011900000000001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11.692314592687085</v>
      </c>
    </row>
    <row r="143" spans="1:21" hidden="1" outlineLevel="1">
      <c r="A143" s="8">
        <v>44562</v>
      </c>
      <c r="B143" s="45">
        <v>13.026400000000001</v>
      </c>
      <c r="C143" s="45">
        <v>10.693</v>
      </c>
      <c r="D143" s="45">
        <v>0</v>
      </c>
      <c r="E143" s="45">
        <v>10.693</v>
      </c>
      <c r="F143" s="45">
        <v>0</v>
      </c>
      <c r="G143" s="45">
        <v>10.693</v>
      </c>
      <c r="H143" s="45">
        <v>0</v>
      </c>
      <c r="I143" s="45">
        <v>10.693</v>
      </c>
      <c r="J143" s="45">
        <v>0</v>
      </c>
      <c r="K143" s="45">
        <v>10.693</v>
      </c>
      <c r="L143" s="45">
        <v>0</v>
      </c>
      <c r="M143" s="45">
        <v>10.693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13.027641656144663</v>
      </c>
    </row>
    <row r="144" spans="1:21" hidden="1" outlineLevel="1">
      <c r="A144" s="8">
        <v>44593</v>
      </c>
      <c r="B144" s="45">
        <v>12.7737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12.773731872363733</v>
      </c>
    </row>
    <row r="145" spans="1:21" hidden="1" outlineLevel="1">
      <c r="A145" s="8">
        <v>44621</v>
      </c>
      <c r="B145" s="45">
        <v>13.5481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13.548077589148663</v>
      </c>
    </row>
    <row r="146" spans="1:21" hidden="1" outlineLevel="1">
      <c r="A146" s="8">
        <v>44652</v>
      </c>
      <c r="B146" s="45">
        <v>13.7698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13.7698</v>
      </c>
    </row>
    <row r="147" spans="1:21" hidden="1" outlineLevel="1">
      <c r="A147" s="8">
        <v>44682</v>
      </c>
      <c r="B147" s="45">
        <v>13.049899999999999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13.049928391190804</v>
      </c>
    </row>
    <row r="148" spans="1:21" hidden="1" outlineLevel="1">
      <c r="A148" s="8">
        <v>44713</v>
      </c>
      <c r="B148" s="45">
        <v>12.7484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12.748437658197577</v>
      </c>
    </row>
    <row r="149" spans="1:21" hidden="1" outlineLevel="1">
      <c r="A149" s="8">
        <v>44743</v>
      </c>
      <c r="B149" s="45">
        <v>14.4343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14.43436580163989</v>
      </c>
    </row>
    <row r="150" spans="1:21" hidden="1" outlineLevel="1">
      <c r="A150" s="8">
        <v>44774</v>
      </c>
      <c r="B150" s="45">
        <v>17.093499999999999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17.09345262276581</v>
      </c>
    </row>
    <row r="151" spans="1:21" hidden="1" outlineLevel="1">
      <c r="A151" s="8">
        <v>44805</v>
      </c>
      <c r="B151" s="45">
        <v>15.589499999999999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15.589489214037979</v>
      </c>
    </row>
    <row r="152" spans="1:21" hidden="1" outlineLevel="1">
      <c r="A152" s="8">
        <v>44835</v>
      </c>
      <c r="B152" s="45">
        <v>19.5624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19.5624</v>
      </c>
    </row>
    <row r="153" spans="1:21" hidden="1" outlineLevel="1">
      <c r="A153" s="8">
        <v>44866</v>
      </c>
      <c r="B153" s="45">
        <v>18.011299999999999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18.011263924930962</v>
      </c>
    </row>
    <row r="154" spans="1:21" hidden="1" outlineLevel="1">
      <c r="A154" s="8">
        <v>44896</v>
      </c>
      <c r="B154" s="45">
        <v>17.706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17.705976985310599</v>
      </c>
    </row>
    <row r="155" spans="1:21" hidden="1" outlineLevel="1">
      <c r="A155" s="8">
        <v>44927</v>
      </c>
      <c r="B155" s="45">
        <v>17.147200000000002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17.147200000000002</v>
      </c>
    </row>
    <row r="156" spans="1:21" hidden="1" outlineLevel="1">
      <c r="A156" s="8">
        <v>44958</v>
      </c>
      <c r="B156" s="45">
        <v>19.009699999999999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19.009699999999999</v>
      </c>
    </row>
    <row r="157" spans="1:21" hidden="1" outlineLevel="1">
      <c r="A157" s="8">
        <v>44986</v>
      </c>
      <c r="B157" s="45">
        <v>15.9817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15.9817</v>
      </c>
    </row>
    <row r="158" spans="1:21" hidden="1" outlineLevel="1">
      <c r="A158" s="8">
        <v>45017</v>
      </c>
      <c r="B158" s="45">
        <v>17.661300000000001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17.661243046307334</v>
      </c>
    </row>
    <row r="159" spans="1:21" hidden="1" outlineLevel="1">
      <c r="A159" s="8">
        <v>45047</v>
      </c>
      <c r="B159" s="45">
        <v>17.829999999999998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17.829999999999998</v>
      </c>
    </row>
    <row r="160" spans="1:21" hidden="1" outlineLevel="1">
      <c r="A160" s="8">
        <v>45078</v>
      </c>
      <c r="B160" s="45">
        <v>19.3874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19.387416072143921</v>
      </c>
    </row>
    <row r="161" spans="1:21" hidden="1" outlineLevel="1">
      <c r="A161" s="8">
        <v>45108</v>
      </c>
      <c r="B161" s="45">
        <v>18.995699999999999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18.99575479513376</v>
      </c>
    </row>
    <row r="162" spans="1:21" hidden="1" outlineLevel="1">
      <c r="A162" s="8">
        <v>45139</v>
      </c>
      <c r="B162" s="45">
        <v>19.029299999999999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19.029385668183341</v>
      </c>
    </row>
    <row r="163" spans="1:21" hidden="1" outlineLevel="1">
      <c r="A163" s="8">
        <v>45170</v>
      </c>
      <c r="B163" s="45">
        <v>18.2087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18.208662217518071</v>
      </c>
    </row>
    <row r="164" spans="1:21" hidden="1" outlineLevel="1">
      <c r="A164" s="8">
        <v>45200</v>
      </c>
      <c r="B164" s="45">
        <v>19.506799999999998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19.506783819462385</v>
      </c>
    </row>
    <row r="165" spans="1:21" hidden="1" outlineLevel="1">
      <c r="A165" s="8">
        <v>45231</v>
      </c>
      <c r="B165" s="45">
        <v>17.342700000000001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17.342615817692973</v>
      </c>
    </row>
    <row r="166" spans="1:21" hidden="1" outlineLevel="1">
      <c r="A166" s="8">
        <v>45261</v>
      </c>
      <c r="B166" s="45">
        <v>18.414000000000001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18.413927849676817</v>
      </c>
    </row>
    <row r="167" spans="1:21" hidden="1" outlineLevel="1">
      <c r="A167" s="8">
        <v>45292</v>
      </c>
      <c r="B167" s="45">
        <v>20.4495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20.449512367917166</v>
      </c>
    </row>
    <row r="168" spans="1:21" hidden="1" outlineLevel="1">
      <c r="A168" s="8">
        <v>45323</v>
      </c>
      <c r="B168" s="45">
        <v>20.1736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20.173585712478541</v>
      </c>
    </row>
    <row r="169" spans="1:21">
      <c r="A169" s="8">
        <v>45352</v>
      </c>
      <c r="B169" s="45">
        <v>19.947399999999998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19.947353687243801</v>
      </c>
    </row>
    <row r="170" spans="1:21">
      <c r="A170" s="8">
        <v>45383</v>
      </c>
      <c r="B170" s="45">
        <v>20.365100000000002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20.365148827586683</v>
      </c>
    </row>
    <row r="171" spans="1:21">
      <c r="A171" s="8">
        <v>45413</v>
      </c>
      <c r="B171" s="45">
        <v>18.718699999999998</v>
      </c>
      <c r="C171" s="45">
        <v>20</v>
      </c>
      <c r="D171" s="45">
        <v>0</v>
      </c>
      <c r="E171" s="45">
        <v>20</v>
      </c>
      <c r="F171" s="45">
        <v>0</v>
      </c>
      <c r="G171" s="45">
        <v>20</v>
      </c>
      <c r="H171" s="45">
        <v>0</v>
      </c>
      <c r="I171" s="45">
        <v>20</v>
      </c>
      <c r="J171" s="45">
        <v>0</v>
      </c>
      <c r="K171" s="45">
        <v>20</v>
      </c>
      <c r="L171" s="45">
        <v>0</v>
      </c>
      <c r="M171" s="45">
        <v>20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18.709731408313559</v>
      </c>
    </row>
    <row r="172" spans="1:21">
      <c r="A172" s="8">
        <v>45444</v>
      </c>
      <c r="B172" s="45">
        <v>18.973600000000001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18.973598291934938</v>
      </c>
    </row>
    <row r="173" spans="1:21">
      <c r="A173" s="8">
        <v>45474</v>
      </c>
      <c r="B173" s="45">
        <v>19.613900000000001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19.613901614698229</v>
      </c>
    </row>
    <row r="174" spans="1:21">
      <c r="A174" s="8">
        <v>45505</v>
      </c>
      <c r="B174" s="45">
        <v>16.576899999999998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16.576892349749201</v>
      </c>
    </row>
    <row r="175" spans="1:21">
      <c r="A175" s="8">
        <v>45536</v>
      </c>
      <c r="B175" s="45">
        <v>16.733000000000001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16.733061290365001</v>
      </c>
    </row>
    <row r="176" spans="1:21">
      <c r="A176" s="8">
        <v>45566</v>
      </c>
      <c r="B176" s="45">
        <v>16.357099999999999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16.357077641808608</v>
      </c>
    </row>
    <row r="177" spans="1:21">
      <c r="A177" s="8">
        <v>45597</v>
      </c>
      <c r="B177" s="45">
        <v>15.439500000000001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15.439537976621192</v>
      </c>
    </row>
    <row r="178" spans="1:21">
      <c r="A178" s="8">
        <v>45627</v>
      </c>
      <c r="B178" s="45">
        <v>14.6425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14.642529134590234</v>
      </c>
    </row>
    <row r="179" spans="1:21">
      <c r="A179" s="8">
        <v>45658</v>
      </c>
      <c r="B179" s="45">
        <v>18.555199999999999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18.555239079645549</v>
      </c>
    </row>
    <row r="180" spans="1:21">
      <c r="A180" s="8">
        <v>45689</v>
      </c>
      <c r="B180" s="45">
        <v>16.5306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16.530511443576753</v>
      </c>
    </row>
    <row r="181" spans="1:21">
      <c r="A181" s="8">
        <v>45717</v>
      </c>
      <c r="B181" s="45">
        <v>16.622900000000001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16.622862388763409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9"/>
    </row>
    <row r="2" spans="1:39" ht="5.25" customHeight="1"/>
    <row r="3" spans="1:39" ht="27.75" customHeight="1">
      <c r="A3" s="247" t="s">
        <v>110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39" ht="12.75" customHeight="1">
      <c r="A4" s="205" t="s">
        <v>131</v>
      </c>
      <c r="B4" s="217"/>
      <c r="C4" s="217"/>
      <c r="D4" s="217"/>
      <c r="E4" s="217"/>
      <c r="F4" s="217"/>
    </row>
    <row r="5" spans="1:39" ht="12.75" customHeight="1">
      <c r="A5" s="25" t="s">
        <v>54</v>
      </c>
    </row>
    <row r="6" spans="1:39" s="30" customFormat="1" ht="15.75" customHeight="1">
      <c r="A6" s="214" t="s">
        <v>0</v>
      </c>
      <c r="B6" s="203" t="s">
        <v>1</v>
      </c>
      <c r="C6" s="203" t="s">
        <v>62</v>
      </c>
      <c r="D6" s="192" t="s">
        <v>2</v>
      </c>
      <c r="E6" s="192"/>
      <c r="F6" s="192"/>
      <c r="G6" s="192"/>
      <c r="H6" s="192"/>
      <c r="I6" s="192" t="s">
        <v>3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203" t="s">
        <v>4</v>
      </c>
      <c r="V6" s="192" t="s">
        <v>2</v>
      </c>
      <c r="W6" s="192"/>
      <c r="X6" s="192"/>
      <c r="Y6" s="192"/>
      <c r="Z6" s="192"/>
      <c r="AA6" s="192" t="s">
        <v>3</v>
      </c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222" t="s">
        <v>61</v>
      </c>
    </row>
    <row r="7" spans="1:39" s="30" customFormat="1" ht="12.75" customHeight="1">
      <c r="A7" s="214"/>
      <c r="B7" s="203"/>
      <c r="C7" s="203"/>
      <c r="D7" s="241" t="s">
        <v>70</v>
      </c>
      <c r="E7" s="241" t="s">
        <v>6</v>
      </c>
      <c r="F7" s="192" t="s">
        <v>7</v>
      </c>
      <c r="G7" s="193"/>
      <c r="H7" s="193"/>
      <c r="I7" s="192" t="s">
        <v>8</v>
      </c>
      <c r="J7" s="192"/>
      <c r="K7" s="192"/>
      <c r="L7" s="193"/>
      <c r="M7" s="193"/>
      <c r="N7" s="193"/>
      <c r="O7" s="192" t="s">
        <v>9</v>
      </c>
      <c r="P7" s="192"/>
      <c r="Q7" s="192"/>
      <c r="R7" s="193"/>
      <c r="S7" s="193"/>
      <c r="T7" s="193"/>
      <c r="U7" s="203"/>
      <c r="V7" s="241" t="s">
        <v>70</v>
      </c>
      <c r="W7" s="241" t="s">
        <v>6</v>
      </c>
      <c r="X7" s="192" t="s">
        <v>7</v>
      </c>
      <c r="Y7" s="193"/>
      <c r="Z7" s="193"/>
      <c r="AA7" s="192" t="s">
        <v>8</v>
      </c>
      <c r="AB7" s="192"/>
      <c r="AC7" s="192"/>
      <c r="AD7" s="193"/>
      <c r="AE7" s="193"/>
      <c r="AF7" s="193"/>
      <c r="AG7" s="192" t="s">
        <v>9</v>
      </c>
      <c r="AH7" s="192"/>
      <c r="AI7" s="192"/>
      <c r="AJ7" s="193"/>
      <c r="AK7" s="193"/>
      <c r="AL7" s="193"/>
      <c r="AM7" s="245"/>
    </row>
    <row r="8" spans="1:39" ht="81" customHeight="1">
      <c r="A8" s="214"/>
      <c r="B8" s="203"/>
      <c r="C8" s="203"/>
      <c r="D8" s="241"/>
      <c r="E8" s="24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3"/>
      <c r="V8" s="241"/>
      <c r="W8" s="241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6"/>
    </row>
    <row r="9" spans="1:39" hidden="1">
      <c r="A9" s="116"/>
      <c r="B9" s="115"/>
      <c r="C9" s="115"/>
      <c r="D9" s="120"/>
      <c r="E9" s="120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120"/>
      <c r="W9" s="120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22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30.0671</v>
      </c>
      <c r="C11" s="45">
        <v>31.134399999999999</v>
      </c>
      <c r="D11" s="45">
        <v>35.522799999999997</v>
      </c>
      <c r="E11" s="45">
        <v>21.798999999999999</v>
      </c>
      <c r="F11" s="45">
        <v>24.412600000000001</v>
      </c>
      <c r="G11" s="45">
        <v>19.448799999999999</v>
      </c>
      <c r="H11" s="45">
        <v>22.103100000000001</v>
      </c>
      <c r="I11" s="45">
        <v>31.251899999999999</v>
      </c>
      <c r="J11" s="45">
        <v>35.5289</v>
      </c>
      <c r="K11" s="45">
        <v>22.002500000000001</v>
      </c>
      <c r="L11" s="45">
        <v>24.412600000000001</v>
      </c>
      <c r="M11" s="45">
        <v>19.491</v>
      </c>
      <c r="N11" s="45">
        <v>24.3308</v>
      </c>
      <c r="O11" s="45">
        <v>10.286300000000001</v>
      </c>
      <c r="P11" s="45">
        <v>19.717400000000001</v>
      </c>
      <c r="Q11" s="45">
        <v>9.8195999999999994</v>
      </c>
      <c r="R11" s="45">
        <v>7.7506000000000004</v>
      </c>
      <c r="S11" s="45">
        <v>11.738300000000001</v>
      </c>
      <c r="T11" s="45">
        <v>9.4614999999999991</v>
      </c>
      <c r="U11" s="45">
        <v>20.0002</v>
      </c>
      <c r="V11" s="45">
        <v>0</v>
      </c>
      <c r="W11" s="45">
        <v>20.0002</v>
      </c>
      <c r="X11" s="45">
        <v>0</v>
      </c>
      <c r="Y11" s="45">
        <v>24.203700000000001</v>
      </c>
      <c r="Z11" s="45">
        <v>14.9283</v>
      </c>
      <c r="AA11" s="45">
        <v>22.7315</v>
      </c>
      <c r="AB11" s="45">
        <v>0</v>
      </c>
      <c r="AC11" s="45">
        <v>22.7315</v>
      </c>
      <c r="AD11" s="45">
        <v>0</v>
      </c>
      <c r="AE11" s="45">
        <v>24.203700000000001</v>
      </c>
      <c r="AF11" s="45">
        <v>19.691700000000001</v>
      </c>
      <c r="AG11" s="45">
        <v>8.2317999999999998</v>
      </c>
      <c r="AH11" s="45">
        <v>0</v>
      </c>
      <c r="AI11" s="45">
        <v>8.2317999999999998</v>
      </c>
      <c r="AJ11" s="45">
        <v>0</v>
      </c>
      <c r="AK11" s="45">
        <v>0</v>
      </c>
      <c r="AL11" s="45">
        <v>8.2317999999999998</v>
      </c>
      <c r="AM11" s="45">
        <v>22.287700000000001</v>
      </c>
    </row>
    <row r="12" spans="1:39" hidden="1" outlineLevel="1">
      <c r="A12" s="8">
        <v>40575</v>
      </c>
      <c r="B12" s="45">
        <v>28.439</v>
      </c>
      <c r="C12" s="45">
        <v>29.781199999999998</v>
      </c>
      <c r="D12" s="45">
        <v>35.535299999999999</v>
      </c>
      <c r="E12" s="45">
        <v>19.060400000000001</v>
      </c>
      <c r="F12" s="45">
        <v>20.798999999999999</v>
      </c>
      <c r="G12" s="45">
        <v>18.8551</v>
      </c>
      <c r="H12" s="45">
        <v>15.0604</v>
      </c>
      <c r="I12" s="45">
        <v>30.073899999999998</v>
      </c>
      <c r="J12" s="45">
        <v>35.569499999999998</v>
      </c>
      <c r="K12" s="45">
        <v>19.413599999999999</v>
      </c>
      <c r="L12" s="45">
        <v>20.798999999999999</v>
      </c>
      <c r="M12" s="45">
        <v>18.891200000000001</v>
      </c>
      <c r="N12" s="45">
        <v>17.2943</v>
      </c>
      <c r="O12" s="45">
        <v>11.6623</v>
      </c>
      <c r="P12" s="45">
        <v>19.516500000000001</v>
      </c>
      <c r="Q12" s="45">
        <v>10.914099999999999</v>
      </c>
      <c r="R12" s="45" t="s">
        <v>268</v>
      </c>
      <c r="S12" s="45">
        <v>15.297499999999999</v>
      </c>
      <c r="T12" s="45">
        <v>10.2281</v>
      </c>
      <c r="U12" s="45">
        <v>15.3834</v>
      </c>
      <c r="V12" s="45">
        <v>0</v>
      </c>
      <c r="W12" s="45">
        <v>15.3834</v>
      </c>
      <c r="X12" s="45">
        <v>0</v>
      </c>
      <c r="Y12" s="45">
        <v>24.334700000000002</v>
      </c>
      <c r="Z12" s="45">
        <v>14.108000000000001</v>
      </c>
      <c r="AA12" s="45">
        <v>19.163799999999998</v>
      </c>
      <c r="AB12" s="45">
        <v>0</v>
      </c>
      <c r="AC12" s="45">
        <v>19.163799999999998</v>
      </c>
      <c r="AD12" s="45">
        <v>0</v>
      </c>
      <c r="AE12" s="45">
        <v>24.334700000000002</v>
      </c>
      <c r="AF12" s="45">
        <v>18.198799999999999</v>
      </c>
      <c r="AG12" s="45">
        <v>0.90329999999999999</v>
      </c>
      <c r="AH12" s="45">
        <v>0</v>
      </c>
      <c r="AI12" s="45">
        <v>0.90329999999999999</v>
      </c>
      <c r="AJ12" s="45" t="s">
        <v>268</v>
      </c>
      <c r="AK12" s="45">
        <v>0</v>
      </c>
      <c r="AL12" s="45">
        <v>0.90329999999999999</v>
      </c>
      <c r="AM12" s="45">
        <v>22.850899999999999</v>
      </c>
    </row>
    <row r="13" spans="1:39" hidden="1" outlineLevel="1">
      <c r="A13" s="8">
        <v>40603</v>
      </c>
      <c r="B13" s="45">
        <v>31.156600000000001</v>
      </c>
      <c r="C13" s="45">
        <v>32.544499999999999</v>
      </c>
      <c r="D13" s="45">
        <v>35.702599999999997</v>
      </c>
      <c r="E13" s="45">
        <v>24.897400000000001</v>
      </c>
      <c r="F13" s="45">
        <v>30.727599999999999</v>
      </c>
      <c r="G13" s="45">
        <v>23.0947</v>
      </c>
      <c r="H13" s="45">
        <v>20.291399999999999</v>
      </c>
      <c r="I13" s="45">
        <v>32.821599999999997</v>
      </c>
      <c r="J13" s="45">
        <v>35.715899999999998</v>
      </c>
      <c r="K13" s="45">
        <v>25.481000000000002</v>
      </c>
      <c r="L13" s="45">
        <v>31.200500000000002</v>
      </c>
      <c r="M13" s="45">
        <v>23.134699999999999</v>
      </c>
      <c r="N13" s="45">
        <v>22.885999999999999</v>
      </c>
      <c r="O13" s="45">
        <v>13.1351</v>
      </c>
      <c r="P13" s="45">
        <v>20.1754</v>
      </c>
      <c r="Q13" s="45">
        <v>12.817500000000001</v>
      </c>
      <c r="R13" s="45">
        <v>12.1248</v>
      </c>
      <c r="S13" s="45">
        <v>13.1852</v>
      </c>
      <c r="T13" s="45">
        <v>12.929399999999999</v>
      </c>
      <c r="U13" s="45">
        <v>18.836300000000001</v>
      </c>
      <c r="V13" s="45">
        <v>0</v>
      </c>
      <c r="W13" s="45">
        <v>18.836300000000001</v>
      </c>
      <c r="X13" s="45">
        <v>0</v>
      </c>
      <c r="Y13" s="45">
        <v>20.350200000000001</v>
      </c>
      <c r="Z13" s="45">
        <v>18.315300000000001</v>
      </c>
      <c r="AA13" s="45">
        <v>19.638400000000001</v>
      </c>
      <c r="AB13" s="45">
        <v>0</v>
      </c>
      <c r="AC13" s="45">
        <v>19.638400000000001</v>
      </c>
      <c r="AD13" s="45">
        <v>0</v>
      </c>
      <c r="AE13" s="45">
        <v>20.353300000000001</v>
      </c>
      <c r="AF13" s="45">
        <v>19.353400000000001</v>
      </c>
      <c r="AG13" s="45">
        <v>11.7836</v>
      </c>
      <c r="AH13" s="45">
        <v>0</v>
      </c>
      <c r="AI13" s="45">
        <v>11.7836</v>
      </c>
      <c r="AJ13" s="45">
        <v>0</v>
      </c>
      <c r="AK13" s="45">
        <v>14.62</v>
      </c>
      <c r="AL13" s="45">
        <v>11.7797</v>
      </c>
      <c r="AM13" s="45">
        <v>22.4162</v>
      </c>
    </row>
    <row r="14" spans="1:39" hidden="1" outlineLevel="1">
      <c r="A14" s="8">
        <v>40634</v>
      </c>
      <c r="B14" s="45">
        <v>32.175899999999999</v>
      </c>
      <c r="C14" s="45">
        <v>33.2149</v>
      </c>
      <c r="D14" s="45">
        <v>35.776299999999999</v>
      </c>
      <c r="E14" s="45">
        <v>23.951799999999999</v>
      </c>
      <c r="F14" s="45">
        <v>30.0076</v>
      </c>
      <c r="G14" s="45">
        <v>22.507400000000001</v>
      </c>
      <c r="H14" s="45">
        <v>20.178899999999999</v>
      </c>
      <c r="I14" s="45">
        <v>33.393799999999999</v>
      </c>
      <c r="J14" s="45">
        <v>35.789900000000003</v>
      </c>
      <c r="K14" s="45">
        <v>24.415299999999998</v>
      </c>
      <c r="L14" s="45">
        <v>30.011800000000001</v>
      </c>
      <c r="M14" s="45">
        <v>22.582000000000001</v>
      </c>
      <c r="N14" s="45">
        <v>23.4194</v>
      </c>
      <c r="O14" s="45">
        <v>12.1153</v>
      </c>
      <c r="P14" s="45">
        <v>19.9589</v>
      </c>
      <c r="Q14" s="45">
        <v>11.4352</v>
      </c>
      <c r="R14" s="45">
        <v>11.25</v>
      </c>
      <c r="S14" s="45">
        <v>14.5076</v>
      </c>
      <c r="T14" s="45">
        <v>10.805099999999999</v>
      </c>
      <c r="U14" s="45">
        <v>17.630400000000002</v>
      </c>
      <c r="V14" s="45">
        <v>0</v>
      </c>
      <c r="W14" s="45">
        <v>17.630400000000002</v>
      </c>
      <c r="X14" s="45">
        <v>0</v>
      </c>
      <c r="Y14" s="45">
        <v>23.860600000000002</v>
      </c>
      <c r="Z14" s="45">
        <v>16.441700000000001</v>
      </c>
      <c r="AA14" s="45">
        <v>17.7014</v>
      </c>
      <c r="AB14" s="45">
        <v>0</v>
      </c>
      <c r="AC14" s="45">
        <v>17.7014</v>
      </c>
      <c r="AD14" s="45">
        <v>0</v>
      </c>
      <c r="AE14" s="45">
        <v>23.860600000000002</v>
      </c>
      <c r="AF14" s="45">
        <v>16.507300000000001</v>
      </c>
      <c r="AG14" s="45">
        <v>12.342000000000001</v>
      </c>
      <c r="AH14" s="45">
        <v>0</v>
      </c>
      <c r="AI14" s="45">
        <v>12.342000000000001</v>
      </c>
      <c r="AJ14" s="45">
        <v>0</v>
      </c>
      <c r="AK14" s="45">
        <v>0</v>
      </c>
      <c r="AL14" s="45">
        <v>12.342000000000001</v>
      </c>
      <c r="AM14" s="45">
        <v>22.959599999999998</v>
      </c>
    </row>
    <row r="15" spans="1:39" hidden="1" outlineLevel="1">
      <c r="A15" s="8">
        <v>40664</v>
      </c>
      <c r="B15" s="45">
        <v>32.091000000000001</v>
      </c>
      <c r="C15" s="45">
        <v>33.185600000000001</v>
      </c>
      <c r="D15" s="45">
        <v>35.783099999999997</v>
      </c>
      <c r="E15" s="45">
        <v>24.395</v>
      </c>
      <c r="F15" s="45">
        <v>31.123100000000001</v>
      </c>
      <c r="G15" s="45">
        <v>22.266999999999999</v>
      </c>
      <c r="H15" s="45">
        <v>20.605</v>
      </c>
      <c r="I15" s="45">
        <v>33.2684</v>
      </c>
      <c r="J15" s="45">
        <v>35.786799999999999</v>
      </c>
      <c r="K15" s="45">
        <v>24.602799999999998</v>
      </c>
      <c r="L15" s="45">
        <v>31.286000000000001</v>
      </c>
      <c r="M15" s="45">
        <v>22.312200000000001</v>
      </c>
      <c r="N15" s="45">
        <v>21.728999999999999</v>
      </c>
      <c r="O15" s="45">
        <v>12.443199999999999</v>
      </c>
      <c r="P15" s="45">
        <v>18.8719</v>
      </c>
      <c r="Q15" s="45">
        <v>12.159700000000001</v>
      </c>
      <c r="R15" s="45">
        <v>11.985300000000001</v>
      </c>
      <c r="S15" s="45">
        <v>13.979799999999999</v>
      </c>
      <c r="T15" s="45">
        <v>11.618600000000001</v>
      </c>
      <c r="U15" s="45">
        <v>16.002199999999998</v>
      </c>
      <c r="V15" s="45">
        <v>0</v>
      </c>
      <c r="W15" s="45">
        <v>16.002199999999998</v>
      </c>
      <c r="X15" s="45">
        <v>0</v>
      </c>
      <c r="Y15" s="45">
        <v>19.369</v>
      </c>
      <c r="Z15" s="45">
        <v>15.346500000000001</v>
      </c>
      <c r="AA15" s="45">
        <v>17.712299999999999</v>
      </c>
      <c r="AB15" s="45">
        <v>0</v>
      </c>
      <c r="AC15" s="45">
        <v>17.712299999999999</v>
      </c>
      <c r="AD15" s="45">
        <v>0</v>
      </c>
      <c r="AE15" s="45">
        <v>19.684999999999999</v>
      </c>
      <c r="AF15" s="45">
        <v>17.213000000000001</v>
      </c>
      <c r="AG15" s="45">
        <v>9.9415999999999993</v>
      </c>
      <c r="AH15" s="45">
        <v>0</v>
      </c>
      <c r="AI15" s="45">
        <v>9.9415999999999993</v>
      </c>
      <c r="AJ15" s="45">
        <v>0</v>
      </c>
      <c r="AK15" s="45">
        <v>10.2807</v>
      </c>
      <c r="AL15" s="45">
        <v>9.9329999999999998</v>
      </c>
      <c r="AM15" s="45">
        <v>23.180599999999998</v>
      </c>
    </row>
    <row r="16" spans="1:39" hidden="1" outlineLevel="1">
      <c r="A16" s="8">
        <v>40695</v>
      </c>
      <c r="B16" s="45">
        <v>32.543700000000001</v>
      </c>
      <c r="C16" s="45">
        <v>33.588299999999997</v>
      </c>
      <c r="D16" s="45">
        <v>35.837400000000002</v>
      </c>
      <c r="E16" s="45">
        <v>26.527100000000001</v>
      </c>
      <c r="F16" s="45">
        <v>36.42</v>
      </c>
      <c r="G16" s="45">
        <v>23.979099999999999</v>
      </c>
      <c r="H16" s="45">
        <v>22.9468</v>
      </c>
      <c r="I16" s="45">
        <v>33.656799999999997</v>
      </c>
      <c r="J16" s="45">
        <v>35.848199999999999</v>
      </c>
      <c r="K16" s="45">
        <v>26.659800000000001</v>
      </c>
      <c r="L16" s="45">
        <v>36.445700000000002</v>
      </c>
      <c r="M16" s="45">
        <v>23.890899999999998</v>
      </c>
      <c r="N16" s="45">
        <v>23.911300000000001</v>
      </c>
      <c r="O16" s="45">
        <v>19.139299999999999</v>
      </c>
      <c r="P16" s="45">
        <v>19.970300000000002</v>
      </c>
      <c r="Q16" s="45">
        <v>19.037800000000001</v>
      </c>
      <c r="R16" s="45">
        <v>12.911799999999999</v>
      </c>
      <c r="S16" s="45">
        <v>37.3581</v>
      </c>
      <c r="T16" s="45">
        <v>13.233700000000001</v>
      </c>
      <c r="U16" s="45">
        <v>19.978000000000002</v>
      </c>
      <c r="V16" s="45">
        <v>0</v>
      </c>
      <c r="W16" s="45">
        <v>19.978000000000002</v>
      </c>
      <c r="X16" s="45">
        <v>31.004799999999999</v>
      </c>
      <c r="Y16" s="45">
        <v>21.5623</v>
      </c>
      <c r="Z16" s="45">
        <v>18.6585</v>
      </c>
      <c r="AA16" s="45">
        <v>20.6555</v>
      </c>
      <c r="AB16" s="45">
        <v>0</v>
      </c>
      <c r="AC16" s="45">
        <v>20.6555</v>
      </c>
      <c r="AD16" s="45">
        <v>31.004799999999999</v>
      </c>
      <c r="AE16" s="45">
        <v>21.5623</v>
      </c>
      <c r="AF16" s="45">
        <v>19.615500000000001</v>
      </c>
      <c r="AG16" s="45">
        <v>12.995100000000001</v>
      </c>
      <c r="AH16" s="45">
        <v>0</v>
      </c>
      <c r="AI16" s="45">
        <v>12.995100000000001</v>
      </c>
      <c r="AJ16" s="45">
        <v>0</v>
      </c>
      <c r="AK16" s="45">
        <v>0</v>
      </c>
      <c r="AL16" s="45">
        <v>12.995100000000001</v>
      </c>
      <c r="AM16" s="45">
        <v>22.764199999999999</v>
      </c>
    </row>
    <row r="17" spans="1:39" hidden="1" outlineLevel="1">
      <c r="A17" s="8">
        <v>40725</v>
      </c>
      <c r="B17" s="45">
        <v>28.307099999999998</v>
      </c>
      <c r="C17" s="45">
        <v>29.479800000000001</v>
      </c>
      <c r="D17" s="45">
        <v>35.628100000000003</v>
      </c>
      <c r="E17" s="45">
        <v>21.150099999999998</v>
      </c>
      <c r="F17" s="45">
        <v>22.926400000000001</v>
      </c>
      <c r="G17" s="45">
        <v>20.8094</v>
      </c>
      <c r="H17" s="45">
        <v>19.755700000000001</v>
      </c>
      <c r="I17" s="45">
        <v>29.561599999999999</v>
      </c>
      <c r="J17" s="45">
        <v>35.642200000000003</v>
      </c>
      <c r="K17" s="45">
        <v>21.241599999999998</v>
      </c>
      <c r="L17" s="45">
        <v>22.918600000000001</v>
      </c>
      <c r="M17" s="45">
        <v>20.8566</v>
      </c>
      <c r="N17" s="45">
        <v>20.175999999999998</v>
      </c>
      <c r="O17" s="45">
        <v>13.4801</v>
      </c>
      <c r="P17" s="45">
        <v>19.961099999999998</v>
      </c>
      <c r="Q17" s="45">
        <v>12.7468</v>
      </c>
      <c r="R17" s="45">
        <v>24.651</v>
      </c>
      <c r="S17" s="45">
        <v>11.241</v>
      </c>
      <c r="T17" s="45">
        <v>11.5929</v>
      </c>
      <c r="U17" s="45">
        <v>17.729700000000001</v>
      </c>
      <c r="V17" s="45">
        <v>0</v>
      </c>
      <c r="W17" s="45">
        <v>17.729700000000001</v>
      </c>
      <c r="X17" s="45">
        <v>0</v>
      </c>
      <c r="Y17" s="45">
        <v>19.322800000000001</v>
      </c>
      <c r="Z17" s="45">
        <v>16.763200000000001</v>
      </c>
      <c r="AA17" s="45">
        <v>17.8017</v>
      </c>
      <c r="AB17" s="45">
        <v>0</v>
      </c>
      <c r="AC17" s="45">
        <v>17.8017</v>
      </c>
      <c r="AD17" s="45">
        <v>0</v>
      </c>
      <c r="AE17" s="45">
        <v>19.322800000000001</v>
      </c>
      <c r="AF17" s="45">
        <v>16.858499999999999</v>
      </c>
      <c r="AG17" s="45">
        <v>12.4513</v>
      </c>
      <c r="AH17" s="45">
        <v>0</v>
      </c>
      <c r="AI17" s="45">
        <v>12.4513</v>
      </c>
      <c r="AJ17" s="45">
        <v>0</v>
      </c>
      <c r="AK17" s="45">
        <v>0</v>
      </c>
      <c r="AL17" s="45">
        <v>12.4513</v>
      </c>
      <c r="AM17" s="45">
        <v>22.209499999999998</v>
      </c>
    </row>
    <row r="18" spans="1:39" hidden="1" outlineLevel="1">
      <c r="A18" s="8">
        <v>40756</v>
      </c>
      <c r="B18" s="45">
        <v>27.8005</v>
      </c>
      <c r="C18" s="45">
        <v>29.231400000000001</v>
      </c>
      <c r="D18" s="45">
        <v>35.520699999999998</v>
      </c>
      <c r="E18" s="45">
        <v>23.264199999999999</v>
      </c>
      <c r="F18" s="45">
        <v>25.921199999999999</v>
      </c>
      <c r="G18" s="45">
        <v>22.5121</v>
      </c>
      <c r="H18" s="45">
        <v>22.887499999999999</v>
      </c>
      <c r="I18" s="45">
        <v>29.299800000000001</v>
      </c>
      <c r="J18" s="45">
        <v>35.5227</v>
      </c>
      <c r="K18" s="45">
        <v>23.346499999999999</v>
      </c>
      <c r="L18" s="45">
        <v>25.921199999999999</v>
      </c>
      <c r="M18" s="45">
        <v>22.5322</v>
      </c>
      <c r="N18" s="45">
        <v>23.384799999999998</v>
      </c>
      <c r="O18" s="45">
        <v>13.571300000000001</v>
      </c>
      <c r="P18" s="45">
        <v>19.188600000000001</v>
      </c>
      <c r="Q18" s="45">
        <v>13.492699999999999</v>
      </c>
      <c r="R18" s="45" t="s">
        <v>268</v>
      </c>
      <c r="S18" s="45">
        <v>13.112</v>
      </c>
      <c r="T18" s="45">
        <v>13.5692</v>
      </c>
      <c r="U18" s="45">
        <v>17.3507</v>
      </c>
      <c r="V18" s="45">
        <v>0</v>
      </c>
      <c r="W18" s="45">
        <v>17.3507</v>
      </c>
      <c r="X18" s="45">
        <v>0</v>
      </c>
      <c r="Y18" s="45">
        <v>18.624199999999998</v>
      </c>
      <c r="Z18" s="45">
        <v>17.056000000000001</v>
      </c>
      <c r="AA18" s="45">
        <v>18.083600000000001</v>
      </c>
      <c r="AB18" s="45">
        <v>0</v>
      </c>
      <c r="AC18" s="45">
        <v>18.083600000000001</v>
      </c>
      <c r="AD18" s="45">
        <v>0</v>
      </c>
      <c r="AE18" s="45">
        <v>18.624199999999998</v>
      </c>
      <c r="AF18" s="45">
        <v>17.945699999999999</v>
      </c>
      <c r="AG18" s="45">
        <v>8.2864000000000004</v>
      </c>
      <c r="AH18" s="45">
        <v>0</v>
      </c>
      <c r="AI18" s="45">
        <v>8.2864000000000004</v>
      </c>
      <c r="AJ18" s="45" t="s">
        <v>268</v>
      </c>
      <c r="AK18" s="45">
        <v>0</v>
      </c>
      <c r="AL18" s="45">
        <v>8.2864000000000004</v>
      </c>
      <c r="AM18" s="45">
        <v>22.349900000000002</v>
      </c>
    </row>
    <row r="19" spans="1:39" hidden="1" outlineLevel="1">
      <c r="A19" s="8">
        <v>40787</v>
      </c>
      <c r="B19" s="45">
        <v>25.569500000000001</v>
      </c>
      <c r="C19" s="45">
        <v>27.663499999999999</v>
      </c>
      <c r="D19" s="45">
        <v>35.241</v>
      </c>
      <c r="E19" s="45">
        <v>23.279199999999999</v>
      </c>
      <c r="F19" s="45">
        <v>21.323699999999999</v>
      </c>
      <c r="G19" s="45">
        <v>25.3126</v>
      </c>
      <c r="H19" s="45">
        <v>20.007200000000001</v>
      </c>
      <c r="I19" s="45">
        <v>28.5791</v>
      </c>
      <c r="J19" s="45">
        <v>35.249600000000001</v>
      </c>
      <c r="K19" s="45">
        <v>24.370799999999999</v>
      </c>
      <c r="L19" s="45">
        <v>21.3506</v>
      </c>
      <c r="M19" s="45">
        <v>25.7454</v>
      </c>
      <c r="N19" s="45">
        <v>23.3992</v>
      </c>
      <c r="O19" s="45">
        <v>11.3096</v>
      </c>
      <c r="P19" s="45">
        <v>20.054200000000002</v>
      </c>
      <c r="Q19" s="45">
        <v>11.275499999999999</v>
      </c>
      <c r="R19" s="45">
        <v>9.5</v>
      </c>
      <c r="S19" s="45">
        <v>12.7475</v>
      </c>
      <c r="T19" s="45">
        <v>10.852399999999999</v>
      </c>
      <c r="U19" s="45">
        <v>14.8384</v>
      </c>
      <c r="V19" s="45">
        <v>0</v>
      </c>
      <c r="W19" s="45">
        <v>14.8384</v>
      </c>
      <c r="X19" s="45">
        <v>0</v>
      </c>
      <c r="Y19" s="45">
        <v>22.584700000000002</v>
      </c>
      <c r="Z19" s="45">
        <v>14.391999999999999</v>
      </c>
      <c r="AA19" s="45">
        <v>17.861000000000001</v>
      </c>
      <c r="AB19" s="45">
        <v>0</v>
      </c>
      <c r="AC19" s="45">
        <v>17.861000000000001</v>
      </c>
      <c r="AD19" s="45">
        <v>0</v>
      </c>
      <c r="AE19" s="45">
        <v>22.584700000000002</v>
      </c>
      <c r="AF19" s="45">
        <v>17.4527</v>
      </c>
      <c r="AG19" s="45">
        <v>8.2665000000000006</v>
      </c>
      <c r="AH19" s="45">
        <v>0</v>
      </c>
      <c r="AI19" s="45">
        <v>8.2665000000000006</v>
      </c>
      <c r="AJ19" s="45">
        <v>0</v>
      </c>
      <c r="AK19" s="45">
        <v>0</v>
      </c>
      <c r="AL19" s="45">
        <v>8.2665000000000006</v>
      </c>
      <c r="AM19" s="45">
        <v>21.1128</v>
      </c>
    </row>
    <row r="20" spans="1:39" hidden="1" outlineLevel="1">
      <c r="A20" s="8">
        <v>40817</v>
      </c>
      <c r="B20" s="45">
        <v>25.8996</v>
      </c>
      <c r="C20" s="45">
        <v>27.7758</v>
      </c>
      <c r="D20" s="45">
        <v>34.9375</v>
      </c>
      <c r="E20" s="45">
        <v>22.7621</v>
      </c>
      <c r="F20" s="45">
        <v>20.975100000000001</v>
      </c>
      <c r="G20" s="45">
        <v>24.150400000000001</v>
      </c>
      <c r="H20" s="45">
        <v>20.832000000000001</v>
      </c>
      <c r="I20" s="45">
        <v>27.8126</v>
      </c>
      <c r="J20" s="45">
        <v>34.946100000000001</v>
      </c>
      <c r="K20" s="45">
        <v>22.802800000000001</v>
      </c>
      <c r="L20" s="45">
        <v>21.011600000000001</v>
      </c>
      <c r="M20" s="45">
        <v>24.169699999999999</v>
      </c>
      <c r="N20" s="45">
        <v>20.918500000000002</v>
      </c>
      <c r="O20" s="45">
        <v>12.7926</v>
      </c>
      <c r="P20" s="45">
        <v>20.385300000000001</v>
      </c>
      <c r="Q20" s="45">
        <v>11.950100000000001</v>
      </c>
      <c r="R20" s="45">
        <v>7.75</v>
      </c>
      <c r="S20" s="45">
        <v>14.656700000000001</v>
      </c>
      <c r="T20" s="45">
        <v>11.6076</v>
      </c>
      <c r="U20" s="45">
        <v>17.025099999999998</v>
      </c>
      <c r="V20" s="45">
        <v>0</v>
      </c>
      <c r="W20" s="45">
        <v>17.025099999999998</v>
      </c>
      <c r="X20" s="45">
        <v>0</v>
      </c>
      <c r="Y20" s="45">
        <v>20.305700000000002</v>
      </c>
      <c r="Z20" s="45">
        <v>15.382099999999999</v>
      </c>
      <c r="AA20" s="45">
        <v>17.769400000000001</v>
      </c>
      <c r="AB20" s="45">
        <v>0</v>
      </c>
      <c r="AC20" s="45">
        <v>17.769400000000001</v>
      </c>
      <c r="AD20" s="45">
        <v>0</v>
      </c>
      <c r="AE20" s="45">
        <v>20.305700000000002</v>
      </c>
      <c r="AF20" s="45">
        <v>16.195399999999999</v>
      </c>
      <c r="AG20" s="45">
        <v>11.981</v>
      </c>
      <c r="AH20" s="45">
        <v>0</v>
      </c>
      <c r="AI20" s="45">
        <v>11.981</v>
      </c>
      <c r="AJ20" s="45">
        <v>0</v>
      </c>
      <c r="AK20" s="45">
        <v>0</v>
      </c>
      <c r="AL20" s="45">
        <v>11.981</v>
      </c>
      <c r="AM20" s="45">
        <v>21.829799999999999</v>
      </c>
    </row>
    <row r="21" spans="1:39" hidden="1" outlineLevel="1">
      <c r="A21" s="8">
        <v>40848</v>
      </c>
      <c r="B21" s="45">
        <v>25.2928</v>
      </c>
      <c r="C21" s="45">
        <v>27.851199999999999</v>
      </c>
      <c r="D21" s="45">
        <v>35.240900000000003</v>
      </c>
      <c r="E21" s="45">
        <v>21.2666</v>
      </c>
      <c r="F21" s="45">
        <v>21.2119</v>
      </c>
      <c r="G21" s="45">
        <v>21.995999999999999</v>
      </c>
      <c r="H21" s="45">
        <v>19.1661</v>
      </c>
      <c r="I21" s="45">
        <v>27.8995</v>
      </c>
      <c r="J21" s="45">
        <v>35.254600000000003</v>
      </c>
      <c r="K21" s="45">
        <v>21.317900000000002</v>
      </c>
      <c r="L21" s="45">
        <v>21.2165</v>
      </c>
      <c r="M21" s="45">
        <v>21.998899999999999</v>
      </c>
      <c r="N21" s="45">
        <v>19.366</v>
      </c>
      <c r="O21" s="45">
        <v>12.6884</v>
      </c>
      <c r="P21" s="45">
        <v>20.579799999999999</v>
      </c>
      <c r="Q21" s="45">
        <v>11.414</v>
      </c>
      <c r="R21" s="45">
        <v>7.75</v>
      </c>
      <c r="S21" s="45">
        <v>11.965299999999999</v>
      </c>
      <c r="T21" s="45">
        <v>11.4535</v>
      </c>
      <c r="U21" s="45">
        <v>17.323699999999999</v>
      </c>
      <c r="V21" s="45">
        <v>0</v>
      </c>
      <c r="W21" s="45">
        <v>17.323699999999999</v>
      </c>
      <c r="X21" s="45">
        <v>0</v>
      </c>
      <c r="Y21" s="45">
        <v>20.130099999999999</v>
      </c>
      <c r="Z21" s="45">
        <v>16.132400000000001</v>
      </c>
      <c r="AA21" s="45">
        <v>17.335100000000001</v>
      </c>
      <c r="AB21" s="45">
        <v>0</v>
      </c>
      <c r="AC21" s="45">
        <v>17.335100000000001</v>
      </c>
      <c r="AD21" s="45">
        <v>0</v>
      </c>
      <c r="AE21" s="45">
        <v>20.130099999999999</v>
      </c>
      <c r="AF21" s="45">
        <v>16.1449</v>
      </c>
      <c r="AG21" s="45">
        <v>12.191800000000001</v>
      </c>
      <c r="AH21" s="45">
        <v>0</v>
      </c>
      <c r="AI21" s="45">
        <v>12.191800000000001</v>
      </c>
      <c r="AJ21" s="45">
        <v>0</v>
      </c>
      <c r="AK21" s="45">
        <v>0</v>
      </c>
      <c r="AL21" s="45">
        <v>12.191800000000001</v>
      </c>
      <c r="AM21" s="45">
        <v>18.671399999999998</v>
      </c>
    </row>
    <row r="22" spans="1:39" hidden="1" outlineLevel="1">
      <c r="A22" s="8">
        <v>40878</v>
      </c>
      <c r="B22" s="45">
        <v>25.6736</v>
      </c>
      <c r="C22" s="45">
        <v>28.736000000000001</v>
      </c>
      <c r="D22" s="45">
        <v>35.103400000000001</v>
      </c>
      <c r="E22" s="45">
        <v>22.9452</v>
      </c>
      <c r="F22" s="45">
        <v>24.618500000000001</v>
      </c>
      <c r="G22" s="45">
        <v>23.119199999999999</v>
      </c>
      <c r="H22" s="45">
        <v>17.758700000000001</v>
      </c>
      <c r="I22" s="45">
        <v>28.785499999999999</v>
      </c>
      <c r="J22" s="45">
        <v>35.102600000000002</v>
      </c>
      <c r="K22" s="45">
        <v>23.000299999999999</v>
      </c>
      <c r="L22" s="45">
        <v>24.618500000000001</v>
      </c>
      <c r="M22" s="45">
        <v>23.1708</v>
      </c>
      <c r="N22" s="45">
        <v>17.883299999999998</v>
      </c>
      <c r="O22" s="45">
        <v>16.040199999999999</v>
      </c>
      <c r="P22" s="45">
        <v>38.352200000000003</v>
      </c>
      <c r="Q22" s="45">
        <v>15.3468</v>
      </c>
      <c r="R22" s="45" t="s">
        <v>268</v>
      </c>
      <c r="S22" s="45">
        <v>17.075700000000001</v>
      </c>
      <c r="T22" s="45">
        <v>11.336</v>
      </c>
      <c r="U22" s="45">
        <v>10.0989</v>
      </c>
      <c r="V22" s="45">
        <v>0</v>
      </c>
      <c r="W22" s="45">
        <v>10.0989</v>
      </c>
      <c r="X22" s="45">
        <v>0</v>
      </c>
      <c r="Y22" s="45">
        <v>20.342400000000001</v>
      </c>
      <c r="Z22" s="45">
        <v>8.5076000000000001</v>
      </c>
      <c r="AA22" s="45">
        <v>10.050000000000001</v>
      </c>
      <c r="AB22" s="45">
        <v>0</v>
      </c>
      <c r="AC22" s="45">
        <v>10.050000000000001</v>
      </c>
      <c r="AD22" s="45">
        <v>0</v>
      </c>
      <c r="AE22" s="45">
        <v>20.423400000000001</v>
      </c>
      <c r="AF22" s="45">
        <v>8.4215999999999998</v>
      </c>
      <c r="AG22" s="45">
        <v>12.2121</v>
      </c>
      <c r="AH22" s="45">
        <v>0</v>
      </c>
      <c r="AI22" s="45">
        <v>12.2121</v>
      </c>
      <c r="AJ22" s="45" t="s">
        <v>268</v>
      </c>
      <c r="AK22" s="45">
        <v>14.52</v>
      </c>
      <c r="AL22" s="45">
        <v>12.007</v>
      </c>
      <c r="AM22" s="45">
        <v>22.308499999999999</v>
      </c>
    </row>
    <row r="23" spans="1:39" hidden="1" outlineLevel="1">
      <c r="A23" s="8">
        <v>40909</v>
      </c>
      <c r="B23" s="45">
        <v>28.805599999999998</v>
      </c>
      <c r="C23" s="45">
        <v>30.5364</v>
      </c>
      <c r="D23" s="45">
        <v>35.303100000000001</v>
      </c>
      <c r="E23" s="45">
        <v>25.351600000000001</v>
      </c>
      <c r="F23" s="45">
        <v>24.2926</v>
      </c>
      <c r="G23" s="45">
        <v>28.547799999999999</v>
      </c>
      <c r="H23" s="45">
        <v>17.032699999999998</v>
      </c>
      <c r="I23" s="45">
        <v>30.607099999999999</v>
      </c>
      <c r="J23" s="45">
        <v>35.307200000000002</v>
      </c>
      <c r="K23" s="45">
        <v>25.458500000000001</v>
      </c>
      <c r="L23" s="45">
        <v>24.2926</v>
      </c>
      <c r="M23" s="45">
        <v>28.5718</v>
      </c>
      <c r="N23" s="45">
        <v>17.3156</v>
      </c>
      <c r="O23" s="45">
        <v>12.4087</v>
      </c>
      <c r="P23" s="45">
        <v>27.272500000000001</v>
      </c>
      <c r="Q23" s="45">
        <v>11.311400000000001</v>
      </c>
      <c r="R23" s="45" t="s">
        <v>268</v>
      </c>
      <c r="S23" s="45">
        <v>13.2456</v>
      </c>
      <c r="T23" s="45">
        <v>11.086399999999999</v>
      </c>
      <c r="U23" s="45">
        <v>17.489699999999999</v>
      </c>
      <c r="V23" s="45">
        <v>0</v>
      </c>
      <c r="W23" s="45">
        <v>17.489699999999999</v>
      </c>
      <c r="X23" s="45">
        <v>0</v>
      </c>
      <c r="Y23" s="45">
        <v>20.551600000000001</v>
      </c>
      <c r="Z23" s="45">
        <v>15.646800000000001</v>
      </c>
      <c r="AA23" s="45">
        <v>19.361899999999999</v>
      </c>
      <c r="AB23" s="45">
        <v>0</v>
      </c>
      <c r="AC23" s="45">
        <v>19.361899999999999</v>
      </c>
      <c r="AD23" s="45">
        <v>0</v>
      </c>
      <c r="AE23" s="45">
        <v>20.551600000000001</v>
      </c>
      <c r="AF23" s="45">
        <v>18.36</v>
      </c>
      <c r="AG23" s="45">
        <v>8.8493999999999993</v>
      </c>
      <c r="AH23" s="45">
        <v>0</v>
      </c>
      <c r="AI23" s="45">
        <v>8.8493999999999993</v>
      </c>
      <c r="AJ23" s="45" t="s">
        <v>268</v>
      </c>
      <c r="AK23" s="45">
        <v>0</v>
      </c>
      <c r="AL23" s="45">
        <v>8.8493999999999993</v>
      </c>
      <c r="AM23" s="45">
        <v>22.832799999999999</v>
      </c>
    </row>
    <row r="24" spans="1:39" hidden="1" outlineLevel="1">
      <c r="A24" s="8">
        <v>40940</v>
      </c>
      <c r="B24" s="45">
        <v>27.303999999999998</v>
      </c>
      <c r="C24" s="45">
        <v>29.6327</v>
      </c>
      <c r="D24" s="45">
        <v>33.3217</v>
      </c>
      <c r="E24" s="45">
        <v>27.9724</v>
      </c>
      <c r="F24" s="45">
        <v>30.327200000000001</v>
      </c>
      <c r="G24" s="45">
        <v>28.908999999999999</v>
      </c>
      <c r="H24" s="45">
        <v>22.577100000000002</v>
      </c>
      <c r="I24" s="45">
        <v>29.794799999999999</v>
      </c>
      <c r="J24" s="45">
        <v>33.3386</v>
      </c>
      <c r="K24" s="45">
        <v>28.176500000000001</v>
      </c>
      <c r="L24" s="45">
        <v>30.327200000000001</v>
      </c>
      <c r="M24" s="45">
        <v>28.927099999999999</v>
      </c>
      <c r="N24" s="45">
        <v>23.168199999999999</v>
      </c>
      <c r="O24" s="45">
        <v>15.549200000000001</v>
      </c>
      <c r="P24" s="45">
        <v>21.236499999999999</v>
      </c>
      <c r="Q24" s="45">
        <v>15.324999999999999</v>
      </c>
      <c r="R24" s="45" t="s">
        <v>268</v>
      </c>
      <c r="S24" s="45">
        <v>12.3147</v>
      </c>
      <c r="T24" s="45">
        <v>15.448399999999999</v>
      </c>
      <c r="U24" s="45">
        <v>18.657499999999999</v>
      </c>
      <c r="V24" s="45">
        <v>0</v>
      </c>
      <c r="W24" s="45">
        <v>18.657499999999999</v>
      </c>
      <c r="X24" s="45">
        <v>0</v>
      </c>
      <c r="Y24" s="45">
        <v>21.959900000000001</v>
      </c>
      <c r="Z24" s="45">
        <v>16.843399999999999</v>
      </c>
      <c r="AA24" s="45">
        <v>18.752099999999999</v>
      </c>
      <c r="AB24" s="45">
        <v>0</v>
      </c>
      <c r="AC24" s="45">
        <v>18.752099999999999</v>
      </c>
      <c r="AD24" s="45">
        <v>0</v>
      </c>
      <c r="AE24" s="45">
        <v>21.959900000000001</v>
      </c>
      <c r="AF24" s="45">
        <v>16.890499999999999</v>
      </c>
      <c r="AG24" s="45">
        <v>16.009</v>
      </c>
      <c r="AH24" s="45">
        <v>0</v>
      </c>
      <c r="AI24" s="45">
        <v>16.009</v>
      </c>
      <c r="AJ24" s="45" t="s">
        <v>268</v>
      </c>
      <c r="AK24" s="45">
        <v>0</v>
      </c>
      <c r="AL24" s="45">
        <v>16.009</v>
      </c>
      <c r="AM24" s="45">
        <v>22.8992</v>
      </c>
    </row>
    <row r="25" spans="1:39" hidden="1" outlineLevel="1">
      <c r="A25" s="8">
        <v>40969</v>
      </c>
      <c r="B25" s="45">
        <v>27.2165</v>
      </c>
      <c r="C25" s="45">
        <v>29.061900000000001</v>
      </c>
      <c r="D25" s="45">
        <v>33.716200000000001</v>
      </c>
      <c r="E25" s="45">
        <v>25.688099999999999</v>
      </c>
      <c r="F25" s="45">
        <v>25.144300000000001</v>
      </c>
      <c r="G25" s="45">
        <v>26.706900000000001</v>
      </c>
      <c r="H25" s="45">
        <v>22.5534</v>
      </c>
      <c r="I25" s="45">
        <v>29.249099999999999</v>
      </c>
      <c r="J25" s="45">
        <v>33.786000000000001</v>
      </c>
      <c r="K25" s="45">
        <v>25.923999999999999</v>
      </c>
      <c r="L25" s="45">
        <v>25.144300000000001</v>
      </c>
      <c r="M25" s="45">
        <v>26.720099999999999</v>
      </c>
      <c r="N25" s="45">
        <v>23.7578</v>
      </c>
      <c r="O25" s="45">
        <v>13.7934</v>
      </c>
      <c r="P25" s="45">
        <v>21.717400000000001</v>
      </c>
      <c r="Q25" s="45">
        <v>11.805400000000001</v>
      </c>
      <c r="R25" s="45" t="s">
        <v>268</v>
      </c>
      <c r="S25" s="45">
        <v>10.7384</v>
      </c>
      <c r="T25" s="45">
        <v>11.838900000000001</v>
      </c>
      <c r="U25" s="45">
        <v>19.419599999999999</v>
      </c>
      <c r="V25" s="45">
        <v>0</v>
      </c>
      <c r="W25" s="45">
        <v>19.419599999999999</v>
      </c>
      <c r="X25" s="45">
        <v>0</v>
      </c>
      <c r="Y25" s="45">
        <v>20.820799999999998</v>
      </c>
      <c r="Z25" s="45">
        <v>17.899699999999999</v>
      </c>
      <c r="AA25" s="45">
        <v>19.442699999999999</v>
      </c>
      <c r="AB25" s="45">
        <v>0</v>
      </c>
      <c r="AC25" s="45">
        <v>19.442699999999999</v>
      </c>
      <c r="AD25" s="45">
        <v>0</v>
      </c>
      <c r="AE25" s="45">
        <v>20.820799999999998</v>
      </c>
      <c r="AF25" s="45">
        <v>17.936199999999999</v>
      </c>
      <c r="AG25" s="45">
        <v>13.226100000000001</v>
      </c>
      <c r="AH25" s="45">
        <v>0</v>
      </c>
      <c r="AI25" s="45">
        <v>13.226100000000001</v>
      </c>
      <c r="AJ25" s="45" t="s">
        <v>268</v>
      </c>
      <c r="AK25" s="45">
        <v>0</v>
      </c>
      <c r="AL25" s="45">
        <v>13.226100000000001</v>
      </c>
      <c r="AM25" s="45">
        <v>23.299600000000002</v>
      </c>
    </row>
    <row r="26" spans="1:39" hidden="1" outlineLevel="1">
      <c r="A26" s="8">
        <v>41000</v>
      </c>
      <c r="B26" s="45">
        <v>25.619599999999998</v>
      </c>
      <c r="C26" s="45">
        <v>27.854600000000001</v>
      </c>
      <c r="D26" s="45">
        <v>32.724200000000003</v>
      </c>
      <c r="E26" s="45">
        <v>24.813400000000001</v>
      </c>
      <c r="F26" s="45">
        <v>24.081600000000002</v>
      </c>
      <c r="G26" s="45">
        <v>25.260300000000001</v>
      </c>
      <c r="H26" s="45">
        <v>23.5641</v>
      </c>
      <c r="I26" s="45">
        <v>27.901199999999999</v>
      </c>
      <c r="J26" s="45">
        <v>32.733400000000003</v>
      </c>
      <c r="K26" s="45">
        <v>24.8705</v>
      </c>
      <c r="L26" s="45">
        <v>24.084</v>
      </c>
      <c r="M26" s="45">
        <v>25.2789</v>
      </c>
      <c r="N26" s="45">
        <v>23.8628</v>
      </c>
      <c r="O26" s="45">
        <v>14.427899999999999</v>
      </c>
      <c r="P26" s="45">
        <v>21.828299999999999</v>
      </c>
      <c r="Q26" s="45">
        <v>13.6609</v>
      </c>
      <c r="R26" s="45">
        <v>7.5</v>
      </c>
      <c r="S26" s="45">
        <v>12.114000000000001</v>
      </c>
      <c r="T26" s="45">
        <v>14.065099999999999</v>
      </c>
      <c r="U26" s="45">
        <v>14.903</v>
      </c>
      <c r="V26" s="45">
        <v>0</v>
      </c>
      <c r="W26" s="45">
        <v>14.903</v>
      </c>
      <c r="X26" s="45">
        <v>0</v>
      </c>
      <c r="Y26" s="45">
        <v>20.531300000000002</v>
      </c>
      <c r="Z26" s="45">
        <v>14.0098</v>
      </c>
      <c r="AA26" s="45">
        <v>14.909700000000001</v>
      </c>
      <c r="AB26" s="45">
        <v>0</v>
      </c>
      <c r="AC26" s="45">
        <v>14.909700000000001</v>
      </c>
      <c r="AD26" s="45">
        <v>0</v>
      </c>
      <c r="AE26" s="45">
        <v>20.531300000000002</v>
      </c>
      <c r="AF26" s="45">
        <v>14.0146</v>
      </c>
      <c r="AG26" s="45">
        <v>12.517099999999999</v>
      </c>
      <c r="AH26" s="45">
        <v>0</v>
      </c>
      <c r="AI26" s="45">
        <v>12.517099999999999</v>
      </c>
      <c r="AJ26" s="45">
        <v>0</v>
      </c>
      <c r="AK26" s="45">
        <v>0</v>
      </c>
      <c r="AL26" s="45">
        <v>12.517099999999999</v>
      </c>
      <c r="AM26" s="45">
        <v>23.230399999999999</v>
      </c>
    </row>
    <row r="27" spans="1:39" hidden="1" outlineLevel="1">
      <c r="A27" s="8">
        <v>41030</v>
      </c>
      <c r="B27" s="45">
        <v>26.941299999999998</v>
      </c>
      <c r="C27" s="45">
        <v>28.220600000000001</v>
      </c>
      <c r="D27" s="45">
        <v>33.372199999999999</v>
      </c>
      <c r="E27" s="45">
        <v>24.489000000000001</v>
      </c>
      <c r="F27" s="45">
        <v>23.045100000000001</v>
      </c>
      <c r="G27" s="45">
        <v>24.883500000000002</v>
      </c>
      <c r="H27" s="45">
        <v>24.857500000000002</v>
      </c>
      <c r="I27" s="45">
        <v>28.285</v>
      </c>
      <c r="J27" s="45">
        <v>33.392200000000003</v>
      </c>
      <c r="K27" s="45">
        <v>24.569500000000001</v>
      </c>
      <c r="L27" s="45">
        <v>23.045100000000001</v>
      </c>
      <c r="M27" s="45">
        <v>24.886199999999999</v>
      </c>
      <c r="N27" s="45">
        <v>25.387</v>
      </c>
      <c r="O27" s="45">
        <v>12.169700000000001</v>
      </c>
      <c r="P27" s="45">
        <v>19.985099999999999</v>
      </c>
      <c r="Q27" s="45">
        <v>10.7182</v>
      </c>
      <c r="R27" s="45" t="s">
        <v>268</v>
      </c>
      <c r="S27" s="45">
        <v>16.208100000000002</v>
      </c>
      <c r="T27" s="45">
        <v>10.5284</v>
      </c>
      <c r="U27" s="45">
        <v>19.297799999999999</v>
      </c>
      <c r="V27" s="45">
        <v>0</v>
      </c>
      <c r="W27" s="45">
        <v>19.297799999999999</v>
      </c>
      <c r="X27" s="45">
        <v>0</v>
      </c>
      <c r="Y27" s="45">
        <v>22.762599999999999</v>
      </c>
      <c r="Z27" s="45">
        <v>18.8367</v>
      </c>
      <c r="AA27" s="45">
        <v>19.072500000000002</v>
      </c>
      <c r="AB27" s="45">
        <v>0</v>
      </c>
      <c r="AC27" s="45">
        <v>19.072500000000002</v>
      </c>
      <c r="AD27" s="45">
        <v>0</v>
      </c>
      <c r="AE27" s="45">
        <v>22.767099999999999</v>
      </c>
      <c r="AF27" s="45">
        <v>18.5608</v>
      </c>
      <c r="AG27" s="45">
        <v>25.497599999999998</v>
      </c>
      <c r="AH27" s="45">
        <v>0</v>
      </c>
      <c r="AI27" s="45">
        <v>25.497599999999998</v>
      </c>
      <c r="AJ27" s="45" t="s">
        <v>268</v>
      </c>
      <c r="AK27" s="45">
        <v>15</v>
      </c>
      <c r="AL27" s="45">
        <v>25.5182</v>
      </c>
      <c r="AM27" s="45">
        <v>23.6937</v>
      </c>
    </row>
    <row r="28" spans="1:39" hidden="1" outlineLevel="1">
      <c r="A28" s="8">
        <v>41061</v>
      </c>
      <c r="B28" s="45">
        <v>26.864799999999999</v>
      </c>
      <c r="C28" s="45">
        <v>28.223800000000001</v>
      </c>
      <c r="D28" s="45">
        <v>33.401400000000002</v>
      </c>
      <c r="E28" s="45">
        <v>25.040700000000001</v>
      </c>
      <c r="F28" s="45">
        <v>23.5853</v>
      </c>
      <c r="G28" s="45">
        <v>25.319500000000001</v>
      </c>
      <c r="H28" s="45">
        <v>25.7836</v>
      </c>
      <c r="I28" s="45">
        <v>28.423200000000001</v>
      </c>
      <c r="J28" s="45">
        <v>33.427399999999999</v>
      </c>
      <c r="K28" s="45">
        <v>25.292300000000001</v>
      </c>
      <c r="L28" s="45">
        <v>23.924099999999999</v>
      </c>
      <c r="M28" s="45">
        <v>25.325299999999999</v>
      </c>
      <c r="N28" s="45">
        <v>26.848700000000001</v>
      </c>
      <c r="O28" s="45">
        <v>12.680199999999999</v>
      </c>
      <c r="P28" s="45">
        <v>19.996400000000001</v>
      </c>
      <c r="Q28" s="45">
        <v>12.2279</v>
      </c>
      <c r="R28" s="45">
        <v>9.9951000000000008</v>
      </c>
      <c r="S28" s="45">
        <v>16.9376</v>
      </c>
      <c r="T28" s="45">
        <v>12.9071</v>
      </c>
      <c r="U28" s="45">
        <v>19.036000000000001</v>
      </c>
      <c r="V28" s="45">
        <v>0</v>
      </c>
      <c r="W28" s="45">
        <v>19.036000000000001</v>
      </c>
      <c r="X28" s="45">
        <v>0</v>
      </c>
      <c r="Y28" s="45">
        <v>20.210999999999999</v>
      </c>
      <c r="Z28" s="45">
        <v>16.752600000000001</v>
      </c>
      <c r="AA28" s="45">
        <v>19.052499999999998</v>
      </c>
      <c r="AB28" s="45">
        <v>0</v>
      </c>
      <c r="AC28" s="45">
        <v>19.052499999999998</v>
      </c>
      <c r="AD28" s="45">
        <v>0</v>
      </c>
      <c r="AE28" s="45">
        <v>20.210999999999999</v>
      </c>
      <c r="AF28" s="45">
        <v>16.7821</v>
      </c>
      <c r="AG28" s="45">
        <v>13.2363</v>
      </c>
      <c r="AH28" s="45">
        <v>0</v>
      </c>
      <c r="AI28" s="45">
        <v>13.2363</v>
      </c>
      <c r="AJ28" s="45">
        <v>0</v>
      </c>
      <c r="AK28" s="45">
        <v>0</v>
      </c>
      <c r="AL28" s="45">
        <v>13.2363</v>
      </c>
      <c r="AM28" s="45">
        <v>23.881699999999999</v>
      </c>
    </row>
    <row r="29" spans="1:39" hidden="1" outlineLevel="1">
      <c r="A29" s="8">
        <v>41091</v>
      </c>
      <c r="B29" s="45">
        <v>26.8536</v>
      </c>
      <c r="C29" s="45">
        <v>27.863900000000001</v>
      </c>
      <c r="D29" s="45">
        <v>33.1571</v>
      </c>
      <c r="E29" s="45">
        <v>24.9831</v>
      </c>
      <c r="F29" s="45">
        <v>23.176100000000002</v>
      </c>
      <c r="G29" s="45">
        <v>25.987100000000002</v>
      </c>
      <c r="H29" s="45">
        <v>24.707000000000001</v>
      </c>
      <c r="I29" s="45">
        <v>28.015699999999999</v>
      </c>
      <c r="J29" s="45">
        <v>33.166800000000002</v>
      </c>
      <c r="K29" s="45">
        <v>25.177299999999999</v>
      </c>
      <c r="L29" s="45">
        <v>23.613299999999999</v>
      </c>
      <c r="M29" s="45">
        <v>25.990100000000002</v>
      </c>
      <c r="N29" s="45">
        <v>25.034500000000001</v>
      </c>
      <c r="O29" s="45">
        <v>11.3491</v>
      </c>
      <c r="P29" s="45">
        <v>24.657699999999998</v>
      </c>
      <c r="Q29" s="45">
        <v>10.734</v>
      </c>
      <c r="R29" s="45">
        <v>10.125999999999999</v>
      </c>
      <c r="S29" s="45">
        <v>15.6256</v>
      </c>
      <c r="T29" s="45">
        <v>11.8626</v>
      </c>
      <c r="U29" s="45">
        <v>19.343599999999999</v>
      </c>
      <c r="V29" s="45">
        <v>0</v>
      </c>
      <c r="W29" s="45">
        <v>19.343599999999999</v>
      </c>
      <c r="X29" s="45">
        <v>0</v>
      </c>
      <c r="Y29" s="45">
        <v>23.491</v>
      </c>
      <c r="Z29" s="45">
        <v>18.193999999999999</v>
      </c>
      <c r="AA29" s="45">
        <v>19.492799999999999</v>
      </c>
      <c r="AB29" s="45">
        <v>0</v>
      </c>
      <c r="AC29" s="45">
        <v>19.492799999999999</v>
      </c>
      <c r="AD29" s="45">
        <v>0</v>
      </c>
      <c r="AE29" s="45">
        <v>23.491</v>
      </c>
      <c r="AF29" s="45">
        <v>18.352900000000002</v>
      </c>
      <c r="AG29" s="45">
        <v>12.6289</v>
      </c>
      <c r="AH29" s="45">
        <v>0</v>
      </c>
      <c r="AI29" s="45">
        <v>12.6289</v>
      </c>
      <c r="AJ29" s="45">
        <v>0</v>
      </c>
      <c r="AK29" s="45">
        <v>0</v>
      </c>
      <c r="AL29" s="45">
        <v>12.6289</v>
      </c>
      <c r="AM29" s="45">
        <v>24.218299999999999</v>
      </c>
    </row>
    <row r="30" spans="1:39" hidden="1" outlineLevel="1">
      <c r="A30" s="8">
        <v>41122</v>
      </c>
      <c r="B30" s="45">
        <v>27.7486</v>
      </c>
      <c r="C30" s="45">
        <v>29.174399999999999</v>
      </c>
      <c r="D30" s="45">
        <v>34.180999999999997</v>
      </c>
      <c r="E30" s="45">
        <v>24.756699999999999</v>
      </c>
      <c r="F30" s="45">
        <v>22.047899999999998</v>
      </c>
      <c r="G30" s="45">
        <v>25.6127</v>
      </c>
      <c r="H30" s="45">
        <v>24.81</v>
      </c>
      <c r="I30" s="45">
        <v>29.224499999999999</v>
      </c>
      <c r="J30" s="45">
        <v>34.190199999999997</v>
      </c>
      <c r="K30" s="45">
        <v>24.8203</v>
      </c>
      <c r="L30" s="45">
        <v>22.048100000000002</v>
      </c>
      <c r="M30" s="45">
        <v>25.658899999999999</v>
      </c>
      <c r="N30" s="45">
        <v>25.081</v>
      </c>
      <c r="O30" s="45">
        <v>14.4636</v>
      </c>
      <c r="P30" s="45">
        <v>20.602399999999999</v>
      </c>
      <c r="Q30" s="45">
        <v>13.83</v>
      </c>
      <c r="R30" s="45">
        <v>7.5</v>
      </c>
      <c r="S30" s="45">
        <v>10.7988</v>
      </c>
      <c r="T30" s="45">
        <v>15.4933</v>
      </c>
      <c r="U30" s="45">
        <v>17.000299999999999</v>
      </c>
      <c r="V30" s="45">
        <v>0</v>
      </c>
      <c r="W30" s="45">
        <v>17.000299999999999</v>
      </c>
      <c r="X30" s="45">
        <v>0</v>
      </c>
      <c r="Y30" s="45">
        <v>22.539899999999999</v>
      </c>
      <c r="Z30" s="45">
        <v>16.3812</v>
      </c>
      <c r="AA30" s="45">
        <v>17.471499999999999</v>
      </c>
      <c r="AB30" s="45">
        <v>0</v>
      </c>
      <c r="AC30" s="45">
        <v>17.471499999999999</v>
      </c>
      <c r="AD30" s="45">
        <v>0</v>
      </c>
      <c r="AE30" s="45">
        <v>22.539899999999999</v>
      </c>
      <c r="AF30" s="45">
        <v>16.860399999999998</v>
      </c>
      <c r="AG30" s="45">
        <v>10.294700000000001</v>
      </c>
      <c r="AH30" s="45">
        <v>0</v>
      </c>
      <c r="AI30" s="45">
        <v>10.294700000000001</v>
      </c>
      <c r="AJ30" s="45">
        <v>0</v>
      </c>
      <c r="AK30" s="45">
        <v>0</v>
      </c>
      <c r="AL30" s="45">
        <v>10.294700000000001</v>
      </c>
      <c r="AM30" s="45">
        <v>24.566500000000001</v>
      </c>
    </row>
    <row r="31" spans="1:39" hidden="1" outlineLevel="1">
      <c r="A31" s="8">
        <v>41153</v>
      </c>
      <c r="B31" s="45">
        <v>26.543099999999999</v>
      </c>
      <c r="C31" s="45">
        <v>28.705200000000001</v>
      </c>
      <c r="D31" s="45">
        <v>33.794199999999996</v>
      </c>
      <c r="E31" s="45">
        <v>25.519100000000002</v>
      </c>
      <c r="F31" s="45">
        <v>27.5318</v>
      </c>
      <c r="G31" s="45">
        <v>25.466999999999999</v>
      </c>
      <c r="H31" s="45">
        <v>22.3</v>
      </c>
      <c r="I31" s="45">
        <v>28.782299999999999</v>
      </c>
      <c r="J31" s="45">
        <v>33.795400000000001</v>
      </c>
      <c r="K31" s="45">
        <v>25.619399999999999</v>
      </c>
      <c r="L31" s="45">
        <v>27.5318</v>
      </c>
      <c r="M31" s="45">
        <v>25.4697</v>
      </c>
      <c r="N31" s="45">
        <v>22.912400000000002</v>
      </c>
      <c r="O31" s="45">
        <v>12.825699999999999</v>
      </c>
      <c r="P31" s="45">
        <v>20.7758</v>
      </c>
      <c r="Q31" s="45">
        <v>12.764699999999999</v>
      </c>
      <c r="R31" s="45" t="s">
        <v>268</v>
      </c>
      <c r="S31" s="45">
        <v>15.445</v>
      </c>
      <c r="T31" s="45">
        <v>12.7019</v>
      </c>
      <c r="U31" s="45">
        <v>14.8568</v>
      </c>
      <c r="V31" s="45">
        <v>0</v>
      </c>
      <c r="W31" s="45">
        <v>14.8568</v>
      </c>
      <c r="X31" s="45">
        <v>0</v>
      </c>
      <c r="Y31" s="45">
        <v>23.707999999999998</v>
      </c>
      <c r="Z31" s="45">
        <v>14.395799999999999</v>
      </c>
      <c r="AA31" s="45">
        <v>15.016400000000001</v>
      </c>
      <c r="AB31" s="45">
        <v>0</v>
      </c>
      <c r="AC31" s="45">
        <v>15.016400000000001</v>
      </c>
      <c r="AD31" s="45">
        <v>0</v>
      </c>
      <c r="AE31" s="45">
        <v>23.707999999999998</v>
      </c>
      <c r="AF31" s="45">
        <v>14.5512</v>
      </c>
      <c r="AG31" s="45">
        <v>8.7379999999999995</v>
      </c>
      <c r="AH31" s="45">
        <v>0</v>
      </c>
      <c r="AI31" s="45">
        <v>8.7379999999999995</v>
      </c>
      <c r="AJ31" s="45" t="s">
        <v>268</v>
      </c>
      <c r="AK31" s="45">
        <v>0</v>
      </c>
      <c r="AL31" s="45">
        <v>8.7379999999999995</v>
      </c>
      <c r="AM31" s="45">
        <v>24.534700000000001</v>
      </c>
    </row>
    <row r="32" spans="1:39" hidden="1" outlineLevel="1">
      <c r="A32" s="8">
        <v>41183</v>
      </c>
      <c r="B32" s="45">
        <v>26.328499999999998</v>
      </c>
      <c r="C32" s="45">
        <v>27.578299999999999</v>
      </c>
      <c r="D32" s="45">
        <v>33.004300000000001</v>
      </c>
      <c r="E32" s="45">
        <v>24.459800000000001</v>
      </c>
      <c r="F32" s="45">
        <v>24.376100000000001</v>
      </c>
      <c r="G32" s="45">
        <v>25.443000000000001</v>
      </c>
      <c r="H32" s="45">
        <v>21.529599999999999</v>
      </c>
      <c r="I32" s="45">
        <v>27.625499999999999</v>
      </c>
      <c r="J32" s="45">
        <v>33.004800000000003</v>
      </c>
      <c r="K32" s="45">
        <v>24.514399999999998</v>
      </c>
      <c r="L32" s="45">
        <v>24.377600000000001</v>
      </c>
      <c r="M32" s="45">
        <v>25.443000000000001</v>
      </c>
      <c r="N32" s="45">
        <v>21.734000000000002</v>
      </c>
      <c r="O32" s="45">
        <v>15.770899999999999</v>
      </c>
      <c r="P32" s="45">
        <v>16.9023</v>
      </c>
      <c r="Q32" s="45">
        <v>15.7675</v>
      </c>
      <c r="R32" s="45">
        <v>7.5</v>
      </c>
      <c r="S32" s="45" t="s">
        <v>268</v>
      </c>
      <c r="T32" s="45">
        <v>15.798999999999999</v>
      </c>
      <c r="U32" s="45">
        <v>15.801600000000001</v>
      </c>
      <c r="V32" s="45">
        <v>0</v>
      </c>
      <c r="W32" s="45">
        <v>15.801600000000001</v>
      </c>
      <c r="X32" s="45">
        <v>0</v>
      </c>
      <c r="Y32" s="45">
        <v>24.121300000000002</v>
      </c>
      <c r="Z32" s="45">
        <v>14.538</v>
      </c>
      <c r="AA32" s="45">
        <v>16.602399999999999</v>
      </c>
      <c r="AB32" s="45">
        <v>0</v>
      </c>
      <c r="AC32" s="45">
        <v>16.602399999999999</v>
      </c>
      <c r="AD32" s="45">
        <v>0</v>
      </c>
      <c r="AE32" s="45">
        <v>24.121300000000002</v>
      </c>
      <c r="AF32" s="45">
        <v>15.147600000000001</v>
      </c>
      <c r="AG32" s="45">
        <v>12.3117</v>
      </c>
      <c r="AH32" s="45">
        <v>0</v>
      </c>
      <c r="AI32" s="45">
        <v>12.3117</v>
      </c>
      <c r="AJ32" s="45">
        <v>0</v>
      </c>
      <c r="AK32" s="45" t="s">
        <v>268</v>
      </c>
      <c r="AL32" s="45">
        <v>12.3117</v>
      </c>
      <c r="AM32" s="45">
        <v>24.808199999999999</v>
      </c>
    </row>
    <row r="33" spans="1:39" hidden="1" outlineLevel="1">
      <c r="A33" s="8">
        <v>41214</v>
      </c>
      <c r="B33" s="45">
        <v>27.060400000000001</v>
      </c>
      <c r="C33" s="45">
        <v>28.281199999999998</v>
      </c>
      <c r="D33" s="45">
        <v>32.619599999999998</v>
      </c>
      <c r="E33" s="45">
        <v>25.2165</v>
      </c>
      <c r="F33" s="45">
        <v>24.550699999999999</v>
      </c>
      <c r="G33" s="45">
        <v>27.069400000000002</v>
      </c>
      <c r="H33" s="45">
        <v>21.170100000000001</v>
      </c>
      <c r="I33" s="45">
        <v>28.477</v>
      </c>
      <c r="J33" s="45">
        <v>32.625</v>
      </c>
      <c r="K33" s="45">
        <v>25.480499999999999</v>
      </c>
      <c r="L33" s="45">
        <v>24.560600000000001</v>
      </c>
      <c r="M33" s="45">
        <v>27.100899999999999</v>
      </c>
      <c r="N33" s="45">
        <v>21.983499999999999</v>
      </c>
      <c r="O33" s="45">
        <v>13.5679</v>
      </c>
      <c r="P33" s="45">
        <v>0.20280000000000001</v>
      </c>
      <c r="Q33" s="45">
        <v>13.6388</v>
      </c>
      <c r="R33" s="45">
        <v>7.5</v>
      </c>
      <c r="S33" s="45">
        <v>13.1877</v>
      </c>
      <c r="T33" s="45">
        <v>13.706099999999999</v>
      </c>
      <c r="U33" s="45">
        <v>20.3066</v>
      </c>
      <c r="V33" s="45">
        <v>0</v>
      </c>
      <c r="W33" s="45">
        <v>20.3066</v>
      </c>
      <c r="X33" s="45">
        <v>0</v>
      </c>
      <c r="Y33" s="45">
        <v>22.117100000000001</v>
      </c>
      <c r="Z33" s="45">
        <v>18.3111</v>
      </c>
      <c r="AA33" s="45">
        <v>20.618200000000002</v>
      </c>
      <c r="AB33" s="45">
        <v>0</v>
      </c>
      <c r="AC33" s="45">
        <v>20.618200000000002</v>
      </c>
      <c r="AD33" s="45">
        <v>0</v>
      </c>
      <c r="AE33" s="45">
        <v>22.117100000000001</v>
      </c>
      <c r="AF33" s="45">
        <v>18.875699999999998</v>
      </c>
      <c r="AG33" s="45">
        <v>8</v>
      </c>
      <c r="AH33" s="45">
        <v>0</v>
      </c>
      <c r="AI33" s="45">
        <v>8</v>
      </c>
      <c r="AJ33" s="45">
        <v>0</v>
      </c>
      <c r="AK33" s="45">
        <v>0</v>
      </c>
      <c r="AL33" s="45">
        <v>8</v>
      </c>
      <c r="AM33" s="45">
        <v>24.631399999999999</v>
      </c>
    </row>
    <row r="34" spans="1:39" hidden="1" outlineLevel="1">
      <c r="A34" s="8">
        <v>41244</v>
      </c>
      <c r="B34" s="45">
        <v>27.204699999999999</v>
      </c>
      <c r="C34" s="45">
        <v>28.3582</v>
      </c>
      <c r="D34" s="45">
        <v>33.491700000000002</v>
      </c>
      <c r="E34" s="45">
        <v>24.366700000000002</v>
      </c>
      <c r="F34" s="45">
        <v>23.4558</v>
      </c>
      <c r="G34" s="45">
        <v>25.052199999999999</v>
      </c>
      <c r="H34" s="45">
        <v>21.611000000000001</v>
      </c>
      <c r="I34" s="45">
        <v>28.377600000000001</v>
      </c>
      <c r="J34" s="45">
        <v>33.494</v>
      </c>
      <c r="K34" s="45">
        <v>24.3918</v>
      </c>
      <c r="L34" s="45">
        <v>23.4558</v>
      </c>
      <c r="M34" s="45">
        <v>25.052199999999999</v>
      </c>
      <c r="N34" s="45">
        <v>21.8642</v>
      </c>
      <c r="O34" s="45">
        <v>11.444900000000001</v>
      </c>
      <c r="P34" s="45">
        <v>0.90680000000000005</v>
      </c>
      <c r="Q34" s="45">
        <v>11.7432</v>
      </c>
      <c r="R34" s="45" t="s">
        <v>268</v>
      </c>
      <c r="S34" s="45">
        <v>0</v>
      </c>
      <c r="T34" s="45">
        <v>11.7432</v>
      </c>
      <c r="U34" s="45">
        <v>19.1691</v>
      </c>
      <c r="V34" s="45">
        <v>0</v>
      </c>
      <c r="W34" s="45">
        <v>19.1691</v>
      </c>
      <c r="X34" s="45">
        <v>0</v>
      </c>
      <c r="Y34" s="45">
        <v>21.991</v>
      </c>
      <c r="Z34" s="45">
        <v>19.0261</v>
      </c>
      <c r="AA34" s="45">
        <v>19.471499999999999</v>
      </c>
      <c r="AB34" s="45">
        <v>0</v>
      </c>
      <c r="AC34" s="45">
        <v>19.471499999999999</v>
      </c>
      <c r="AD34" s="45">
        <v>0</v>
      </c>
      <c r="AE34" s="45">
        <v>21.991</v>
      </c>
      <c r="AF34" s="45">
        <v>19.337800000000001</v>
      </c>
      <c r="AG34" s="45">
        <v>12.355</v>
      </c>
      <c r="AH34" s="45">
        <v>0</v>
      </c>
      <c r="AI34" s="45">
        <v>12.355</v>
      </c>
      <c r="AJ34" s="45" t="s">
        <v>268</v>
      </c>
      <c r="AK34" s="45">
        <v>0</v>
      </c>
      <c r="AL34" s="45">
        <v>12.355</v>
      </c>
      <c r="AM34" s="45">
        <v>24.894400000000001</v>
      </c>
    </row>
    <row r="35" spans="1:39" hidden="1" outlineLevel="1">
      <c r="A35" s="8">
        <v>41275</v>
      </c>
      <c r="B35" s="45">
        <v>28.737500000000001</v>
      </c>
      <c r="C35" s="45">
        <v>29.811399999999999</v>
      </c>
      <c r="D35" s="45">
        <v>33.437199999999997</v>
      </c>
      <c r="E35" s="45">
        <v>26.345300000000002</v>
      </c>
      <c r="F35" s="45">
        <v>26.207899999999999</v>
      </c>
      <c r="G35" s="45">
        <v>25.992899999999999</v>
      </c>
      <c r="H35" s="45">
        <v>29.9635</v>
      </c>
      <c r="I35" s="45">
        <v>29.822900000000001</v>
      </c>
      <c r="J35" s="45">
        <v>33.438899999999997</v>
      </c>
      <c r="K35" s="45">
        <v>26.3627</v>
      </c>
      <c r="L35" s="45">
        <v>26.207899999999999</v>
      </c>
      <c r="M35" s="45">
        <v>25.992899999999999</v>
      </c>
      <c r="N35" s="45">
        <v>30.249300000000002</v>
      </c>
      <c r="O35" s="45">
        <v>11.0702</v>
      </c>
      <c r="P35" s="45">
        <v>13.5282</v>
      </c>
      <c r="Q35" s="45">
        <v>10.9</v>
      </c>
      <c r="R35" s="45">
        <v>0</v>
      </c>
      <c r="S35" s="45">
        <v>0</v>
      </c>
      <c r="T35" s="45">
        <v>10.9</v>
      </c>
      <c r="U35" s="45">
        <v>20.1157</v>
      </c>
      <c r="V35" s="45">
        <v>0</v>
      </c>
      <c r="W35" s="45">
        <v>20.1157</v>
      </c>
      <c r="X35" s="45">
        <v>0</v>
      </c>
      <c r="Y35" s="45">
        <v>20.519300000000001</v>
      </c>
      <c r="Z35" s="45">
        <v>19.3339</v>
      </c>
      <c r="AA35" s="45">
        <v>20.1157</v>
      </c>
      <c r="AB35" s="45">
        <v>0</v>
      </c>
      <c r="AC35" s="45">
        <v>20.1157</v>
      </c>
      <c r="AD35" s="45">
        <v>0</v>
      </c>
      <c r="AE35" s="45">
        <v>20.519300000000001</v>
      </c>
      <c r="AF35" s="45">
        <v>19.3339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24.973500000000001</v>
      </c>
    </row>
    <row r="36" spans="1:39" hidden="1" outlineLevel="1">
      <c r="A36" s="8">
        <v>41306</v>
      </c>
      <c r="B36" s="45">
        <v>27.735800000000001</v>
      </c>
      <c r="C36" s="45">
        <v>29.001100000000001</v>
      </c>
      <c r="D36" s="45">
        <v>32.673499999999997</v>
      </c>
      <c r="E36" s="45">
        <v>26.455500000000001</v>
      </c>
      <c r="F36" s="45">
        <v>25.7989</v>
      </c>
      <c r="G36" s="45">
        <v>26.415400000000002</v>
      </c>
      <c r="H36" s="45">
        <v>27.8263</v>
      </c>
      <c r="I36" s="45">
        <v>28.995899999999999</v>
      </c>
      <c r="J36" s="45">
        <v>32.663600000000002</v>
      </c>
      <c r="K36" s="45">
        <v>26.455500000000001</v>
      </c>
      <c r="L36" s="45">
        <v>25.7989</v>
      </c>
      <c r="M36" s="45">
        <v>26.415400000000002</v>
      </c>
      <c r="N36" s="45">
        <v>27.8263</v>
      </c>
      <c r="O36" s="45">
        <v>45.7425</v>
      </c>
      <c r="P36" s="45">
        <v>45.7425</v>
      </c>
      <c r="Q36" s="45">
        <v>0</v>
      </c>
      <c r="R36" s="45" t="s">
        <v>268</v>
      </c>
      <c r="S36" s="45">
        <v>0</v>
      </c>
      <c r="T36" s="45" t="s">
        <v>268</v>
      </c>
      <c r="U36" s="45">
        <v>21.357500000000002</v>
      </c>
      <c r="V36" s="45">
        <v>0</v>
      </c>
      <c r="W36" s="45">
        <v>21.357500000000002</v>
      </c>
      <c r="X36" s="45">
        <v>0</v>
      </c>
      <c r="Y36" s="45">
        <v>21.706499999999998</v>
      </c>
      <c r="Z36" s="45">
        <v>20.477499999999999</v>
      </c>
      <c r="AA36" s="45">
        <v>21.357500000000002</v>
      </c>
      <c r="AB36" s="45">
        <v>0</v>
      </c>
      <c r="AC36" s="45">
        <v>21.357500000000002</v>
      </c>
      <c r="AD36" s="45">
        <v>0</v>
      </c>
      <c r="AE36" s="45">
        <v>21.706499999999998</v>
      </c>
      <c r="AF36" s="45">
        <v>20.477499999999999</v>
      </c>
      <c r="AG36" s="45">
        <v>0</v>
      </c>
      <c r="AH36" s="45">
        <v>0</v>
      </c>
      <c r="AI36" s="45">
        <v>0</v>
      </c>
      <c r="AJ36" s="45" t="s">
        <v>268</v>
      </c>
      <c r="AK36" s="45">
        <v>0</v>
      </c>
      <c r="AL36" s="45" t="s">
        <v>268</v>
      </c>
      <c r="AM36" s="45">
        <v>24.8748</v>
      </c>
    </row>
    <row r="37" spans="1:39" hidden="1" outlineLevel="1">
      <c r="A37" s="8">
        <v>41334</v>
      </c>
      <c r="B37" s="45">
        <v>28.275400000000001</v>
      </c>
      <c r="C37" s="45">
        <v>29.933700000000002</v>
      </c>
      <c r="D37" s="45">
        <v>33.441200000000002</v>
      </c>
      <c r="E37" s="45">
        <v>27.171500000000002</v>
      </c>
      <c r="F37" s="45">
        <v>25.5398</v>
      </c>
      <c r="G37" s="45">
        <v>27.6966</v>
      </c>
      <c r="H37" s="45">
        <v>26.180299999999999</v>
      </c>
      <c r="I37" s="45">
        <v>29.939399999999999</v>
      </c>
      <c r="J37" s="45">
        <v>33.444099999999999</v>
      </c>
      <c r="K37" s="45">
        <v>27.1783</v>
      </c>
      <c r="L37" s="45">
        <v>25.5398</v>
      </c>
      <c r="M37" s="45">
        <v>27.6966</v>
      </c>
      <c r="N37" s="45">
        <v>26.235399999999998</v>
      </c>
      <c r="O37" s="45">
        <v>10.5997</v>
      </c>
      <c r="P37" s="45">
        <v>1.5925</v>
      </c>
      <c r="Q37" s="45">
        <v>12.03</v>
      </c>
      <c r="R37" s="45">
        <v>0</v>
      </c>
      <c r="S37" s="45" t="s">
        <v>268</v>
      </c>
      <c r="T37" s="45">
        <v>12.03</v>
      </c>
      <c r="U37" s="45">
        <v>17.729099999999999</v>
      </c>
      <c r="V37" s="45">
        <v>0</v>
      </c>
      <c r="W37" s="45">
        <v>17.729099999999999</v>
      </c>
      <c r="X37" s="45">
        <v>0</v>
      </c>
      <c r="Y37" s="45">
        <v>21.049800000000001</v>
      </c>
      <c r="Z37" s="45">
        <v>13.5952</v>
      </c>
      <c r="AA37" s="45">
        <v>17.729099999999999</v>
      </c>
      <c r="AB37" s="45">
        <v>0</v>
      </c>
      <c r="AC37" s="45">
        <v>17.729099999999999</v>
      </c>
      <c r="AD37" s="45">
        <v>0</v>
      </c>
      <c r="AE37" s="45">
        <v>21.049800000000001</v>
      </c>
      <c r="AF37" s="45">
        <v>13.5952</v>
      </c>
      <c r="AG37" s="45">
        <v>0</v>
      </c>
      <c r="AH37" s="45">
        <v>0</v>
      </c>
      <c r="AI37" s="45">
        <v>0</v>
      </c>
      <c r="AJ37" s="45">
        <v>0</v>
      </c>
      <c r="AK37" s="45" t="s">
        <v>268</v>
      </c>
      <c r="AL37" s="45">
        <v>0</v>
      </c>
      <c r="AM37" s="45">
        <v>25.048100000000002</v>
      </c>
    </row>
    <row r="38" spans="1:39" hidden="1" outlineLevel="1">
      <c r="A38" s="8">
        <v>41365</v>
      </c>
      <c r="B38" s="45">
        <v>28.6416</v>
      </c>
      <c r="C38" s="45">
        <v>30.2453</v>
      </c>
      <c r="D38" s="45">
        <v>33.905000000000001</v>
      </c>
      <c r="E38" s="45">
        <v>27.673500000000001</v>
      </c>
      <c r="F38" s="45">
        <v>27.035799999999998</v>
      </c>
      <c r="G38" s="45">
        <v>28.4131</v>
      </c>
      <c r="H38" s="45">
        <v>24.328299999999999</v>
      </c>
      <c r="I38" s="45">
        <v>30.256599999999999</v>
      </c>
      <c r="J38" s="45">
        <v>33.906799999999997</v>
      </c>
      <c r="K38" s="45">
        <v>27.688700000000001</v>
      </c>
      <c r="L38" s="45">
        <v>27.035799999999998</v>
      </c>
      <c r="M38" s="45">
        <v>28.4131</v>
      </c>
      <c r="N38" s="45">
        <v>24.437100000000001</v>
      </c>
      <c r="O38" s="45">
        <v>13.1274</v>
      </c>
      <c r="P38" s="45">
        <v>1.0359</v>
      </c>
      <c r="Q38" s="45">
        <v>13.582599999999999</v>
      </c>
      <c r="R38" s="45" t="s">
        <v>268</v>
      </c>
      <c r="S38" s="45">
        <v>0</v>
      </c>
      <c r="T38" s="45">
        <v>13.582599999999999</v>
      </c>
      <c r="U38" s="45">
        <v>19.805</v>
      </c>
      <c r="V38" s="45">
        <v>0</v>
      </c>
      <c r="W38" s="45">
        <v>19.805</v>
      </c>
      <c r="X38" s="45">
        <v>0</v>
      </c>
      <c r="Y38" s="45">
        <v>22.401</v>
      </c>
      <c r="Z38" s="45">
        <v>17.543800000000001</v>
      </c>
      <c r="AA38" s="45">
        <v>19.805</v>
      </c>
      <c r="AB38" s="45">
        <v>0</v>
      </c>
      <c r="AC38" s="45">
        <v>19.805</v>
      </c>
      <c r="AD38" s="45">
        <v>0</v>
      </c>
      <c r="AE38" s="45">
        <v>22.401</v>
      </c>
      <c r="AF38" s="45">
        <v>17.543800000000001</v>
      </c>
      <c r="AG38" s="45">
        <v>0</v>
      </c>
      <c r="AH38" s="45">
        <v>0</v>
      </c>
      <c r="AI38" s="45">
        <v>0</v>
      </c>
      <c r="AJ38" s="45" t="s">
        <v>268</v>
      </c>
      <c r="AK38" s="45">
        <v>0</v>
      </c>
      <c r="AL38" s="45">
        <v>0</v>
      </c>
      <c r="AM38" s="45">
        <v>25.056000000000001</v>
      </c>
    </row>
    <row r="39" spans="1:39" hidden="1" outlineLevel="1">
      <c r="A39" s="8">
        <v>41395</v>
      </c>
      <c r="B39" s="45">
        <v>28.979500000000002</v>
      </c>
      <c r="C39" s="45">
        <v>30.8278</v>
      </c>
      <c r="D39" s="45">
        <v>33.870100000000001</v>
      </c>
      <c r="E39" s="45">
        <v>28.216999999999999</v>
      </c>
      <c r="F39" s="45">
        <v>25.480499999999999</v>
      </c>
      <c r="G39" s="45">
        <v>29.402100000000001</v>
      </c>
      <c r="H39" s="45">
        <v>24.931899999999999</v>
      </c>
      <c r="I39" s="45">
        <v>30.839700000000001</v>
      </c>
      <c r="J39" s="45">
        <v>33.870600000000003</v>
      </c>
      <c r="K39" s="45">
        <v>28.234999999999999</v>
      </c>
      <c r="L39" s="45">
        <v>25.480499999999999</v>
      </c>
      <c r="M39" s="45">
        <v>29.402100000000001</v>
      </c>
      <c r="N39" s="45">
        <v>25.069099999999999</v>
      </c>
      <c r="O39" s="45">
        <v>15.577999999999999</v>
      </c>
      <c r="P39" s="45">
        <v>5.6699000000000002</v>
      </c>
      <c r="Q39" s="45">
        <v>15.697900000000001</v>
      </c>
      <c r="R39" s="45" t="s">
        <v>268</v>
      </c>
      <c r="S39" s="45" t="s">
        <v>268</v>
      </c>
      <c r="T39" s="45">
        <v>15.697900000000001</v>
      </c>
      <c r="U39" s="45">
        <v>18.264800000000001</v>
      </c>
      <c r="V39" s="45">
        <v>0</v>
      </c>
      <c r="W39" s="45">
        <v>18.264800000000001</v>
      </c>
      <c r="X39" s="45">
        <v>0</v>
      </c>
      <c r="Y39" s="45">
        <v>22.168700000000001</v>
      </c>
      <c r="Z39" s="45">
        <v>17.896999999999998</v>
      </c>
      <c r="AA39" s="45">
        <v>18.4391</v>
      </c>
      <c r="AB39" s="45">
        <v>0</v>
      </c>
      <c r="AC39" s="45">
        <v>18.4391</v>
      </c>
      <c r="AD39" s="45">
        <v>0</v>
      </c>
      <c r="AE39" s="45">
        <v>22.168700000000001</v>
      </c>
      <c r="AF39" s="45">
        <v>18.079999999999998</v>
      </c>
      <c r="AG39" s="45">
        <v>9.5</v>
      </c>
      <c r="AH39" s="45">
        <v>0</v>
      </c>
      <c r="AI39" s="45">
        <v>9.5</v>
      </c>
      <c r="AJ39" s="45" t="s">
        <v>268</v>
      </c>
      <c r="AK39" s="45" t="s">
        <v>268</v>
      </c>
      <c r="AL39" s="45">
        <v>9.5</v>
      </c>
      <c r="AM39" s="45">
        <v>25.148299999999999</v>
      </c>
    </row>
    <row r="40" spans="1:39" hidden="1" outlineLevel="1">
      <c r="A40" s="8">
        <v>41426</v>
      </c>
      <c r="B40" s="45">
        <v>26.4511</v>
      </c>
      <c r="C40" s="45">
        <v>28.456900000000001</v>
      </c>
      <c r="D40" s="45">
        <v>31.406099999999999</v>
      </c>
      <c r="E40" s="45">
        <v>27.591100000000001</v>
      </c>
      <c r="F40" s="45">
        <v>26.531199999999998</v>
      </c>
      <c r="G40" s="45">
        <v>28.2165</v>
      </c>
      <c r="H40" s="45">
        <v>26.098099999999999</v>
      </c>
      <c r="I40" s="45">
        <v>28.501799999999999</v>
      </c>
      <c r="J40" s="45">
        <v>31.451599999999999</v>
      </c>
      <c r="K40" s="45">
        <v>27.6341</v>
      </c>
      <c r="L40" s="45">
        <v>26.531199999999998</v>
      </c>
      <c r="M40" s="45">
        <v>28.2165</v>
      </c>
      <c r="N40" s="45">
        <v>26.388100000000001</v>
      </c>
      <c r="O40" s="45">
        <v>14.7928</v>
      </c>
      <c r="P40" s="45">
        <v>5.3475999999999999</v>
      </c>
      <c r="Q40" s="45">
        <v>16.091899999999999</v>
      </c>
      <c r="R40" s="45" t="s">
        <v>268</v>
      </c>
      <c r="S40" s="45" t="s">
        <v>268</v>
      </c>
      <c r="T40" s="45">
        <v>16.091899999999999</v>
      </c>
      <c r="U40" s="45">
        <v>11.8401</v>
      </c>
      <c r="V40" s="45">
        <v>0</v>
      </c>
      <c r="W40" s="45">
        <v>11.8401</v>
      </c>
      <c r="X40" s="45">
        <v>0</v>
      </c>
      <c r="Y40" s="45">
        <v>22.504000000000001</v>
      </c>
      <c r="Z40" s="45">
        <v>11.172800000000001</v>
      </c>
      <c r="AA40" s="45">
        <v>11.8401</v>
      </c>
      <c r="AB40" s="45">
        <v>0</v>
      </c>
      <c r="AC40" s="45">
        <v>11.8401</v>
      </c>
      <c r="AD40" s="45">
        <v>0</v>
      </c>
      <c r="AE40" s="45">
        <v>22.504000000000001</v>
      </c>
      <c r="AF40" s="45">
        <v>11.172800000000001</v>
      </c>
      <c r="AG40" s="45">
        <v>0</v>
      </c>
      <c r="AH40" s="45">
        <v>0</v>
      </c>
      <c r="AI40" s="45">
        <v>0</v>
      </c>
      <c r="AJ40" s="45" t="s">
        <v>268</v>
      </c>
      <c r="AK40" s="45" t="s">
        <v>268</v>
      </c>
      <c r="AL40" s="45">
        <v>0</v>
      </c>
      <c r="AM40" s="45">
        <v>25.223800000000001</v>
      </c>
    </row>
    <row r="41" spans="1:39" hidden="1" outlineLevel="1">
      <c r="A41" s="8">
        <v>41456</v>
      </c>
      <c r="B41" s="45">
        <v>26.834700000000002</v>
      </c>
      <c r="C41" s="45">
        <v>29.558700000000002</v>
      </c>
      <c r="D41" s="45">
        <v>34.346400000000003</v>
      </c>
      <c r="E41" s="45">
        <v>26.232399999999998</v>
      </c>
      <c r="F41" s="45">
        <v>24.010100000000001</v>
      </c>
      <c r="G41" s="45">
        <v>27.2728</v>
      </c>
      <c r="H41" s="45">
        <v>25.636399999999998</v>
      </c>
      <c r="I41" s="45">
        <v>29.5593</v>
      </c>
      <c r="J41" s="45">
        <v>34.342799999999997</v>
      </c>
      <c r="K41" s="45">
        <v>26.235900000000001</v>
      </c>
      <c r="L41" s="45">
        <v>24.010100000000001</v>
      </c>
      <c r="M41" s="45">
        <v>27.2728</v>
      </c>
      <c r="N41" s="45">
        <v>25.662600000000001</v>
      </c>
      <c r="O41" s="45">
        <v>27.088899999999999</v>
      </c>
      <c r="P41" s="45">
        <v>49.339300000000001</v>
      </c>
      <c r="Q41" s="45">
        <v>12.381600000000001</v>
      </c>
      <c r="R41" s="45">
        <v>0</v>
      </c>
      <c r="S41" s="45">
        <v>0</v>
      </c>
      <c r="T41" s="45">
        <v>12.381600000000001</v>
      </c>
      <c r="U41" s="45">
        <v>8.1966999999999999</v>
      </c>
      <c r="V41" s="45">
        <v>0</v>
      </c>
      <c r="W41" s="45">
        <v>8.1966999999999999</v>
      </c>
      <c r="X41" s="45">
        <v>0</v>
      </c>
      <c r="Y41" s="45">
        <v>14.168200000000001</v>
      </c>
      <c r="Z41" s="45">
        <v>7.9066999999999998</v>
      </c>
      <c r="AA41" s="45">
        <v>8.1966999999999999</v>
      </c>
      <c r="AB41" s="45">
        <v>0</v>
      </c>
      <c r="AC41" s="45">
        <v>8.1966999999999999</v>
      </c>
      <c r="AD41" s="45">
        <v>0</v>
      </c>
      <c r="AE41" s="45">
        <v>14.168200000000001</v>
      </c>
      <c r="AF41" s="45">
        <v>7.9066999999999998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24.616800000000001</v>
      </c>
    </row>
    <row r="42" spans="1:39" hidden="1" outlineLevel="1">
      <c r="A42" s="8">
        <v>41487</v>
      </c>
      <c r="B42" s="45">
        <v>24.5137</v>
      </c>
      <c r="C42" s="45">
        <v>26.808700000000002</v>
      </c>
      <c r="D42" s="45">
        <v>28.883400000000002</v>
      </c>
      <c r="E42" s="45">
        <v>26.0608</v>
      </c>
      <c r="F42" s="45">
        <v>24.382100000000001</v>
      </c>
      <c r="G42" s="45">
        <v>27.101900000000001</v>
      </c>
      <c r="H42" s="45">
        <v>22.696899999999999</v>
      </c>
      <c r="I42" s="45">
        <v>26.8202</v>
      </c>
      <c r="J42" s="45">
        <v>28.892399999999999</v>
      </c>
      <c r="K42" s="45">
        <v>26.072900000000001</v>
      </c>
      <c r="L42" s="45">
        <v>24.382100000000001</v>
      </c>
      <c r="M42" s="45">
        <v>27.101900000000001</v>
      </c>
      <c r="N42" s="45">
        <v>22.755700000000001</v>
      </c>
      <c r="O42" s="45">
        <v>16.2849</v>
      </c>
      <c r="P42" s="45">
        <v>17.103200000000001</v>
      </c>
      <c r="Q42" s="45">
        <v>16.099900000000002</v>
      </c>
      <c r="R42" s="45" t="s">
        <v>268</v>
      </c>
      <c r="S42" s="45">
        <v>0</v>
      </c>
      <c r="T42" s="45">
        <v>16.099900000000002</v>
      </c>
      <c r="U42" s="45">
        <v>12.460900000000001</v>
      </c>
      <c r="V42" s="45">
        <v>0</v>
      </c>
      <c r="W42" s="45">
        <v>12.460900000000001</v>
      </c>
      <c r="X42" s="45">
        <v>19</v>
      </c>
      <c r="Y42" s="45">
        <v>29.026700000000002</v>
      </c>
      <c r="Z42" s="45">
        <v>8.3999000000000006</v>
      </c>
      <c r="AA42" s="45">
        <v>12.460900000000001</v>
      </c>
      <c r="AB42" s="45">
        <v>0</v>
      </c>
      <c r="AC42" s="45">
        <v>12.460900000000001</v>
      </c>
      <c r="AD42" s="45">
        <v>19</v>
      </c>
      <c r="AE42" s="45">
        <v>29.026700000000002</v>
      </c>
      <c r="AF42" s="45">
        <v>8.3999000000000006</v>
      </c>
      <c r="AG42" s="45">
        <v>0</v>
      </c>
      <c r="AH42" s="45">
        <v>0</v>
      </c>
      <c r="AI42" s="45">
        <v>0</v>
      </c>
      <c r="AJ42" s="45" t="s">
        <v>268</v>
      </c>
      <c r="AK42" s="45">
        <v>0</v>
      </c>
      <c r="AL42" s="45">
        <v>0</v>
      </c>
      <c r="AM42" s="45">
        <v>24.786000000000001</v>
      </c>
    </row>
    <row r="43" spans="1:39" hidden="1" outlineLevel="1">
      <c r="A43" s="8">
        <v>41518</v>
      </c>
      <c r="B43" s="45">
        <v>23.9558</v>
      </c>
      <c r="C43" s="45">
        <v>26.687799999999999</v>
      </c>
      <c r="D43" s="45">
        <v>28.370699999999999</v>
      </c>
      <c r="E43" s="45">
        <v>26.069099999999999</v>
      </c>
      <c r="F43" s="45">
        <v>23.637799999999999</v>
      </c>
      <c r="G43" s="45">
        <v>27.6114</v>
      </c>
      <c r="H43" s="45">
        <v>21.372399999999999</v>
      </c>
      <c r="I43" s="45">
        <v>26.697900000000001</v>
      </c>
      <c r="J43" s="45">
        <v>28.37</v>
      </c>
      <c r="K43" s="45">
        <v>26.0824</v>
      </c>
      <c r="L43" s="45">
        <v>23.637799999999999</v>
      </c>
      <c r="M43" s="45">
        <v>27.6114</v>
      </c>
      <c r="N43" s="45">
        <v>21.422599999999999</v>
      </c>
      <c r="O43" s="45">
        <v>16.344000000000001</v>
      </c>
      <c r="P43" s="45">
        <v>44.755600000000001</v>
      </c>
      <c r="Q43" s="45">
        <v>16</v>
      </c>
      <c r="R43" s="45" t="s">
        <v>268</v>
      </c>
      <c r="S43" s="45" t="s">
        <v>268</v>
      </c>
      <c r="T43" s="45">
        <v>16</v>
      </c>
      <c r="U43" s="45">
        <v>8.0810999999999993</v>
      </c>
      <c r="V43" s="45">
        <v>0</v>
      </c>
      <c r="W43" s="45">
        <v>8.0810999999999993</v>
      </c>
      <c r="X43" s="45">
        <v>0</v>
      </c>
      <c r="Y43" s="45">
        <v>21.4133</v>
      </c>
      <c r="Z43" s="45">
        <v>7.6410999999999998</v>
      </c>
      <c r="AA43" s="45">
        <v>8.0810999999999993</v>
      </c>
      <c r="AB43" s="45">
        <v>0</v>
      </c>
      <c r="AC43" s="45">
        <v>8.0810999999999993</v>
      </c>
      <c r="AD43" s="45">
        <v>0</v>
      </c>
      <c r="AE43" s="45">
        <v>21.4133</v>
      </c>
      <c r="AF43" s="45">
        <v>7.6410999999999998</v>
      </c>
      <c r="AG43" s="45">
        <v>0</v>
      </c>
      <c r="AH43" s="45">
        <v>0</v>
      </c>
      <c r="AI43" s="45">
        <v>0</v>
      </c>
      <c r="AJ43" s="45" t="s">
        <v>268</v>
      </c>
      <c r="AK43" s="45" t="s">
        <v>268</v>
      </c>
      <c r="AL43" s="45">
        <v>0</v>
      </c>
      <c r="AM43" s="45">
        <v>23.608799999999999</v>
      </c>
    </row>
    <row r="44" spans="1:39" hidden="1" outlineLevel="1">
      <c r="A44" s="8">
        <v>41548</v>
      </c>
      <c r="B44" s="45">
        <v>25.567499999999999</v>
      </c>
      <c r="C44" s="45">
        <v>26.7438</v>
      </c>
      <c r="D44" s="45">
        <v>28.722300000000001</v>
      </c>
      <c r="E44" s="45">
        <v>25.839099999999998</v>
      </c>
      <c r="F44" s="45">
        <v>20.2</v>
      </c>
      <c r="G44" s="45">
        <v>27.0398</v>
      </c>
      <c r="H44" s="45">
        <v>26.9099</v>
      </c>
      <c r="I44" s="45">
        <v>26.745699999999999</v>
      </c>
      <c r="J44" s="45">
        <v>28.722200000000001</v>
      </c>
      <c r="K44" s="45">
        <v>25.841899999999999</v>
      </c>
      <c r="L44" s="45">
        <v>20.2</v>
      </c>
      <c r="M44" s="45">
        <v>27.0398</v>
      </c>
      <c r="N44" s="45">
        <v>26.929400000000001</v>
      </c>
      <c r="O44" s="45">
        <v>11.6631</v>
      </c>
      <c r="P44" s="45">
        <v>38.841900000000003</v>
      </c>
      <c r="Q44" s="45">
        <v>10.5</v>
      </c>
      <c r="R44" s="45" t="s">
        <v>268</v>
      </c>
      <c r="S44" s="45" t="s">
        <v>268</v>
      </c>
      <c r="T44" s="45">
        <v>10.5</v>
      </c>
      <c r="U44" s="45">
        <v>18.4482</v>
      </c>
      <c r="V44" s="45">
        <v>0</v>
      </c>
      <c r="W44" s="45">
        <v>18.4482</v>
      </c>
      <c r="X44" s="45">
        <v>0</v>
      </c>
      <c r="Y44" s="45">
        <v>22.521999999999998</v>
      </c>
      <c r="Z44" s="45">
        <v>15.764200000000001</v>
      </c>
      <c r="AA44" s="45">
        <v>18.4482</v>
      </c>
      <c r="AB44" s="45">
        <v>0</v>
      </c>
      <c r="AC44" s="45">
        <v>18.4482</v>
      </c>
      <c r="AD44" s="45">
        <v>0</v>
      </c>
      <c r="AE44" s="45">
        <v>22.521999999999998</v>
      </c>
      <c r="AF44" s="45">
        <v>15.764200000000001</v>
      </c>
      <c r="AG44" s="45">
        <v>0</v>
      </c>
      <c r="AH44" s="45">
        <v>0</v>
      </c>
      <c r="AI44" s="45">
        <v>0</v>
      </c>
      <c r="AJ44" s="45" t="s">
        <v>268</v>
      </c>
      <c r="AK44" s="45" t="s">
        <v>268</v>
      </c>
      <c r="AL44" s="45">
        <v>0</v>
      </c>
      <c r="AM44" s="45">
        <v>24.768799999999999</v>
      </c>
    </row>
    <row r="45" spans="1:39" hidden="1" outlineLevel="1">
      <c r="A45" s="8">
        <v>41579</v>
      </c>
      <c r="B45" s="45">
        <v>26.631399999999999</v>
      </c>
      <c r="C45" s="45">
        <v>27.9651</v>
      </c>
      <c r="D45" s="45">
        <v>30.478000000000002</v>
      </c>
      <c r="E45" s="45">
        <v>26.940100000000001</v>
      </c>
      <c r="F45" s="45">
        <v>25.242699999999999</v>
      </c>
      <c r="G45" s="45">
        <v>27.3781</v>
      </c>
      <c r="H45" s="45">
        <v>26.788799999999998</v>
      </c>
      <c r="I45" s="45">
        <v>27.974699999999999</v>
      </c>
      <c r="J45" s="45">
        <v>30.476099999999999</v>
      </c>
      <c r="K45" s="45">
        <v>26.953700000000001</v>
      </c>
      <c r="L45" s="45">
        <v>25.242699999999999</v>
      </c>
      <c r="M45" s="45">
        <v>27.3781</v>
      </c>
      <c r="N45" s="45">
        <v>26.8842</v>
      </c>
      <c r="O45" s="45">
        <v>13.885199999999999</v>
      </c>
      <c r="P45" s="45">
        <v>38.829799999999999</v>
      </c>
      <c r="Q45" s="45">
        <v>11.3</v>
      </c>
      <c r="R45" s="45" t="s">
        <v>268</v>
      </c>
      <c r="S45" s="45" t="s">
        <v>268</v>
      </c>
      <c r="T45" s="45">
        <v>11.3</v>
      </c>
      <c r="U45" s="45">
        <v>19.931000000000001</v>
      </c>
      <c r="V45" s="45">
        <v>0</v>
      </c>
      <c r="W45" s="45">
        <v>19.931000000000001</v>
      </c>
      <c r="X45" s="45">
        <v>0</v>
      </c>
      <c r="Y45" s="45">
        <v>21.476500000000001</v>
      </c>
      <c r="Z45" s="45">
        <v>18.720800000000001</v>
      </c>
      <c r="AA45" s="45">
        <v>19.931000000000001</v>
      </c>
      <c r="AB45" s="45">
        <v>0</v>
      </c>
      <c r="AC45" s="45">
        <v>19.931000000000001</v>
      </c>
      <c r="AD45" s="45">
        <v>0</v>
      </c>
      <c r="AE45" s="45">
        <v>21.476500000000001</v>
      </c>
      <c r="AF45" s="45">
        <v>18.720800000000001</v>
      </c>
      <c r="AG45" s="45">
        <v>0</v>
      </c>
      <c r="AH45" s="45">
        <v>0</v>
      </c>
      <c r="AI45" s="45">
        <v>0</v>
      </c>
      <c r="AJ45" s="45" t="s">
        <v>268</v>
      </c>
      <c r="AK45" s="45" t="s">
        <v>268</v>
      </c>
      <c r="AL45" s="45">
        <v>0</v>
      </c>
      <c r="AM45" s="45">
        <v>24.797799999999999</v>
      </c>
    </row>
    <row r="46" spans="1:39" hidden="1" outlineLevel="1">
      <c r="A46" s="8">
        <v>41609</v>
      </c>
      <c r="B46" s="45">
        <v>24.916</v>
      </c>
      <c r="C46" s="45">
        <v>25.441199999999998</v>
      </c>
      <c r="D46" s="45">
        <v>30.4421</v>
      </c>
      <c r="E46" s="45">
        <v>23.510200000000001</v>
      </c>
      <c r="F46" s="45">
        <v>22.4818</v>
      </c>
      <c r="G46" s="45">
        <v>22.907399999999999</v>
      </c>
      <c r="H46" s="45">
        <v>28.030999999999999</v>
      </c>
      <c r="I46" s="45">
        <v>25.456199999999999</v>
      </c>
      <c r="J46" s="45">
        <v>30.441600000000001</v>
      </c>
      <c r="K46" s="45">
        <v>23.529699999999998</v>
      </c>
      <c r="L46" s="45">
        <v>22.4818</v>
      </c>
      <c r="M46" s="45">
        <v>22.907399999999999</v>
      </c>
      <c r="N46" s="45">
        <v>28.2087</v>
      </c>
      <c r="O46" s="45">
        <v>0.63119999999999998</v>
      </c>
      <c r="P46" s="45">
        <v>48.132300000000001</v>
      </c>
      <c r="Q46" s="45">
        <v>0</v>
      </c>
      <c r="R46" s="45" t="s">
        <v>268</v>
      </c>
      <c r="S46" s="45" t="s">
        <v>268</v>
      </c>
      <c r="T46" s="45">
        <v>0</v>
      </c>
      <c r="U46" s="45">
        <v>18.666</v>
      </c>
      <c r="V46" s="45">
        <v>0</v>
      </c>
      <c r="W46" s="45">
        <v>18.666</v>
      </c>
      <c r="X46" s="45">
        <v>0</v>
      </c>
      <c r="Y46" s="45">
        <v>21.912400000000002</v>
      </c>
      <c r="Z46" s="45">
        <v>17.511900000000001</v>
      </c>
      <c r="AA46" s="45">
        <v>18.666</v>
      </c>
      <c r="AB46" s="45">
        <v>0</v>
      </c>
      <c r="AC46" s="45">
        <v>18.666</v>
      </c>
      <c r="AD46" s="45">
        <v>0</v>
      </c>
      <c r="AE46" s="45">
        <v>21.912400000000002</v>
      </c>
      <c r="AF46" s="45">
        <v>17.511900000000001</v>
      </c>
      <c r="AG46" s="45">
        <v>0</v>
      </c>
      <c r="AH46" s="45">
        <v>0</v>
      </c>
      <c r="AI46" s="45">
        <v>0</v>
      </c>
      <c r="AJ46" s="45" t="s">
        <v>268</v>
      </c>
      <c r="AK46" s="45" t="s">
        <v>268</v>
      </c>
      <c r="AL46" s="45">
        <v>0</v>
      </c>
      <c r="AM46" s="45">
        <v>24.780999999999999</v>
      </c>
    </row>
    <row r="47" spans="1:39" hidden="1" outlineLevel="1">
      <c r="A47" s="8">
        <v>41640</v>
      </c>
      <c r="B47" s="45">
        <v>26.204499999999999</v>
      </c>
      <c r="C47" s="45">
        <v>27.2072</v>
      </c>
      <c r="D47" s="45">
        <v>30.616099999999999</v>
      </c>
      <c r="E47" s="45">
        <v>25.347899999999999</v>
      </c>
      <c r="F47" s="45">
        <v>25.822700000000001</v>
      </c>
      <c r="G47" s="45">
        <v>24.2988</v>
      </c>
      <c r="H47" s="45">
        <v>30.814299999999999</v>
      </c>
      <c r="I47" s="45">
        <v>27.2105</v>
      </c>
      <c r="J47" s="45">
        <v>30.616099999999999</v>
      </c>
      <c r="K47" s="45">
        <v>25.352399999999999</v>
      </c>
      <c r="L47" s="45">
        <v>25.822700000000001</v>
      </c>
      <c r="M47" s="45">
        <v>24.3048</v>
      </c>
      <c r="N47" s="45">
        <v>30.814299999999999</v>
      </c>
      <c r="O47" s="45">
        <v>12.408799999999999</v>
      </c>
      <c r="P47" s="45">
        <v>24.442599999999999</v>
      </c>
      <c r="Q47" s="45">
        <v>12.335900000000001</v>
      </c>
      <c r="R47" s="45" t="s">
        <v>268</v>
      </c>
      <c r="S47" s="45">
        <v>12.335900000000001</v>
      </c>
      <c r="T47" s="45" t="s">
        <v>268</v>
      </c>
      <c r="U47" s="45">
        <v>18.634799999999998</v>
      </c>
      <c r="V47" s="45">
        <v>0</v>
      </c>
      <c r="W47" s="45">
        <v>18.634799999999998</v>
      </c>
      <c r="X47" s="45">
        <v>0</v>
      </c>
      <c r="Y47" s="45">
        <v>21.252700000000001</v>
      </c>
      <c r="Z47" s="45">
        <v>16.508700000000001</v>
      </c>
      <c r="AA47" s="45">
        <v>18.634799999999998</v>
      </c>
      <c r="AB47" s="45">
        <v>0</v>
      </c>
      <c r="AC47" s="45">
        <v>18.634799999999998</v>
      </c>
      <c r="AD47" s="45">
        <v>0</v>
      </c>
      <c r="AE47" s="45">
        <v>21.252700000000001</v>
      </c>
      <c r="AF47" s="45">
        <v>16.508700000000001</v>
      </c>
      <c r="AG47" s="45">
        <v>0</v>
      </c>
      <c r="AH47" s="45">
        <v>0</v>
      </c>
      <c r="AI47" s="45">
        <v>0</v>
      </c>
      <c r="AJ47" s="45" t="s">
        <v>268</v>
      </c>
      <c r="AK47" s="45">
        <v>0</v>
      </c>
      <c r="AL47" s="45" t="s">
        <v>268</v>
      </c>
      <c r="AM47" s="45">
        <v>24.6494</v>
      </c>
    </row>
    <row r="48" spans="1:39" hidden="1" outlineLevel="1">
      <c r="A48" s="8">
        <v>41671</v>
      </c>
      <c r="B48" s="45">
        <v>26.1555</v>
      </c>
      <c r="C48" s="45">
        <v>27.201799999999999</v>
      </c>
      <c r="D48" s="45">
        <v>31.086200000000002</v>
      </c>
      <c r="E48" s="45">
        <v>25.195</v>
      </c>
      <c r="F48" s="45">
        <v>26.1279</v>
      </c>
      <c r="G48" s="45">
        <v>24.455200000000001</v>
      </c>
      <c r="H48" s="45">
        <v>27.5307</v>
      </c>
      <c r="I48" s="45">
        <v>27.206</v>
      </c>
      <c r="J48" s="45">
        <v>31.086200000000002</v>
      </c>
      <c r="K48" s="45">
        <v>25.200500000000002</v>
      </c>
      <c r="L48" s="45">
        <v>26.1279</v>
      </c>
      <c r="M48" s="45">
        <v>24.455200000000001</v>
      </c>
      <c r="N48" s="45">
        <v>27.576000000000001</v>
      </c>
      <c r="O48" s="45">
        <v>13.451700000000001</v>
      </c>
      <c r="P48" s="45">
        <v>34.0687</v>
      </c>
      <c r="Q48" s="45">
        <v>13.272</v>
      </c>
      <c r="R48" s="45" t="s">
        <v>268</v>
      </c>
      <c r="S48" s="45" t="s">
        <v>268</v>
      </c>
      <c r="T48" s="45">
        <v>13.272</v>
      </c>
      <c r="U48" s="45">
        <v>19.146599999999999</v>
      </c>
      <c r="V48" s="45">
        <v>0</v>
      </c>
      <c r="W48" s="45">
        <v>19.146599999999999</v>
      </c>
      <c r="X48" s="45">
        <v>0</v>
      </c>
      <c r="Y48" s="45">
        <v>19.029900000000001</v>
      </c>
      <c r="Z48" s="45">
        <v>19.171600000000002</v>
      </c>
      <c r="AA48" s="45">
        <v>19.146599999999999</v>
      </c>
      <c r="AB48" s="45">
        <v>0</v>
      </c>
      <c r="AC48" s="45">
        <v>19.146599999999999</v>
      </c>
      <c r="AD48" s="45">
        <v>0</v>
      </c>
      <c r="AE48" s="45">
        <v>19.029900000000001</v>
      </c>
      <c r="AF48" s="45">
        <v>19.171600000000002</v>
      </c>
      <c r="AG48" s="45">
        <v>0</v>
      </c>
      <c r="AH48" s="45">
        <v>0</v>
      </c>
      <c r="AI48" s="45">
        <v>0</v>
      </c>
      <c r="AJ48" s="45" t="s">
        <v>268</v>
      </c>
      <c r="AK48" s="45" t="s">
        <v>268</v>
      </c>
      <c r="AL48" s="45">
        <v>0</v>
      </c>
      <c r="AM48" s="45">
        <v>24.8399</v>
      </c>
    </row>
    <row r="49" spans="1:39" hidden="1" outlineLevel="1">
      <c r="A49" s="8">
        <v>41699</v>
      </c>
      <c r="B49" s="45">
        <v>26.3339</v>
      </c>
      <c r="C49" s="45">
        <v>27.596399999999999</v>
      </c>
      <c r="D49" s="45">
        <v>29.9954</v>
      </c>
      <c r="E49" s="45">
        <v>25.737200000000001</v>
      </c>
      <c r="F49" s="45">
        <v>25.9434</v>
      </c>
      <c r="G49" s="45">
        <v>24.639500000000002</v>
      </c>
      <c r="H49" s="45">
        <v>30.227900000000002</v>
      </c>
      <c r="I49" s="45">
        <v>27.667100000000001</v>
      </c>
      <c r="J49" s="45">
        <v>29.995699999999999</v>
      </c>
      <c r="K49" s="45">
        <v>25.854399999999998</v>
      </c>
      <c r="L49" s="45">
        <v>25.9434</v>
      </c>
      <c r="M49" s="45">
        <v>24.639500000000002</v>
      </c>
      <c r="N49" s="45">
        <v>31.161200000000001</v>
      </c>
      <c r="O49" s="45">
        <v>0.23300000000000001</v>
      </c>
      <c r="P49" s="45">
        <v>21.8889</v>
      </c>
      <c r="Q49" s="45">
        <v>0.1</v>
      </c>
      <c r="R49" s="45" t="s">
        <v>268</v>
      </c>
      <c r="S49" s="45">
        <v>0</v>
      </c>
      <c r="T49" s="45">
        <v>0.1</v>
      </c>
      <c r="U49" s="45">
        <v>6.6882000000000001</v>
      </c>
      <c r="V49" s="45">
        <v>0</v>
      </c>
      <c r="W49" s="45">
        <v>6.6882000000000001</v>
      </c>
      <c r="X49" s="45">
        <v>0</v>
      </c>
      <c r="Y49" s="45">
        <v>10.749000000000001</v>
      </c>
      <c r="Z49" s="45">
        <v>5.5274999999999999</v>
      </c>
      <c r="AA49" s="45">
        <v>6.8122999999999996</v>
      </c>
      <c r="AB49" s="45">
        <v>0</v>
      </c>
      <c r="AC49" s="45">
        <v>6.8122999999999996</v>
      </c>
      <c r="AD49" s="45">
        <v>0</v>
      </c>
      <c r="AE49" s="45">
        <v>21.18</v>
      </c>
      <c r="AF49" s="45">
        <v>5.5274999999999999</v>
      </c>
      <c r="AG49" s="45">
        <v>6</v>
      </c>
      <c r="AH49" s="45">
        <v>0</v>
      </c>
      <c r="AI49" s="45">
        <v>6</v>
      </c>
      <c r="AJ49" s="45" t="s">
        <v>268</v>
      </c>
      <c r="AK49" s="45">
        <v>6</v>
      </c>
      <c r="AL49" s="45">
        <v>0</v>
      </c>
      <c r="AM49" s="45">
        <v>25.159300000000002</v>
      </c>
    </row>
    <row r="50" spans="1:39" hidden="1" outlineLevel="1">
      <c r="A50" s="8">
        <v>41730</v>
      </c>
      <c r="B50" s="45">
        <v>26.542899999999999</v>
      </c>
      <c r="C50" s="45">
        <v>27.395800000000001</v>
      </c>
      <c r="D50" s="45">
        <v>30.522099999999998</v>
      </c>
      <c r="E50" s="45">
        <v>25.3643</v>
      </c>
      <c r="F50" s="45">
        <v>23.0124</v>
      </c>
      <c r="G50" s="45">
        <v>25.382100000000001</v>
      </c>
      <c r="H50" s="45">
        <v>27.644200000000001</v>
      </c>
      <c r="I50" s="45">
        <v>27.3996</v>
      </c>
      <c r="J50" s="45">
        <v>30.521899999999999</v>
      </c>
      <c r="K50" s="45">
        <v>25.369599999999998</v>
      </c>
      <c r="L50" s="45">
        <v>23.0124</v>
      </c>
      <c r="M50" s="45">
        <v>25.382100000000001</v>
      </c>
      <c r="N50" s="45">
        <v>27.680800000000001</v>
      </c>
      <c r="O50" s="45">
        <v>15.989100000000001</v>
      </c>
      <c r="P50" s="45">
        <v>38.030999999999999</v>
      </c>
      <c r="Q50" s="45">
        <v>15.31</v>
      </c>
      <c r="R50" s="45" t="s">
        <v>268</v>
      </c>
      <c r="S50" s="45" t="s">
        <v>268</v>
      </c>
      <c r="T50" s="45">
        <v>15.31</v>
      </c>
      <c r="U50" s="45">
        <v>25.293399999999998</v>
      </c>
      <c r="V50" s="45">
        <v>0</v>
      </c>
      <c r="W50" s="45">
        <v>25.293399999999998</v>
      </c>
      <c r="X50" s="45">
        <v>0</v>
      </c>
      <c r="Y50" s="45">
        <v>26.1127</v>
      </c>
      <c r="Z50" s="45">
        <v>24.378699999999998</v>
      </c>
      <c r="AA50" s="45">
        <v>25.293399999999998</v>
      </c>
      <c r="AB50" s="45">
        <v>0</v>
      </c>
      <c r="AC50" s="45">
        <v>25.293399999999998</v>
      </c>
      <c r="AD50" s="45">
        <v>0</v>
      </c>
      <c r="AE50" s="45">
        <v>26.1127</v>
      </c>
      <c r="AF50" s="45">
        <v>24.378699999999998</v>
      </c>
      <c r="AG50" s="45">
        <v>0</v>
      </c>
      <c r="AH50" s="45">
        <v>0</v>
      </c>
      <c r="AI50" s="45">
        <v>0</v>
      </c>
      <c r="AJ50" s="45" t="s">
        <v>268</v>
      </c>
      <c r="AK50" s="45" t="s">
        <v>268</v>
      </c>
      <c r="AL50" s="45">
        <v>0</v>
      </c>
      <c r="AM50" s="45">
        <v>24.7819</v>
      </c>
    </row>
    <row r="51" spans="1:39" hidden="1" outlineLevel="1">
      <c r="A51" s="8">
        <v>41760</v>
      </c>
      <c r="B51" s="45">
        <v>27.360299999999999</v>
      </c>
      <c r="C51" s="45">
        <v>29.357299999999999</v>
      </c>
      <c r="D51" s="45">
        <v>31.245799999999999</v>
      </c>
      <c r="E51" s="45">
        <v>28.077000000000002</v>
      </c>
      <c r="F51" s="45">
        <v>29.438500000000001</v>
      </c>
      <c r="G51" s="45">
        <v>26.661000000000001</v>
      </c>
      <c r="H51" s="45">
        <v>34.604599999999998</v>
      </c>
      <c r="I51" s="45">
        <v>29.354299999999999</v>
      </c>
      <c r="J51" s="45">
        <v>31.239000000000001</v>
      </c>
      <c r="K51" s="45">
        <v>28.077000000000002</v>
      </c>
      <c r="L51" s="45">
        <v>29.438500000000001</v>
      </c>
      <c r="M51" s="45">
        <v>26.661000000000001</v>
      </c>
      <c r="N51" s="45">
        <v>34.604599999999998</v>
      </c>
      <c r="O51" s="45">
        <v>48.963900000000002</v>
      </c>
      <c r="P51" s="45">
        <v>48.963900000000002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12.654</v>
      </c>
      <c r="V51" s="45">
        <v>0</v>
      </c>
      <c r="W51" s="45">
        <v>12.654</v>
      </c>
      <c r="X51" s="45">
        <v>26</v>
      </c>
      <c r="Y51" s="45">
        <v>22.597100000000001</v>
      </c>
      <c r="Z51" s="45">
        <v>12.0182</v>
      </c>
      <c r="AA51" s="45">
        <v>12.654</v>
      </c>
      <c r="AB51" s="45">
        <v>0</v>
      </c>
      <c r="AC51" s="45">
        <v>12.654</v>
      </c>
      <c r="AD51" s="45">
        <v>26</v>
      </c>
      <c r="AE51" s="45">
        <v>22.597100000000001</v>
      </c>
      <c r="AF51" s="45">
        <v>12.0182</v>
      </c>
      <c r="AG51" s="45">
        <v>0</v>
      </c>
      <c r="AH51" s="45">
        <v>0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25.0259</v>
      </c>
    </row>
    <row r="52" spans="1:39" hidden="1" outlineLevel="1">
      <c r="A52" s="8">
        <v>41791</v>
      </c>
      <c r="B52" s="45">
        <v>26.909199999999998</v>
      </c>
      <c r="C52" s="45">
        <v>29.2376</v>
      </c>
      <c r="D52" s="45">
        <v>30.814699999999998</v>
      </c>
      <c r="E52" s="45">
        <v>28.105499999999999</v>
      </c>
      <c r="F52" s="45">
        <v>26.795999999999999</v>
      </c>
      <c r="G52" s="45">
        <v>27.7986</v>
      </c>
      <c r="H52" s="45">
        <v>31.394300000000001</v>
      </c>
      <c r="I52" s="45">
        <v>29.2376</v>
      </c>
      <c r="J52" s="45">
        <v>30.814800000000002</v>
      </c>
      <c r="K52" s="45">
        <v>28.105499999999999</v>
      </c>
      <c r="L52" s="45">
        <v>26.795999999999999</v>
      </c>
      <c r="M52" s="45">
        <v>27.7986</v>
      </c>
      <c r="N52" s="45">
        <v>31.394300000000001</v>
      </c>
      <c r="O52" s="45">
        <v>27.081299999999999</v>
      </c>
      <c r="P52" s="45">
        <v>27.081299999999999</v>
      </c>
      <c r="Q52" s="45" t="s">
        <v>268</v>
      </c>
      <c r="R52" s="45" t="s">
        <v>268</v>
      </c>
      <c r="S52" s="45" t="s">
        <v>268</v>
      </c>
      <c r="T52" s="45" t="s">
        <v>268</v>
      </c>
      <c r="U52" s="45">
        <v>11.8576</v>
      </c>
      <c r="V52" s="45">
        <v>0</v>
      </c>
      <c r="W52" s="45">
        <v>11.8576</v>
      </c>
      <c r="X52" s="45">
        <v>0</v>
      </c>
      <c r="Y52" s="45">
        <v>22.140499999999999</v>
      </c>
      <c r="Z52" s="45">
        <v>9.1606000000000005</v>
      </c>
      <c r="AA52" s="45">
        <v>11.8576</v>
      </c>
      <c r="AB52" s="45">
        <v>0</v>
      </c>
      <c r="AC52" s="45">
        <v>11.8576</v>
      </c>
      <c r="AD52" s="45">
        <v>0</v>
      </c>
      <c r="AE52" s="45">
        <v>22.140499999999999</v>
      </c>
      <c r="AF52" s="45">
        <v>9.1606000000000005</v>
      </c>
      <c r="AG52" s="45">
        <v>0</v>
      </c>
      <c r="AH52" s="45">
        <v>0</v>
      </c>
      <c r="AI52" s="45" t="s">
        <v>268</v>
      </c>
      <c r="AJ52" s="45" t="s">
        <v>268</v>
      </c>
      <c r="AK52" s="45" t="s">
        <v>268</v>
      </c>
      <c r="AL52" s="45" t="s">
        <v>268</v>
      </c>
      <c r="AM52" s="45">
        <v>24.574200000000001</v>
      </c>
    </row>
    <row r="53" spans="1:39" hidden="1" outlineLevel="1">
      <c r="A53" s="8">
        <v>41821</v>
      </c>
      <c r="B53" s="45">
        <v>27.153199999999998</v>
      </c>
      <c r="C53" s="45">
        <v>30.0078</v>
      </c>
      <c r="D53" s="45">
        <v>31.4863</v>
      </c>
      <c r="E53" s="45">
        <v>28.6922</v>
      </c>
      <c r="F53" s="45">
        <v>26.608499999999999</v>
      </c>
      <c r="G53" s="45">
        <v>28.990200000000002</v>
      </c>
      <c r="H53" s="45">
        <v>31.366499999999998</v>
      </c>
      <c r="I53" s="45">
        <v>30.021999999999998</v>
      </c>
      <c r="J53" s="45">
        <v>31.487400000000001</v>
      </c>
      <c r="K53" s="45">
        <v>28.716999999999999</v>
      </c>
      <c r="L53" s="45">
        <v>26.608499999999999</v>
      </c>
      <c r="M53" s="45">
        <v>28.990200000000002</v>
      </c>
      <c r="N53" s="45">
        <v>31.568100000000001</v>
      </c>
      <c r="O53" s="45">
        <v>0.2389</v>
      </c>
      <c r="P53" s="45">
        <v>3.7159</v>
      </c>
      <c r="Q53" s="45">
        <v>0.1</v>
      </c>
      <c r="R53" s="45" t="s">
        <v>268</v>
      </c>
      <c r="S53" s="45" t="s">
        <v>268</v>
      </c>
      <c r="T53" s="45">
        <v>0.1</v>
      </c>
      <c r="U53" s="45">
        <v>11.5373</v>
      </c>
      <c r="V53" s="45">
        <v>0</v>
      </c>
      <c r="W53" s="45">
        <v>11.5373</v>
      </c>
      <c r="X53" s="45">
        <v>22.005500000000001</v>
      </c>
      <c r="Y53" s="45">
        <v>26.326899999999998</v>
      </c>
      <c r="Z53" s="45">
        <v>6.7146999999999997</v>
      </c>
      <c r="AA53" s="45">
        <v>13.277900000000001</v>
      </c>
      <c r="AB53" s="45">
        <v>0</v>
      </c>
      <c r="AC53" s="45">
        <v>13.277900000000001</v>
      </c>
      <c r="AD53" s="45">
        <v>22.005500000000001</v>
      </c>
      <c r="AE53" s="45">
        <v>26.326899999999998</v>
      </c>
      <c r="AF53" s="45">
        <v>8.1338000000000008</v>
      </c>
      <c r="AG53" s="45">
        <v>0</v>
      </c>
      <c r="AH53" s="45">
        <v>0</v>
      </c>
      <c r="AI53" s="45">
        <v>0</v>
      </c>
      <c r="AJ53" s="45" t="s">
        <v>268</v>
      </c>
      <c r="AK53" s="45" t="s">
        <v>268</v>
      </c>
      <c r="AL53" s="45">
        <v>0</v>
      </c>
      <c r="AM53" s="45">
        <v>24.388400000000001</v>
      </c>
    </row>
    <row r="54" spans="1:39" hidden="1" outlineLevel="1">
      <c r="A54" s="8">
        <v>41852</v>
      </c>
      <c r="B54" s="45">
        <v>28.003699999999998</v>
      </c>
      <c r="C54" s="45">
        <v>30.898399999999999</v>
      </c>
      <c r="D54" s="45">
        <v>32.0321</v>
      </c>
      <c r="E54" s="45">
        <v>29.825099999999999</v>
      </c>
      <c r="F54" s="45">
        <v>28.519100000000002</v>
      </c>
      <c r="G54" s="45">
        <v>30.2531</v>
      </c>
      <c r="H54" s="45">
        <v>30.1601</v>
      </c>
      <c r="I54" s="45">
        <v>30.560600000000001</v>
      </c>
      <c r="J54" s="45">
        <v>31.366299999999999</v>
      </c>
      <c r="K54" s="45">
        <v>29.825099999999999</v>
      </c>
      <c r="L54" s="45">
        <v>28.519100000000002</v>
      </c>
      <c r="M54" s="45">
        <v>30.2531</v>
      </c>
      <c r="N54" s="45">
        <v>30.1601</v>
      </c>
      <c r="O54" s="45">
        <v>49.979300000000002</v>
      </c>
      <c r="P54" s="45">
        <v>49.979300000000002</v>
      </c>
      <c r="Q54" s="45">
        <v>0</v>
      </c>
      <c r="R54" s="45" t="s">
        <v>268</v>
      </c>
      <c r="S54" s="45" t="s">
        <v>268</v>
      </c>
      <c r="T54" s="45">
        <v>0</v>
      </c>
      <c r="U54" s="45">
        <v>10.580299999999999</v>
      </c>
      <c r="V54" s="45">
        <v>0</v>
      </c>
      <c r="W54" s="45">
        <v>10.580299999999999</v>
      </c>
      <c r="X54" s="45">
        <v>22</v>
      </c>
      <c r="Y54" s="45">
        <v>21.443000000000001</v>
      </c>
      <c r="Z54" s="45">
        <v>8.5073000000000008</v>
      </c>
      <c r="AA54" s="45">
        <v>11.036199999999999</v>
      </c>
      <c r="AB54" s="45">
        <v>0</v>
      </c>
      <c r="AC54" s="45">
        <v>11.036199999999999</v>
      </c>
      <c r="AD54" s="45">
        <v>22</v>
      </c>
      <c r="AE54" s="45">
        <v>21.443000000000001</v>
      </c>
      <c r="AF54" s="45">
        <v>8.9472000000000005</v>
      </c>
      <c r="AG54" s="45">
        <v>0</v>
      </c>
      <c r="AH54" s="45">
        <v>0</v>
      </c>
      <c r="AI54" s="45">
        <v>0</v>
      </c>
      <c r="AJ54" s="45" t="s">
        <v>268</v>
      </c>
      <c r="AK54" s="45" t="s">
        <v>268</v>
      </c>
      <c r="AL54" s="45">
        <v>0</v>
      </c>
      <c r="AM54" s="45">
        <v>21.922499999999999</v>
      </c>
    </row>
    <row r="55" spans="1:39" hidden="1" outlineLevel="1">
      <c r="A55" s="8">
        <v>41883</v>
      </c>
      <c r="B55" s="45">
        <v>27.401499999999999</v>
      </c>
      <c r="C55" s="45">
        <v>30.707100000000001</v>
      </c>
      <c r="D55" s="45">
        <v>31.568200000000001</v>
      </c>
      <c r="E55" s="45">
        <v>30.084299999999999</v>
      </c>
      <c r="F55" s="45">
        <v>32.4373</v>
      </c>
      <c r="G55" s="45">
        <v>28.654699999999998</v>
      </c>
      <c r="H55" s="45">
        <v>32.137599999999999</v>
      </c>
      <c r="I55" s="45">
        <v>30.707000000000001</v>
      </c>
      <c r="J55" s="45">
        <v>31.567799999999998</v>
      </c>
      <c r="K55" s="45">
        <v>30.084299999999999</v>
      </c>
      <c r="L55" s="45">
        <v>32.4373</v>
      </c>
      <c r="M55" s="45">
        <v>28.654699999999998</v>
      </c>
      <c r="N55" s="45">
        <v>32.137599999999999</v>
      </c>
      <c r="O55" s="45">
        <v>39.495399999999997</v>
      </c>
      <c r="P55" s="45">
        <v>39.495399999999997</v>
      </c>
      <c r="Q55" s="45" t="s">
        <v>268</v>
      </c>
      <c r="R55" s="45" t="s">
        <v>268</v>
      </c>
      <c r="S55" s="45" t="s">
        <v>268</v>
      </c>
      <c r="T55" s="45" t="s">
        <v>268</v>
      </c>
      <c r="U55" s="45">
        <v>16.5168</v>
      </c>
      <c r="V55" s="45">
        <v>0</v>
      </c>
      <c r="W55" s="45">
        <v>16.5168</v>
      </c>
      <c r="X55" s="45">
        <v>0</v>
      </c>
      <c r="Y55" s="45">
        <v>22.0259</v>
      </c>
      <c r="Z55" s="45">
        <v>11.390700000000001</v>
      </c>
      <c r="AA55" s="45">
        <v>16.5168</v>
      </c>
      <c r="AB55" s="45">
        <v>0</v>
      </c>
      <c r="AC55" s="45">
        <v>16.5168</v>
      </c>
      <c r="AD55" s="45">
        <v>0</v>
      </c>
      <c r="AE55" s="45">
        <v>22.0259</v>
      </c>
      <c r="AF55" s="45">
        <v>11.390700000000001</v>
      </c>
      <c r="AG55" s="45">
        <v>0</v>
      </c>
      <c r="AH55" s="45">
        <v>0</v>
      </c>
      <c r="AI55" s="45" t="s">
        <v>268</v>
      </c>
      <c r="AJ55" s="45" t="s">
        <v>268</v>
      </c>
      <c r="AK55" s="45" t="s">
        <v>268</v>
      </c>
      <c r="AL55" s="45" t="s">
        <v>268</v>
      </c>
      <c r="AM55" s="45">
        <v>21.875699999999998</v>
      </c>
    </row>
    <row r="56" spans="1:39" hidden="1" outlineLevel="1">
      <c r="A56" s="8">
        <v>41913</v>
      </c>
      <c r="B56" s="45">
        <v>27.1388</v>
      </c>
      <c r="C56" s="45">
        <v>30.1873</v>
      </c>
      <c r="D56" s="45">
        <v>30.619599999999998</v>
      </c>
      <c r="E56" s="45">
        <v>29.8719</v>
      </c>
      <c r="F56" s="45">
        <v>32.637999999999998</v>
      </c>
      <c r="G56" s="45">
        <v>28.405799999999999</v>
      </c>
      <c r="H56" s="45">
        <v>30.084499999999998</v>
      </c>
      <c r="I56" s="45">
        <v>30.3735</v>
      </c>
      <c r="J56" s="45">
        <v>30.614999999999998</v>
      </c>
      <c r="K56" s="45">
        <v>30.1936</v>
      </c>
      <c r="L56" s="45">
        <v>32.637999999999998</v>
      </c>
      <c r="M56" s="45">
        <v>28.405799999999999</v>
      </c>
      <c r="N56" s="45">
        <v>32.511600000000001</v>
      </c>
      <c r="O56" s="45">
        <v>15.398099999999999</v>
      </c>
      <c r="P56" s="45">
        <v>40.880899999999997</v>
      </c>
      <c r="Q56" s="45">
        <v>15.004899999999999</v>
      </c>
      <c r="R56" s="45" t="s">
        <v>268</v>
      </c>
      <c r="S56" s="45" t="s">
        <v>268</v>
      </c>
      <c r="T56" s="45">
        <v>15.004899999999999</v>
      </c>
      <c r="U56" s="45">
        <v>22.529199999999999</v>
      </c>
      <c r="V56" s="45">
        <v>0</v>
      </c>
      <c r="W56" s="45">
        <v>22.529199999999999</v>
      </c>
      <c r="X56" s="45">
        <v>0</v>
      </c>
      <c r="Y56" s="45">
        <v>23.0045</v>
      </c>
      <c r="Z56" s="45">
        <v>19.689900000000002</v>
      </c>
      <c r="AA56" s="45">
        <v>22.695799999999998</v>
      </c>
      <c r="AB56" s="45">
        <v>0</v>
      </c>
      <c r="AC56" s="45">
        <v>22.695799999999998</v>
      </c>
      <c r="AD56" s="45">
        <v>0</v>
      </c>
      <c r="AE56" s="45">
        <v>23.0045</v>
      </c>
      <c r="AF56" s="45">
        <v>20.532599999999999</v>
      </c>
      <c r="AG56" s="45">
        <v>14.82</v>
      </c>
      <c r="AH56" s="45">
        <v>0</v>
      </c>
      <c r="AI56" s="45">
        <v>14.82</v>
      </c>
      <c r="AJ56" s="45" t="s">
        <v>268</v>
      </c>
      <c r="AK56" s="45" t="s">
        <v>268</v>
      </c>
      <c r="AL56" s="45">
        <v>14.82</v>
      </c>
      <c r="AM56" s="45">
        <v>21.396699999999999</v>
      </c>
    </row>
    <row r="57" spans="1:39" hidden="1" outlineLevel="1">
      <c r="A57" s="8">
        <v>41944</v>
      </c>
      <c r="B57" s="45">
        <v>28.356400000000001</v>
      </c>
      <c r="C57" s="45">
        <v>31.3948</v>
      </c>
      <c r="D57" s="45">
        <v>34.295200000000001</v>
      </c>
      <c r="E57" s="45">
        <v>29.255600000000001</v>
      </c>
      <c r="F57" s="45">
        <v>34.680399999999999</v>
      </c>
      <c r="G57" s="45">
        <v>27.2089</v>
      </c>
      <c r="H57" s="45">
        <v>30.2928</v>
      </c>
      <c r="I57" s="45">
        <v>30.293600000000001</v>
      </c>
      <c r="J57" s="45">
        <v>31.8933</v>
      </c>
      <c r="K57" s="45">
        <v>29.269400000000001</v>
      </c>
      <c r="L57" s="45">
        <v>34.680399999999999</v>
      </c>
      <c r="M57" s="45">
        <v>27.2089</v>
      </c>
      <c r="N57" s="45">
        <v>30.413399999999999</v>
      </c>
      <c r="O57" s="45">
        <v>49.6524</v>
      </c>
      <c r="P57" s="45">
        <v>49.988100000000003</v>
      </c>
      <c r="Q57" s="45">
        <v>14.5</v>
      </c>
      <c r="R57" s="45" t="s">
        <v>268</v>
      </c>
      <c r="S57" s="45" t="s">
        <v>268</v>
      </c>
      <c r="T57" s="45">
        <v>14.5</v>
      </c>
      <c r="U57" s="45">
        <v>22.3916</v>
      </c>
      <c r="V57" s="45">
        <v>0</v>
      </c>
      <c r="W57" s="45">
        <v>22.3916</v>
      </c>
      <c r="X57" s="45">
        <v>0</v>
      </c>
      <c r="Y57" s="45">
        <v>21.200299999999999</v>
      </c>
      <c r="Z57" s="45">
        <v>22.542300000000001</v>
      </c>
      <c r="AA57" s="45">
        <v>22.3916</v>
      </c>
      <c r="AB57" s="45">
        <v>0</v>
      </c>
      <c r="AC57" s="45">
        <v>22.3916</v>
      </c>
      <c r="AD57" s="45">
        <v>0</v>
      </c>
      <c r="AE57" s="45">
        <v>21.200299999999999</v>
      </c>
      <c r="AF57" s="45">
        <v>22.542300000000001</v>
      </c>
      <c r="AG57" s="45">
        <v>0</v>
      </c>
      <c r="AH57" s="45">
        <v>0</v>
      </c>
      <c r="AI57" s="45">
        <v>0</v>
      </c>
      <c r="AJ57" s="45" t="s">
        <v>268</v>
      </c>
      <c r="AK57" s="45" t="s">
        <v>268</v>
      </c>
      <c r="AL57" s="45">
        <v>0</v>
      </c>
      <c r="AM57" s="45">
        <v>21.6065</v>
      </c>
    </row>
    <row r="58" spans="1:39" hidden="1" outlineLevel="1">
      <c r="A58" s="8">
        <v>41974</v>
      </c>
      <c r="B58" s="45">
        <v>26.991399999999999</v>
      </c>
      <c r="C58" s="45">
        <v>30.0914</v>
      </c>
      <c r="D58" s="45">
        <v>32.125799999999998</v>
      </c>
      <c r="E58" s="45">
        <v>28.6128</v>
      </c>
      <c r="F58" s="45">
        <v>33.196300000000001</v>
      </c>
      <c r="G58" s="45">
        <v>26.887899999999998</v>
      </c>
      <c r="H58" s="45">
        <v>30.0184</v>
      </c>
      <c r="I58" s="45">
        <v>30.123899999999999</v>
      </c>
      <c r="J58" s="45">
        <v>32.108199999999997</v>
      </c>
      <c r="K58" s="45">
        <v>28.677199999999999</v>
      </c>
      <c r="L58" s="45">
        <v>33.196300000000001</v>
      </c>
      <c r="M58" s="45">
        <v>26.887899999999998</v>
      </c>
      <c r="N58" s="45">
        <v>30.505500000000001</v>
      </c>
      <c r="O58" s="45">
        <v>19.6724</v>
      </c>
      <c r="P58" s="45">
        <v>45.475200000000001</v>
      </c>
      <c r="Q58" s="45">
        <v>14.049099999999999</v>
      </c>
      <c r="R58" s="45" t="s">
        <v>268</v>
      </c>
      <c r="S58" s="45" t="s">
        <v>268</v>
      </c>
      <c r="T58" s="45">
        <v>14.049099999999999</v>
      </c>
      <c r="U58" s="45">
        <v>17.075099999999999</v>
      </c>
      <c r="V58" s="45">
        <v>0</v>
      </c>
      <c r="W58" s="45">
        <v>17.075099999999999</v>
      </c>
      <c r="X58" s="45">
        <v>0</v>
      </c>
      <c r="Y58" s="45">
        <v>17.132000000000001</v>
      </c>
      <c r="Z58" s="45">
        <v>17.058800000000002</v>
      </c>
      <c r="AA58" s="45">
        <v>17.145900000000001</v>
      </c>
      <c r="AB58" s="45">
        <v>0</v>
      </c>
      <c r="AC58" s="45">
        <v>17.145900000000001</v>
      </c>
      <c r="AD58" s="45">
        <v>0</v>
      </c>
      <c r="AE58" s="45">
        <v>17.132000000000001</v>
      </c>
      <c r="AF58" s="45">
        <v>17.149999999999999</v>
      </c>
      <c r="AG58" s="45">
        <v>12.99</v>
      </c>
      <c r="AH58" s="45">
        <v>0</v>
      </c>
      <c r="AI58" s="45">
        <v>12.99</v>
      </c>
      <c r="AJ58" s="45" t="s">
        <v>268</v>
      </c>
      <c r="AK58" s="45" t="s">
        <v>268</v>
      </c>
      <c r="AL58" s="45">
        <v>12.99</v>
      </c>
      <c r="AM58" s="45">
        <v>21.6632</v>
      </c>
    </row>
    <row r="59" spans="1:39" hidden="1" outlineLevel="1">
      <c r="A59" s="8">
        <v>42005</v>
      </c>
      <c r="B59" s="45">
        <v>28.91</v>
      </c>
      <c r="C59" s="45">
        <v>33.206400000000002</v>
      </c>
      <c r="D59" s="45">
        <v>33.768300000000004</v>
      </c>
      <c r="E59" s="45">
        <v>32.921700000000001</v>
      </c>
      <c r="F59" s="45">
        <v>42.808199999999999</v>
      </c>
      <c r="G59" s="45">
        <v>30.227599999999999</v>
      </c>
      <c r="H59" s="45">
        <v>31.812899999999999</v>
      </c>
      <c r="I59" s="45">
        <v>33.283999999999999</v>
      </c>
      <c r="J59" s="45">
        <v>33.767200000000003</v>
      </c>
      <c r="K59" s="45">
        <v>33.037700000000001</v>
      </c>
      <c r="L59" s="45">
        <v>42.808199999999999</v>
      </c>
      <c r="M59" s="45">
        <v>30.227599999999999</v>
      </c>
      <c r="N59" s="45">
        <v>32.751399999999997</v>
      </c>
      <c r="O59" s="45">
        <v>15.541600000000001</v>
      </c>
      <c r="P59" s="45">
        <v>39.100900000000003</v>
      </c>
      <c r="Q59" s="45">
        <v>15.1707</v>
      </c>
      <c r="R59" s="45" t="s">
        <v>268</v>
      </c>
      <c r="S59" s="45" t="s">
        <v>268</v>
      </c>
      <c r="T59" s="45">
        <v>15.1707</v>
      </c>
      <c r="U59" s="45">
        <v>16.2361</v>
      </c>
      <c r="V59" s="45">
        <v>0</v>
      </c>
      <c r="W59" s="45">
        <v>16.2361</v>
      </c>
      <c r="X59" s="45">
        <v>0</v>
      </c>
      <c r="Y59" s="45">
        <v>23.304600000000001</v>
      </c>
      <c r="Z59" s="45">
        <v>14.995699999999999</v>
      </c>
      <c r="AA59" s="45">
        <v>16.2361</v>
      </c>
      <c r="AB59" s="45">
        <v>0</v>
      </c>
      <c r="AC59" s="45">
        <v>16.2361</v>
      </c>
      <c r="AD59" s="45">
        <v>0</v>
      </c>
      <c r="AE59" s="45">
        <v>23.304600000000001</v>
      </c>
      <c r="AF59" s="45">
        <v>14.995699999999999</v>
      </c>
      <c r="AG59" s="45">
        <v>0</v>
      </c>
      <c r="AH59" s="45">
        <v>0</v>
      </c>
      <c r="AI59" s="45">
        <v>0</v>
      </c>
      <c r="AJ59" s="45" t="s">
        <v>268</v>
      </c>
      <c r="AK59" s="45" t="s">
        <v>268</v>
      </c>
      <c r="AL59" s="45">
        <v>0</v>
      </c>
      <c r="AM59" s="45">
        <v>21.546600000000002</v>
      </c>
    </row>
    <row r="60" spans="1:39" hidden="1" outlineLevel="1">
      <c r="A60" s="8">
        <v>42036</v>
      </c>
      <c r="B60" s="45">
        <v>26.525200000000002</v>
      </c>
      <c r="C60" s="45">
        <v>31.170500000000001</v>
      </c>
      <c r="D60" s="45">
        <v>32.225200000000001</v>
      </c>
      <c r="E60" s="45">
        <v>30.467500000000001</v>
      </c>
      <c r="F60" s="45">
        <v>39.637799999999999</v>
      </c>
      <c r="G60" s="45">
        <v>29.0535</v>
      </c>
      <c r="H60" s="45">
        <v>26.753</v>
      </c>
      <c r="I60" s="45">
        <v>31.179400000000001</v>
      </c>
      <c r="J60" s="45">
        <v>32.222299999999997</v>
      </c>
      <c r="K60" s="45">
        <v>30.483699999999999</v>
      </c>
      <c r="L60" s="45">
        <v>39.637799999999999</v>
      </c>
      <c r="M60" s="45">
        <v>29.0535</v>
      </c>
      <c r="N60" s="45">
        <v>26.822500000000002</v>
      </c>
      <c r="O60" s="45">
        <v>21.210599999999999</v>
      </c>
      <c r="P60" s="45">
        <v>38.018500000000003</v>
      </c>
      <c r="Q60" s="45">
        <v>16.46</v>
      </c>
      <c r="R60" s="45">
        <v>0</v>
      </c>
      <c r="S60" s="45" t="s">
        <v>268</v>
      </c>
      <c r="T60" s="45">
        <v>16.46</v>
      </c>
      <c r="U60" s="45">
        <v>14.960699999999999</v>
      </c>
      <c r="V60" s="45">
        <v>0</v>
      </c>
      <c r="W60" s="45">
        <v>14.960699999999999</v>
      </c>
      <c r="X60" s="45">
        <v>0</v>
      </c>
      <c r="Y60" s="45">
        <v>13.7316</v>
      </c>
      <c r="Z60" s="45">
        <v>15.5938</v>
      </c>
      <c r="AA60" s="45">
        <v>14.960699999999999</v>
      </c>
      <c r="AB60" s="45">
        <v>0</v>
      </c>
      <c r="AC60" s="45">
        <v>14.960699999999999</v>
      </c>
      <c r="AD60" s="45">
        <v>0</v>
      </c>
      <c r="AE60" s="45">
        <v>13.7316</v>
      </c>
      <c r="AF60" s="45">
        <v>15.5938</v>
      </c>
      <c r="AG60" s="45">
        <v>0</v>
      </c>
      <c r="AH60" s="45">
        <v>0</v>
      </c>
      <c r="AI60" s="45">
        <v>0</v>
      </c>
      <c r="AJ60" s="45">
        <v>0</v>
      </c>
      <c r="AK60" s="45" t="s">
        <v>268</v>
      </c>
      <c r="AL60" s="45">
        <v>0</v>
      </c>
      <c r="AM60" s="45">
        <v>23.536799999999999</v>
      </c>
    </row>
    <row r="61" spans="1:39" hidden="1" outlineLevel="1">
      <c r="A61" s="8">
        <v>42064</v>
      </c>
      <c r="B61" s="45">
        <v>27.732700000000001</v>
      </c>
      <c r="C61" s="45">
        <v>31.0914</v>
      </c>
      <c r="D61" s="45">
        <v>32.965200000000003</v>
      </c>
      <c r="E61" s="45">
        <v>30.2316</v>
      </c>
      <c r="F61" s="45">
        <v>38.061399999999999</v>
      </c>
      <c r="G61" s="45">
        <v>29.2014</v>
      </c>
      <c r="H61" s="45">
        <v>25.689900000000002</v>
      </c>
      <c r="I61" s="45">
        <v>31.09</v>
      </c>
      <c r="J61" s="45">
        <v>32.9619</v>
      </c>
      <c r="K61" s="45">
        <v>30.2316</v>
      </c>
      <c r="L61" s="45">
        <v>38.061399999999999</v>
      </c>
      <c r="M61" s="45">
        <v>29.2014</v>
      </c>
      <c r="N61" s="45">
        <v>25.689900000000002</v>
      </c>
      <c r="O61" s="45">
        <v>39.4086</v>
      </c>
      <c r="P61" s="45">
        <v>39.4086</v>
      </c>
      <c r="Q61" s="45">
        <v>0</v>
      </c>
      <c r="R61" s="45" t="s">
        <v>268</v>
      </c>
      <c r="S61" s="45" t="s">
        <v>268</v>
      </c>
      <c r="T61" s="45">
        <v>0</v>
      </c>
      <c r="U61" s="45">
        <v>14.2403</v>
      </c>
      <c r="V61" s="45">
        <v>0</v>
      </c>
      <c r="W61" s="45">
        <v>14.2403</v>
      </c>
      <c r="X61" s="45">
        <v>0</v>
      </c>
      <c r="Y61" s="45">
        <v>20.154599999999999</v>
      </c>
      <c r="Z61" s="45">
        <v>14.0855</v>
      </c>
      <c r="AA61" s="45">
        <v>14.2464</v>
      </c>
      <c r="AB61" s="45">
        <v>0</v>
      </c>
      <c r="AC61" s="45">
        <v>14.2464</v>
      </c>
      <c r="AD61" s="45">
        <v>0</v>
      </c>
      <c r="AE61" s="45">
        <v>20.154599999999999</v>
      </c>
      <c r="AF61" s="45">
        <v>14.0867</v>
      </c>
      <c r="AG61" s="45">
        <v>14.05</v>
      </c>
      <c r="AH61" s="45">
        <v>0</v>
      </c>
      <c r="AI61" s="45">
        <v>14.05</v>
      </c>
      <c r="AJ61" s="45" t="s">
        <v>268</v>
      </c>
      <c r="AK61" s="45" t="s">
        <v>268</v>
      </c>
      <c r="AL61" s="45">
        <v>14.05</v>
      </c>
      <c r="AM61" s="45">
        <v>26.237100000000002</v>
      </c>
    </row>
    <row r="62" spans="1:39" hidden="1" outlineLevel="1">
      <c r="A62" s="8">
        <v>42095</v>
      </c>
      <c r="B62" s="45">
        <v>30.4377</v>
      </c>
      <c r="C62" s="45">
        <v>32.3371</v>
      </c>
      <c r="D62" s="45">
        <v>34.841000000000001</v>
      </c>
      <c r="E62" s="45">
        <v>31.649699999999999</v>
      </c>
      <c r="F62" s="45">
        <v>37.089599999999997</v>
      </c>
      <c r="G62" s="45">
        <v>30.408100000000001</v>
      </c>
      <c r="H62" s="45">
        <v>28.202999999999999</v>
      </c>
      <c r="I62" s="45">
        <v>32.331000000000003</v>
      </c>
      <c r="J62" s="45">
        <v>34.838799999999999</v>
      </c>
      <c r="K62" s="45">
        <v>31.649699999999999</v>
      </c>
      <c r="L62" s="45">
        <v>37.089599999999997</v>
      </c>
      <c r="M62" s="45">
        <v>30.408100000000001</v>
      </c>
      <c r="N62" s="45">
        <v>28.202999999999999</v>
      </c>
      <c r="O62" s="45">
        <v>35.044400000000003</v>
      </c>
      <c r="P62" s="45">
        <v>35.044400000000003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>
        <v>15.268000000000001</v>
      </c>
      <c r="V62" s="45">
        <v>0</v>
      </c>
      <c r="W62" s="45">
        <v>15.268000000000001</v>
      </c>
      <c r="X62" s="45">
        <v>0</v>
      </c>
      <c r="Y62" s="45">
        <v>20.759599999999999</v>
      </c>
      <c r="Z62" s="45">
        <v>14.866899999999999</v>
      </c>
      <c r="AA62" s="45">
        <v>15.268000000000001</v>
      </c>
      <c r="AB62" s="45">
        <v>0</v>
      </c>
      <c r="AC62" s="45">
        <v>15.268000000000001</v>
      </c>
      <c r="AD62" s="45">
        <v>0</v>
      </c>
      <c r="AE62" s="45">
        <v>20.759599999999999</v>
      </c>
      <c r="AF62" s="45">
        <v>14.866899999999999</v>
      </c>
      <c r="AG62" s="45">
        <v>0</v>
      </c>
      <c r="AH62" s="45">
        <v>0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>
        <v>29.936199999999999</v>
      </c>
    </row>
    <row r="63" spans="1:39" hidden="1" outlineLevel="1">
      <c r="A63" s="8">
        <v>42125</v>
      </c>
      <c r="B63" s="45">
        <v>30.010400000000001</v>
      </c>
      <c r="C63" s="45">
        <v>31.651199999999999</v>
      </c>
      <c r="D63" s="45">
        <v>35.249699999999997</v>
      </c>
      <c r="E63" s="45">
        <v>30.579499999999999</v>
      </c>
      <c r="F63" s="45">
        <v>40.681699999999999</v>
      </c>
      <c r="G63" s="45">
        <v>30.371200000000002</v>
      </c>
      <c r="H63" s="45">
        <v>22.0931</v>
      </c>
      <c r="I63" s="45">
        <v>31.649699999999999</v>
      </c>
      <c r="J63" s="45">
        <v>35.244900000000001</v>
      </c>
      <c r="K63" s="45">
        <v>30.579499999999999</v>
      </c>
      <c r="L63" s="45">
        <v>40.681699999999999</v>
      </c>
      <c r="M63" s="45">
        <v>30.371200000000002</v>
      </c>
      <c r="N63" s="45">
        <v>22.0931</v>
      </c>
      <c r="O63" s="45">
        <v>44.619900000000001</v>
      </c>
      <c r="P63" s="45">
        <v>44.619900000000001</v>
      </c>
      <c r="Q63" s="45" t="s">
        <v>268</v>
      </c>
      <c r="R63" s="45" t="s">
        <v>268</v>
      </c>
      <c r="S63" s="45" t="s">
        <v>268</v>
      </c>
      <c r="T63" s="45" t="s">
        <v>268</v>
      </c>
      <c r="U63" s="45">
        <v>12.9693</v>
      </c>
      <c r="V63" s="45">
        <v>0</v>
      </c>
      <c r="W63" s="45">
        <v>12.9693</v>
      </c>
      <c r="X63" s="45">
        <v>0</v>
      </c>
      <c r="Y63" s="45">
        <v>24.851099999999999</v>
      </c>
      <c r="Z63" s="45">
        <v>11.7781</v>
      </c>
      <c r="AA63" s="45">
        <v>12.9693</v>
      </c>
      <c r="AB63" s="45">
        <v>0</v>
      </c>
      <c r="AC63" s="45">
        <v>12.9693</v>
      </c>
      <c r="AD63" s="45">
        <v>0</v>
      </c>
      <c r="AE63" s="45">
        <v>24.851099999999999</v>
      </c>
      <c r="AF63" s="45">
        <v>11.7781</v>
      </c>
      <c r="AG63" s="45">
        <v>0</v>
      </c>
      <c r="AH63" s="45">
        <v>0</v>
      </c>
      <c r="AI63" s="45" t="s">
        <v>268</v>
      </c>
      <c r="AJ63" s="45" t="s">
        <v>268</v>
      </c>
      <c r="AK63" s="45" t="s">
        <v>268</v>
      </c>
      <c r="AL63" s="45" t="s">
        <v>268</v>
      </c>
      <c r="AM63" s="45">
        <v>30.735600000000002</v>
      </c>
    </row>
    <row r="64" spans="1:39" hidden="1" outlineLevel="1">
      <c r="A64" s="8">
        <v>42156</v>
      </c>
      <c r="B64" s="45">
        <v>31.281600000000001</v>
      </c>
      <c r="C64" s="45">
        <v>32.126399999999997</v>
      </c>
      <c r="D64" s="45">
        <v>34.645499999999998</v>
      </c>
      <c r="E64" s="45">
        <v>31.3307</v>
      </c>
      <c r="F64" s="45">
        <v>42.359400000000001</v>
      </c>
      <c r="G64" s="45">
        <v>29.513300000000001</v>
      </c>
      <c r="H64" s="45">
        <v>26.967400000000001</v>
      </c>
      <c r="I64" s="45">
        <v>32.126399999999997</v>
      </c>
      <c r="J64" s="45">
        <v>34.645400000000002</v>
      </c>
      <c r="K64" s="45">
        <v>31.3307</v>
      </c>
      <c r="L64" s="45">
        <v>42.359400000000001</v>
      </c>
      <c r="M64" s="45">
        <v>29.513300000000001</v>
      </c>
      <c r="N64" s="45">
        <v>26.967400000000001</v>
      </c>
      <c r="O64" s="45">
        <v>38.789900000000003</v>
      </c>
      <c r="P64" s="45">
        <v>38.789900000000003</v>
      </c>
      <c r="Q64" s="45" t="s">
        <v>268</v>
      </c>
      <c r="R64" s="45" t="s">
        <v>268</v>
      </c>
      <c r="S64" s="45" t="s">
        <v>268</v>
      </c>
      <c r="T64" s="45" t="s">
        <v>268</v>
      </c>
      <c r="U64" s="45">
        <v>11.0724</v>
      </c>
      <c r="V64" s="45">
        <v>0</v>
      </c>
      <c r="W64" s="45">
        <v>11.0724</v>
      </c>
      <c r="X64" s="45">
        <v>0</v>
      </c>
      <c r="Y64" s="45">
        <v>28.166399999999999</v>
      </c>
      <c r="Z64" s="45">
        <v>10.125299999999999</v>
      </c>
      <c r="AA64" s="45">
        <v>11.0724</v>
      </c>
      <c r="AB64" s="45">
        <v>0</v>
      </c>
      <c r="AC64" s="45">
        <v>11.0724</v>
      </c>
      <c r="AD64" s="45">
        <v>0</v>
      </c>
      <c r="AE64" s="45">
        <v>28.166399999999999</v>
      </c>
      <c r="AF64" s="45">
        <v>10.125299999999999</v>
      </c>
      <c r="AG64" s="45">
        <v>0</v>
      </c>
      <c r="AH64" s="45">
        <v>0</v>
      </c>
      <c r="AI64" s="45" t="s">
        <v>268</v>
      </c>
      <c r="AJ64" s="45" t="s">
        <v>268</v>
      </c>
      <c r="AK64" s="45" t="s">
        <v>268</v>
      </c>
      <c r="AL64" s="45" t="s">
        <v>268</v>
      </c>
      <c r="AM64" s="45">
        <v>31.809000000000001</v>
      </c>
    </row>
    <row r="65" spans="1:39" hidden="1" outlineLevel="1">
      <c r="A65" s="8">
        <v>42186</v>
      </c>
      <c r="B65" s="45">
        <v>31.057200000000002</v>
      </c>
      <c r="C65" s="45">
        <v>32.154800000000002</v>
      </c>
      <c r="D65" s="45">
        <v>33.976300000000002</v>
      </c>
      <c r="E65" s="45">
        <v>31.660699999999999</v>
      </c>
      <c r="F65" s="45">
        <v>41.557200000000002</v>
      </c>
      <c r="G65" s="45">
        <v>30.735800000000001</v>
      </c>
      <c r="H65" s="45">
        <v>23.040099999999999</v>
      </c>
      <c r="I65" s="45">
        <v>32.446100000000001</v>
      </c>
      <c r="J65" s="45">
        <v>33.9739</v>
      </c>
      <c r="K65" s="45">
        <v>32.023400000000002</v>
      </c>
      <c r="L65" s="45">
        <v>41.557200000000002</v>
      </c>
      <c r="M65" s="45">
        <v>30.735800000000001</v>
      </c>
      <c r="N65" s="45">
        <v>24.802499999999998</v>
      </c>
      <c r="O65" s="45">
        <v>13.8924</v>
      </c>
      <c r="P65" s="45">
        <v>40.199599999999997</v>
      </c>
      <c r="Q65" s="45">
        <v>13.7531</v>
      </c>
      <c r="R65" s="45" t="s">
        <v>268</v>
      </c>
      <c r="S65" s="45" t="s">
        <v>268</v>
      </c>
      <c r="T65" s="45">
        <v>13.7531</v>
      </c>
      <c r="U65" s="45">
        <v>14.023</v>
      </c>
      <c r="V65" s="45">
        <v>0</v>
      </c>
      <c r="W65" s="45">
        <v>14.023</v>
      </c>
      <c r="X65" s="45">
        <v>0</v>
      </c>
      <c r="Y65" s="45">
        <v>29.554300000000001</v>
      </c>
      <c r="Z65" s="45">
        <v>13.674200000000001</v>
      </c>
      <c r="AA65" s="45">
        <v>14.7333</v>
      </c>
      <c r="AB65" s="45">
        <v>0</v>
      </c>
      <c r="AC65" s="45">
        <v>14.7333</v>
      </c>
      <c r="AD65" s="45">
        <v>0</v>
      </c>
      <c r="AE65" s="45">
        <v>29.554300000000001</v>
      </c>
      <c r="AF65" s="45">
        <v>14.182700000000001</v>
      </c>
      <c r="AG65" s="45">
        <v>12.896699999999999</v>
      </c>
      <c r="AH65" s="45">
        <v>0</v>
      </c>
      <c r="AI65" s="45">
        <v>12.896699999999999</v>
      </c>
      <c r="AJ65" s="45" t="s">
        <v>268</v>
      </c>
      <c r="AK65" s="45" t="s">
        <v>268</v>
      </c>
      <c r="AL65" s="45">
        <v>12.896699999999999</v>
      </c>
      <c r="AM65" s="45">
        <v>31.5077</v>
      </c>
    </row>
    <row r="66" spans="1:39" hidden="1" outlineLevel="1">
      <c r="A66" s="8">
        <v>42217</v>
      </c>
      <c r="B66" s="45">
        <v>30.922599999999999</v>
      </c>
      <c r="C66" s="45">
        <v>31.4267</v>
      </c>
      <c r="D66" s="45">
        <v>31.458400000000001</v>
      </c>
      <c r="E66" s="45">
        <v>31.419899999999998</v>
      </c>
      <c r="F66" s="45">
        <v>39.304900000000004</v>
      </c>
      <c r="G66" s="45">
        <v>30.2883</v>
      </c>
      <c r="H66" s="45">
        <v>26.958600000000001</v>
      </c>
      <c r="I66" s="45">
        <v>31.431699999999999</v>
      </c>
      <c r="J66" s="45">
        <v>31.1143</v>
      </c>
      <c r="K66" s="45">
        <v>31.4969</v>
      </c>
      <c r="L66" s="45">
        <v>39.304900000000004</v>
      </c>
      <c r="M66" s="45">
        <v>30.2883</v>
      </c>
      <c r="N66" s="45">
        <v>27.511700000000001</v>
      </c>
      <c r="O66" s="45">
        <v>30.948599999999999</v>
      </c>
      <c r="P66" s="45">
        <v>40.009799999999998</v>
      </c>
      <c r="Q66" s="45">
        <v>14</v>
      </c>
      <c r="R66" s="45" t="s">
        <v>268</v>
      </c>
      <c r="S66" s="45" t="s">
        <v>268</v>
      </c>
      <c r="T66" s="45">
        <v>14</v>
      </c>
      <c r="U66" s="45">
        <v>8.3232999999999997</v>
      </c>
      <c r="V66" s="45">
        <v>0</v>
      </c>
      <c r="W66" s="45">
        <v>8.3232999999999997</v>
      </c>
      <c r="X66" s="45">
        <v>0</v>
      </c>
      <c r="Y66" s="45">
        <v>26.4194</v>
      </c>
      <c r="Z66" s="45">
        <v>7.7055999999999996</v>
      </c>
      <c r="AA66" s="45">
        <v>8.3232999999999997</v>
      </c>
      <c r="AB66" s="45">
        <v>0</v>
      </c>
      <c r="AC66" s="45">
        <v>8.3232999999999997</v>
      </c>
      <c r="AD66" s="45">
        <v>0</v>
      </c>
      <c r="AE66" s="45">
        <v>26.4194</v>
      </c>
      <c r="AF66" s="45">
        <v>7.7055999999999996</v>
      </c>
      <c r="AG66" s="45">
        <v>0</v>
      </c>
      <c r="AH66" s="45">
        <v>0</v>
      </c>
      <c r="AI66" s="45">
        <v>0</v>
      </c>
      <c r="AJ66" s="45" t="s">
        <v>268</v>
      </c>
      <c r="AK66" s="45" t="s">
        <v>268</v>
      </c>
      <c r="AL66" s="45">
        <v>0</v>
      </c>
      <c r="AM66" s="45">
        <v>31.7303</v>
      </c>
    </row>
    <row r="67" spans="1:39" hidden="1" outlineLevel="1">
      <c r="A67" s="8">
        <v>42248</v>
      </c>
      <c r="B67" s="45">
        <v>30.582999999999998</v>
      </c>
      <c r="C67" s="45">
        <v>31.3704</v>
      </c>
      <c r="D67" s="45">
        <v>32.215299999999999</v>
      </c>
      <c r="E67" s="45">
        <v>31.201499999999999</v>
      </c>
      <c r="F67" s="45">
        <v>42.014499999999998</v>
      </c>
      <c r="G67" s="45">
        <v>30.458200000000001</v>
      </c>
      <c r="H67" s="45">
        <v>21.244</v>
      </c>
      <c r="I67" s="45">
        <v>31.369900000000001</v>
      </c>
      <c r="J67" s="45">
        <v>32.212800000000001</v>
      </c>
      <c r="K67" s="45">
        <v>31.201499999999999</v>
      </c>
      <c r="L67" s="45">
        <v>42.014499999999998</v>
      </c>
      <c r="M67" s="45">
        <v>30.458200000000001</v>
      </c>
      <c r="N67" s="45">
        <v>21.244</v>
      </c>
      <c r="O67" s="45">
        <v>37.962200000000003</v>
      </c>
      <c r="P67" s="45">
        <v>37.962200000000003</v>
      </c>
      <c r="Q67" s="45">
        <v>0</v>
      </c>
      <c r="R67" s="45" t="s">
        <v>268</v>
      </c>
      <c r="S67" s="45" t="s">
        <v>268</v>
      </c>
      <c r="T67" s="45">
        <v>0</v>
      </c>
      <c r="U67" s="45">
        <v>13.342700000000001</v>
      </c>
      <c r="V67" s="45">
        <v>0</v>
      </c>
      <c r="W67" s="45">
        <v>13.342700000000001</v>
      </c>
      <c r="X67" s="45">
        <v>27</v>
      </c>
      <c r="Y67" s="45">
        <v>15.960900000000001</v>
      </c>
      <c r="Z67" s="45">
        <v>8.5162999999999993</v>
      </c>
      <c r="AA67" s="45">
        <v>13.477399999999999</v>
      </c>
      <c r="AB67" s="45">
        <v>0</v>
      </c>
      <c r="AC67" s="45">
        <v>13.477399999999999</v>
      </c>
      <c r="AD67" s="45">
        <v>27</v>
      </c>
      <c r="AE67" s="45">
        <v>15.960900000000001</v>
      </c>
      <c r="AF67" s="45">
        <v>8.4108000000000001</v>
      </c>
      <c r="AG67" s="45">
        <v>9.6069999999999993</v>
      </c>
      <c r="AH67" s="45">
        <v>0</v>
      </c>
      <c r="AI67" s="45">
        <v>9.6069999999999993</v>
      </c>
      <c r="AJ67" s="45" t="s">
        <v>268</v>
      </c>
      <c r="AK67" s="45" t="s">
        <v>268</v>
      </c>
      <c r="AL67" s="45">
        <v>9.6069999999999993</v>
      </c>
      <c r="AM67" s="45">
        <v>32.2821</v>
      </c>
    </row>
    <row r="68" spans="1:39" hidden="1" outlineLevel="1">
      <c r="A68" s="8">
        <v>42278</v>
      </c>
      <c r="B68" s="45">
        <v>31.198599999999999</v>
      </c>
      <c r="C68" s="45">
        <v>31.602599999999999</v>
      </c>
      <c r="D68" s="45">
        <v>32.825800000000001</v>
      </c>
      <c r="E68" s="45">
        <v>31.3095</v>
      </c>
      <c r="F68" s="45">
        <v>40.974400000000003</v>
      </c>
      <c r="G68" s="45">
        <v>29.813300000000002</v>
      </c>
      <c r="H68" s="45">
        <v>25.117000000000001</v>
      </c>
      <c r="I68" s="45">
        <v>31.620799999999999</v>
      </c>
      <c r="J68" s="45">
        <v>32.799900000000001</v>
      </c>
      <c r="K68" s="45">
        <v>31.338799999999999</v>
      </c>
      <c r="L68" s="45">
        <v>40.974400000000003</v>
      </c>
      <c r="M68" s="45">
        <v>29.813300000000002</v>
      </c>
      <c r="N68" s="45">
        <v>25.298300000000001</v>
      </c>
      <c r="O68" s="45">
        <v>18.1295</v>
      </c>
      <c r="P68" s="45">
        <v>41.988399999999999</v>
      </c>
      <c r="Q68" s="45">
        <v>2</v>
      </c>
      <c r="R68" s="45" t="s">
        <v>268</v>
      </c>
      <c r="S68" s="45" t="s">
        <v>268</v>
      </c>
      <c r="T68" s="45">
        <v>2</v>
      </c>
      <c r="U68" s="45">
        <v>4.2111000000000001</v>
      </c>
      <c r="V68" s="45">
        <v>0</v>
      </c>
      <c r="W68" s="45">
        <v>4.2111000000000001</v>
      </c>
      <c r="X68" s="45">
        <v>0</v>
      </c>
      <c r="Y68" s="45">
        <v>24.671399999999998</v>
      </c>
      <c r="Z68" s="45">
        <v>4.1444000000000001</v>
      </c>
      <c r="AA68" s="45">
        <v>4.2111000000000001</v>
      </c>
      <c r="AB68" s="45">
        <v>0</v>
      </c>
      <c r="AC68" s="45">
        <v>4.2111000000000001</v>
      </c>
      <c r="AD68" s="45">
        <v>0</v>
      </c>
      <c r="AE68" s="45">
        <v>24.671399999999998</v>
      </c>
      <c r="AF68" s="45">
        <v>4.1444000000000001</v>
      </c>
      <c r="AG68" s="45">
        <v>0</v>
      </c>
      <c r="AH68" s="45">
        <v>0</v>
      </c>
      <c r="AI68" s="45">
        <v>0</v>
      </c>
      <c r="AJ68" s="45" t="s">
        <v>268</v>
      </c>
      <c r="AK68" s="45" t="s">
        <v>268</v>
      </c>
      <c r="AL68" s="45">
        <v>0</v>
      </c>
      <c r="AM68" s="45">
        <v>31.881499999999999</v>
      </c>
    </row>
    <row r="69" spans="1:39" hidden="1" outlineLevel="1">
      <c r="A69" s="8">
        <v>42309</v>
      </c>
      <c r="B69" s="45">
        <v>28.6814</v>
      </c>
      <c r="C69" s="45">
        <v>28.738099999999999</v>
      </c>
      <c r="D69" s="45">
        <v>31.090599999999998</v>
      </c>
      <c r="E69" s="45">
        <v>28.318999999999999</v>
      </c>
      <c r="F69" s="45">
        <v>34.066200000000002</v>
      </c>
      <c r="G69" s="45">
        <v>27.9039</v>
      </c>
      <c r="H69" s="45">
        <v>19.7805</v>
      </c>
      <c r="I69" s="45">
        <v>28.726900000000001</v>
      </c>
      <c r="J69" s="45">
        <v>31.0258</v>
      </c>
      <c r="K69" s="45">
        <v>28.318999999999999</v>
      </c>
      <c r="L69" s="45">
        <v>34.066200000000002</v>
      </c>
      <c r="M69" s="45">
        <v>27.9039</v>
      </c>
      <c r="N69" s="45">
        <v>19.7805</v>
      </c>
      <c r="O69" s="45">
        <v>47.200899999999997</v>
      </c>
      <c r="P69" s="45">
        <v>47.200899999999997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>
        <v>11.7706</v>
      </c>
      <c r="V69" s="45">
        <v>0</v>
      </c>
      <c r="W69" s="45">
        <v>11.7706</v>
      </c>
      <c r="X69" s="45">
        <v>0</v>
      </c>
      <c r="Y69" s="45">
        <v>27.730499999999999</v>
      </c>
      <c r="Z69" s="45">
        <v>11.735900000000001</v>
      </c>
      <c r="AA69" s="45">
        <v>11.7706</v>
      </c>
      <c r="AB69" s="45">
        <v>0</v>
      </c>
      <c r="AC69" s="45">
        <v>11.7706</v>
      </c>
      <c r="AD69" s="45">
        <v>0</v>
      </c>
      <c r="AE69" s="45">
        <v>27.730499999999999</v>
      </c>
      <c r="AF69" s="45">
        <v>11.735900000000001</v>
      </c>
      <c r="AG69" s="45">
        <v>0</v>
      </c>
      <c r="AH69" s="45">
        <v>0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>
        <v>30.997800000000002</v>
      </c>
    </row>
    <row r="70" spans="1:39" hidden="1" outlineLevel="1">
      <c r="A70" s="8">
        <v>42339</v>
      </c>
      <c r="B70" s="45">
        <v>25.5867</v>
      </c>
      <c r="C70" s="45">
        <v>27.6843</v>
      </c>
      <c r="D70" s="45">
        <v>32.594999999999999</v>
      </c>
      <c r="E70" s="45">
        <v>26.712599999999998</v>
      </c>
      <c r="F70" s="45">
        <v>33.2288</v>
      </c>
      <c r="G70" s="45">
        <v>28.1233</v>
      </c>
      <c r="H70" s="45">
        <v>13.9061</v>
      </c>
      <c r="I70" s="45">
        <v>27.656400000000001</v>
      </c>
      <c r="J70" s="45">
        <v>32.462699999999998</v>
      </c>
      <c r="K70" s="45">
        <v>26.712599999999998</v>
      </c>
      <c r="L70" s="45">
        <v>33.2288</v>
      </c>
      <c r="M70" s="45">
        <v>28.1233</v>
      </c>
      <c r="N70" s="45">
        <v>13.9061</v>
      </c>
      <c r="O70" s="45">
        <v>49.965800000000002</v>
      </c>
      <c r="P70" s="45">
        <v>49.965800000000002</v>
      </c>
      <c r="Q70" s="45">
        <v>0</v>
      </c>
      <c r="R70" s="45" t="s">
        <v>268</v>
      </c>
      <c r="S70" s="45" t="s">
        <v>268</v>
      </c>
      <c r="T70" s="45">
        <v>0</v>
      </c>
      <c r="U70" s="45">
        <v>2.3671000000000002</v>
      </c>
      <c r="V70" s="45">
        <v>0</v>
      </c>
      <c r="W70" s="45">
        <v>2.3671000000000002</v>
      </c>
      <c r="X70" s="45">
        <v>0</v>
      </c>
      <c r="Y70" s="45">
        <v>24.842500000000001</v>
      </c>
      <c r="Z70" s="45">
        <v>1.1598999999999999</v>
      </c>
      <c r="AA70" s="45">
        <v>2.3157999999999999</v>
      </c>
      <c r="AB70" s="45">
        <v>0</v>
      </c>
      <c r="AC70" s="45">
        <v>2.3157999999999999</v>
      </c>
      <c r="AD70" s="45">
        <v>0</v>
      </c>
      <c r="AE70" s="45">
        <v>24.842500000000001</v>
      </c>
      <c r="AF70" s="45">
        <v>1.0981000000000001</v>
      </c>
      <c r="AG70" s="45">
        <v>10.678000000000001</v>
      </c>
      <c r="AH70" s="45">
        <v>0</v>
      </c>
      <c r="AI70" s="45">
        <v>10.678000000000001</v>
      </c>
      <c r="AJ70" s="45" t="s">
        <v>268</v>
      </c>
      <c r="AK70" s="45" t="s">
        <v>268</v>
      </c>
      <c r="AL70" s="45">
        <v>10.678000000000001</v>
      </c>
      <c r="AM70" s="45">
        <v>28.402899999999999</v>
      </c>
    </row>
    <row r="71" spans="1:39" hidden="1" outlineLevel="1">
      <c r="A71" s="8">
        <v>42370</v>
      </c>
      <c r="B71" s="45">
        <v>30.049099999999999</v>
      </c>
      <c r="C71" s="45">
        <v>30.447500000000002</v>
      </c>
      <c r="D71" s="45">
        <v>31.601299999999998</v>
      </c>
      <c r="E71" s="45">
        <v>29.938099999999999</v>
      </c>
      <c r="F71" s="45">
        <v>39.729700000000001</v>
      </c>
      <c r="G71" s="45">
        <v>26.572299999999998</v>
      </c>
      <c r="H71" s="45">
        <v>28.578299999999999</v>
      </c>
      <c r="I71" s="45">
        <v>30.441700000000001</v>
      </c>
      <c r="J71" s="45">
        <v>31.583300000000001</v>
      </c>
      <c r="K71" s="45">
        <v>29.938099999999999</v>
      </c>
      <c r="L71" s="45">
        <v>39.729700000000001</v>
      </c>
      <c r="M71" s="45">
        <v>26.572299999999998</v>
      </c>
      <c r="N71" s="45">
        <v>28.578299999999999</v>
      </c>
      <c r="O71" s="45">
        <v>49.666600000000003</v>
      </c>
      <c r="P71" s="45">
        <v>49.666600000000003</v>
      </c>
      <c r="Q71" s="45" t="s">
        <v>268</v>
      </c>
      <c r="R71" s="45" t="s">
        <v>268</v>
      </c>
      <c r="S71" s="45" t="s">
        <v>268</v>
      </c>
      <c r="T71" s="45" t="s">
        <v>268</v>
      </c>
      <c r="U71" s="45">
        <v>20.668199999999999</v>
      </c>
      <c r="V71" s="45">
        <v>0</v>
      </c>
      <c r="W71" s="45">
        <v>20.668199999999999</v>
      </c>
      <c r="X71" s="45">
        <v>0</v>
      </c>
      <c r="Y71" s="45">
        <v>27.983699999999999</v>
      </c>
      <c r="Z71" s="45">
        <v>19.566800000000001</v>
      </c>
      <c r="AA71" s="45">
        <v>20.668199999999999</v>
      </c>
      <c r="AB71" s="45">
        <v>0</v>
      </c>
      <c r="AC71" s="45">
        <v>20.668199999999999</v>
      </c>
      <c r="AD71" s="45">
        <v>0</v>
      </c>
      <c r="AE71" s="45">
        <v>27.983699999999999</v>
      </c>
      <c r="AF71" s="45">
        <v>19.566800000000001</v>
      </c>
      <c r="AG71" s="45">
        <v>0</v>
      </c>
      <c r="AH71" s="45">
        <v>0</v>
      </c>
      <c r="AI71" s="45" t="s">
        <v>268</v>
      </c>
      <c r="AJ71" s="45" t="s">
        <v>268</v>
      </c>
      <c r="AK71" s="45" t="s">
        <v>268</v>
      </c>
      <c r="AL71" s="45" t="s">
        <v>268</v>
      </c>
      <c r="AM71" s="45">
        <v>28.913699999999999</v>
      </c>
    </row>
    <row r="72" spans="1:39" hidden="1" outlineLevel="1">
      <c r="A72" s="8">
        <v>42401</v>
      </c>
      <c r="B72" s="45">
        <v>29.407299999999999</v>
      </c>
      <c r="C72" s="45">
        <v>30.9023</v>
      </c>
      <c r="D72" s="45">
        <v>31.235900000000001</v>
      </c>
      <c r="E72" s="45">
        <v>30.7271</v>
      </c>
      <c r="F72" s="45">
        <v>42.469799999999999</v>
      </c>
      <c r="G72" s="45">
        <v>28.153400000000001</v>
      </c>
      <c r="H72" s="45">
        <v>20.939499999999999</v>
      </c>
      <c r="I72" s="45">
        <v>30.8948</v>
      </c>
      <c r="J72" s="45">
        <v>31.214300000000001</v>
      </c>
      <c r="K72" s="45">
        <v>30.7271</v>
      </c>
      <c r="L72" s="45">
        <v>42.469799999999999</v>
      </c>
      <c r="M72" s="45">
        <v>28.153400000000001</v>
      </c>
      <c r="N72" s="45">
        <v>20.939499999999999</v>
      </c>
      <c r="O72" s="45">
        <v>49.625599999999999</v>
      </c>
      <c r="P72" s="45">
        <v>49.625599999999999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>
        <v>5.3948999999999998</v>
      </c>
      <c r="V72" s="45">
        <v>0</v>
      </c>
      <c r="W72" s="45">
        <v>5.3948999999999998</v>
      </c>
      <c r="X72" s="45">
        <v>0</v>
      </c>
      <c r="Y72" s="45">
        <v>24.697700000000001</v>
      </c>
      <c r="Z72" s="45">
        <v>4.5446999999999997</v>
      </c>
      <c r="AA72" s="45">
        <v>5.3948999999999998</v>
      </c>
      <c r="AB72" s="45">
        <v>0</v>
      </c>
      <c r="AC72" s="45">
        <v>5.3948999999999998</v>
      </c>
      <c r="AD72" s="45">
        <v>0</v>
      </c>
      <c r="AE72" s="45">
        <v>24.697700000000001</v>
      </c>
      <c r="AF72" s="45">
        <v>4.5446999999999997</v>
      </c>
      <c r="AG72" s="45">
        <v>0</v>
      </c>
      <c r="AH72" s="45">
        <v>0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>
        <v>27.9648</v>
      </c>
    </row>
    <row r="73" spans="1:39" hidden="1" outlineLevel="1">
      <c r="A73" s="8">
        <v>42430</v>
      </c>
      <c r="B73" s="45">
        <v>30.482900000000001</v>
      </c>
      <c r="C73" s="45">
        <v>31.2316</v>
      </c>
      <c r="D73" s="45">
        <v>31.1053</v>
      </c>
      <c r="E73" s="45">
        <v>31.2986</v>
      </c>
      <c r="F73" s="45">
        <v>36.941800000000001</v>
      </c>
      <c r="G73" s="45">
        <v>29.2209</v>
      </c>
      <c r="H73" s="45">
        <v>34.897300000000001</v>
      </c>
      <c r="I73" s="45">
        <v>31.215900000000001</v>
      </c>
      <c r="J73" s="45">
        <v>31.059699999999999</v>
      </c>
      <c r="K73" s="45">
        <v>31.2986</v>
      </c>
      <c r="L73" s="45">
        <v>36.941800000000001</v>
      </c>
      <c r="M73" s="45">
        <v>29.2209</v>
      </c>
      <c r="N73" s="45">
        <v>34.897300000000001</v>
      </c>
      <c r="O73" s="45">
        <v>49.934699999999999</v>
      </c>
      <c r="P73" s="45">
        <v>49.934699999999999</v>
      </c>
      <c r="Q73" s="45" t="s">
        <v>268</v>
      </c>
      <c r="R73" s="45" t="s">
        <v>268</v>
      </c>
      <c r="S73" s="45" t="s">
        <v>268</v>
      </c>
      <c r="T73" s="45" t="s">
        <v>268</v>
      </c>
      <c r="U73" s="45">
        <v>23.0749</v>
      </c>
      <c r="V73" s="45">
        <v>0</v>
      </c>
      <c r="W73" s="45">
        <v>23.0749</v>
      </c>
      <c r="X73" s="45">
        <v>0</v>
      </c>
      <c r="Y73" s="45">
        <v>24.867799999999999</v>
      </c>
      <c r="Z73" s="45">
        <v>22.619900000000001</v>
      </c>
      <c r="AA73" s="45">
        <v>23.0749</v>
      </c>
      <c r="AB73" s="45">
        <v>0</v>
      </c>
      <c r="AC73" s="45">
        <v>23.0749</v>
      </c>
      <c r="AD73" s="45">
        <v>0</v>
      </c>
      <c r="AE73" s="45">
        <v>24.867799999999999</v>
      </c>
      <c r="AF73" s="45">
        <v>22.619900000000001</v>
      </c>
      <c r="AG73" s="45">
        <v>0</v>
      </c>
      <c r="AH73" s="45">
        <v>0</v>
      </c>
      <c r="AI73" s="45" t="s">
        <v>268</v>
      </c>
      <c r="AJ73" s="45" t="s">
        <v>268</v>
      </c>
      <c r="AK73" s="45" t="s">
        <v>268</v>
      </c>
      <c r="AL73" s="45" t="s">
        <v>268</v>
      </c>
      <c r="AM73" s="45">
        <v>28.350999999999999</v>
      </c>
    </row>
    <row r="74" spans="1:39" hidden="1" outlineLevel="1">
      <c r="A74" s="8">
        <v>42461</v>
      </c>
      <c r="B74" s="45">
        <v>30.566299999999998</v>
      </c>
      <c r="C74" s="45">
        <v>30.978200000000001</v>
      </c>
      <c r="D74" s="45">
        <v>31.4422</v>
      </c>
      <c r="E74" s="45">
        <v>30.807600000000001</v>
      </c>
      <c r="F74" s="45">
        <v>39.506900000000002</v>
      </c>
      <c r="G74" s="45">
        <v>28.7758</v>
      </c>
      <c r="H74" s="45">
        <v>27.161999999999999</v>
      </c>
      <c r="I74" s="45">
        <v>30.944299999999998</v>
      </c>
      <c r="J74" s="45">
        <v>31.321100000000001</v>
      </c>
      <c r="K74" s="45">
        <v>30.807600000000001</v>
      </c>
      <c r="L74" s="45">
        <v>39.506900000000002</v>
      </c>
      <c r="M74" s="45">
        <v>28.7758</v>
      </c>
      <c r="N74" s="45">
        <v>27.161999999999999</v>
      </c>
      <c r="O74" s="45">
        <v>40.081000000000003</v>
      </c>
      <c r="P74" s="45">
        <v>40.081000000000003</v>
      </c>
      <c r="Q74" s="45" t="s">
        <v>268</v>
      </c>
      <c r="R74" s="45" t="s">
        <v>268</v>
      </c>
      <c r="S74" s="45" t="s">
        <v>268</v>
      </c>
      <c r="T74" s="45" t="s">
        <v>268</v>
      </c>
      <c r="U74" s="45">
        <v>25.259</v>
      </c>
      <c r="V74" s="45">
        <v>0</v>
      </c>
      <c r="W74" s="45">
        <v>25.259</v>
      </c>
      <c r="X74" s="45">
        <v>0</v>
      </c>
      <c r="Y74" s="45">
        <v>28</v>
      </c>
      <c r="Z74" s="45">
        <v>25.2286</v>
      </c>
      <c r="AA74" s="45">
        <v>25.259</v>
      </c>
      <c r="AB74" s="45">
        <v>0</v>
      </c>
      <c r="AC74" s="45">
        <v>25.259</v>
      </c>
      <c r="AD74" s="45">
        <v>0</v>
      </c>
      <c r="AE74" s="45">
        <v>28</v>
      </c>
      <c r="AF74" s="45">
        <v>25.2286</v>
      </c>
      <c r="AG74" s="45">
        <v>0</v>
      </c>
      <c r="AH74" s="45">
        <v>0</v>
      </c>
      <c r="AI74" s="45" t="s">
        <v>268</v>
      </c>
      <c r="AJ74" s="45" t="s">
        <v>268</v>
      </c>
      <c r="AK74" s="45" t="s">
        <v>268</v>
      </c>
      <c r="AL74" s="45" t="s">
        <v>268</v>
      </c>
      <c r="AM74" s="45">
        <v>30.3537</v>
      </c>
    </row>
    <row r="75" spans="1:39" hidden="1" outlineLevel="1">
      <c r="A75" s="8">
        <v>42491</v>
      </c>
      <c r="B75" s="45">
        <v>32.389499999999998</v>
      </c>
      <c r="C75" s="45">
        <v>33.143099999999997</v>
      </c>
      <c r="D75" s="45">
        <v>30.494599999999998</v>
      </c>
      <c r="E75" s="45">
        <v>34.4739</v>
      </c>
      <c r="F75" s="45">
        <v>43.636200000000002</v>
      </c>
      <c r="G75" s="45">
        <v>33.136499999999998</v>
      </c>
      <c r="H75" s="45">
        <v>24.819700000000001</v>
      </c>
      <c r="I75" s="45">
        <v>33.141199999999998</v>
      </c>
      <c r="J75" s="45">
        <v>30.486999999999998</v>
      </c>
      <c r="K75" s="45">
        <v>34.4739</v>
      </c>
      <c r="L75" s="45">
        <v>43.636200000000002</v>
      </c>
      <c r="M75" s="45">
        <v>33.136499999999998</v>
      </c>
      <c r="N75" s="45">
        <v>24.819700000000001</v>
      </c>
      <c r="O75" s="45">
        <v>41.352600000000002</v>
      </c>
      <c r="P75" s="45">
        <v>41.352600000000002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>
        <v>23.8096</v>
      </c>
      <c r="V75" s="45">
        <v>0</v>
      </c>
      <c r="W75" s="45">
        <v>23.8096</v>
      </c>
      <c r="X75" s="45">
        <v>0</v>
      </c>
      <c r="Y75" s="45">
        <v>24.665500000000002</v>
      </c>
      <c r="Z75" s="45">
        <v>23.632899999999999</v>
      </c>
      <c r="AA75" s="45">
        <v>23.8096</v>
      </c>
      <c r="AB75" s="45">
        <v>0</v>
      </c>
      <c r="AC75" s="45">
        <v>23.8096</v>
      </c>
      <c r="AD75" s="45">
        <v>0</v>
      </c>
      <c r="AE75" s="45">
        <v>24.665500000000002</v>
      </c>
      <c r="AF75" s="45">
        <v>23.632899999999999</v>
      </c>
      <c r="AG75" s="45">
        <v>0</v>
      </c>
      <c r="AH75" s="45">
        <v>0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>
        <v>29.7057</v>
      </c>
    </row>
    <row r="76" spans="1:39" hidden="1" outlineLevel="1">
      <c r="A76" s="8">
        <v>42522</v>
      </c>
      <c r="B76" s="45">
        <v>33.6736</v>
      </c>
      <c r="C76" s="45">
        <v>34.8249</v>
      </c>
      <c r="D76" s="45">
        <v>30.0105</v>
      </c>
      <c r="E76" s="45">
        <v>36.805</v>
      </c>
      <c r="F76" s="45">
        <v>51.104999999999997</v>
      </c>
      <c r="G76" s="45">
        <v>34.7759</v>
      </c>
      <c r="H76" s="45">
        <v>30.455400000000001</v>
      </c>
      <c r="I76" s="45">
        <v>34.817399999999999</v>
      </c>
      <c r="J76" s="45">
        <v>29.976299999999998</v>
      </c>
      <c r="K76" s="45">
        <v>36.805</v>
      </c>
      <c r="L76" s="45">
        <v>51.104999999999997</v>
      </c>
      <c r="M76" s="45">
        <v>34.7759</v>
      </c>
      <c r="N76" s="45">
        <v>30.455400000000001</v>
      </c>
      <c r="O76" s="45">
        <v>49.684100000000001</v>
      </c>
      <c r="P76" s="45">
        <v>49.684100000000001</v>
      </c>
      <c r="Q76" s="45" t="s">
        <v>268</v>
      </c>
      <c r="R76" s="45" t="s">
        <v>268</v>
      </c>
      <c r="S76" s="45" t="s">
        <v>268</v>
      </c>
      <c r="T76" s="45" t="s">
        <v>268</v>
      </c>
      <c r="U76" s="45">
        <v>18.88</v>
      </c>
      <c r="V76" s="45">
        <v>0</v>
      </c>
      <c r="W76" s="45">
        <v>18.88</v>
      </c>
      <c r="X76" s="45">
        <v>0</v>
      </c>
      <c r="Y76" s="45">
        <v>22.0747</v>
      </c>
      <c r="Z76" s="45">
        <v>18.652699999999999</v>
      </c>
      <c r="AA76" s="45">
        <v>18.88</v>
      </c>
      <c r="AB76" s="45">
        <v>0</v>
      </c>
      <c r="AC76" s="45">
        <v>18.88</v>
      </c>
      <c r="AD76" s="45">
        <v>0</v>
      </c>
      <c r="AE76" s="45">
        <v>22.0747</v>
      </c>
      <c r="AF76" s="45">
        <v>18.652699999999999</v>
      </c>
      <c r="AG76" s="45">
        <v>0</v>
      </c>
      <c r="AH76" s="45">
        <v>0</v>
      </c>
      <c r="AI76" s="45" t="s">
        <v>268</v>
      </c>
      <c r="AJ76" s="45" t="s">
        <v>268</v>
      </c>
      <c r="AK76" s="45" t="s">
        <v>268</v>
      </c>
      <c r="AL76" s="45" t="s">
        <v>268</v>
      </c>
      <c r="AM76" s="45">
        <v>29.375499999999999</v>
      </c>
    </row>
    <row r="77" spans="1:39" hidden="1" outlineLevel="1">
      <c r="A77" s="8">
        <v>42552</v>
      </c>
      <c r="B77" s="45">
        <v>32.817100000000003</v>
      </c>
      <c r="C77" s="45">
        <v>35.036000000000001</v>
      </c>
      <c r="D77" s="45">
        <v>29.9129</v>
      </c>
      <c r="E77" s="45">
        <v>37.306699999999999</v>
      </c>
      <c r="F77" s="45">
        <v>52.148400000000002</v>
      </c>
      <c r="G77" s="45">
        <v>35.982900000000001</v>
      </c>
      <c r="H77" s="45">
        <v>26.834900000000001</v>
      </c>
      <c r="I77" s="45">
        <v>35.035600000000002</v>
      </c>
      <c r="J77" s="45">
        <v>29.910299999999999</v>
      </c>
      <c r="K77" s="45">
        <v>37.306699999999999</v>
      </c>
      <c r="L77" s="45">
        <v>52.148400000000002</v>
      </c>
      <c r="M77" s="45">
        <v>35.982900000000001</v>
      </c>
      <c r="N77" s="45">
        <v>26.834900000000001</v>
      </c>
      <c r="O77" s="45">
        <v>42.010800000000003</v>
      </c>
      <c r="P77" s="45">
        <v>42.010800000000003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>
        <v>13.7699</v>
      </c>
      <c r="V77" s="45">
        <v>0</v>
      </c>
      <c r="W77" s="45">
        <v>13.7699</v>
      </c>
      <c r="X77" s="45">
        <v>0</v>
      </c>
      <c r="Y77" s="45">
        <v>19.8919</v>
      </c>
      <c r="Z77" s="45">
        <v>12.9756</v>
      </c>
      <c r="AA77" s="45">
        <v>13.7699</v>
      </c>
      <c r="AB77" s="45">
        <v>0</v>
      </c>
      <c r="AC77" s="45">
        <v>13.7699</v>
      </c>
      <c r="AD77" s="45">
        <v>0</v>
      </c>
      <c r="AE77" s="45">
        <v>19.8919</v>
      </c>
      <c r="AF77" s="45">
        <v>12.9756</v>
      </c>
      <c r="AG77" s="45">
        <v>0</v>
      </c>
      <c r="AH77" s="45">
        <v>0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>
        <v>28.919899999999998</v>
      </c>
    </row>
    <row r="78" spans="1:39" hidden="1" outlineLevel="1">
      <c r="A78" s="8">
        <v>42583</v>
      </c>
      <c r="B78" s="45">
        <v>32.218600000000002</v>
      </c>
      <c r="C78" s="45">
        <v>33.830599999999997</v>
      </c>
      <c r="D78" s="45">
        <v>30.090499999999999</v>
      </c>
      <c r="E78" s="45">
        <v>36.927999999999997</v>
      </c>
      <c r="F78" s="45">
        <v>47.219499999999996</v>
      </c>
      <c r="G78" s="45">
        <v>35.56</v>
      </c>
      <c r="H78" s="45">
        <v>31.6</v>
      </c>
      <c r="I78" s="45">
        <v>33.829900000000002</v>
      </c>
      <c r="J78" s="45">
        <v>30.0885</v>
      </c>
      <c r="K78" s="45">
        <v>36.927999999999997</v>
      </c>
      <c r="L78" s="45">
        <v>47.219499999999996</v>
      </c>
      <c r="M78" s="45">
        <v>35.56</v>
      </c>
      <c r="N78" s="45">
        <v>31.6</v>
      </c>
      <c r="O78" s="45">
        <v>48.266300000000001</v>
      </c>
      <c r="P78" s="45">
        <v>48.266300000000001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>
        <v>16.607700000000001</v>
      </c>
      <c r="V78" s="45">
        <v>0</v>
      </c>
      <c r="W78" s="45">
        <v>16.607700000000001</v>
      </c>
      <c r="X78" s="45">
        <v>0</v>
      </c>
      <c r="Y78" s="45">
        <v>24.869800000000001</v>
      </c>
      <c r="Z78" s="45">
        <v>16.365400000000001</v>
      </c>
      <c r="AA78" s="45">
        <v>16.607700000000001</v>
      </c>
      <c r="AB78" s="45">
        <v>0</v>
      </c>
      <c r="AC78" s="45">
        <v>16.607700000000001</v>
      </c>
      <c r="AD78" s="45">
        <v>0</v>
      </c>
      <c r="AE78" s="45">
        <v>24.869800000000001</v>
      </c>
      <c r="AF78" s="45">
        <v>16.365400000000001</v>
      </c>
      <c r="AG78" s="45">
        <v>0</v>
      </c>
      <c r="AH78" s="45">
        <v>0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>
        <v>26.837</v>
      </c>
    </row>
    <row r="79" spans="1:39" hidden="1" outlineLevel="1">
      <c r="A79" s="8">
        <v>42614</v>
      </c>
      <c r="B79" s="45">
        <v>32.7532</v>
      </c>
      <c r="C79" s="45">
        <v>33.681100000000001</v>
      </c>
      <c r="D79" s="45">
        <v>30.0229</v>
      </c>
      <c r="E79" s="45">
        <v>35.522500000000001</v>
      </c>
      <c r="F79" s="45">
        <v>46.603499999999997</v>
      </c>
      <c r="G79" s="45">
        <v>34.343899999999998</v>
      </c>
      <c r="H79" s="45">
        <v>28.101099999999999</v>
      </c>
      <c r="I79" s="45">
        <v>33.6753</v>
      </c>
      <c r="J79" s="45">
        <v>29.999700000000001</v>
      </c>
      <c r="K79" s="45">
        <v>35.522500000000001</v>
      </c>
      <c r="L79" s="45">
        <v>46.603499999999997</v>
      </c>
      <c r="M79" s="45">
        <v>34.343899999999998</v>
      </c>
      <c r="N79" s="45">
        <v>28.101099999999999</v>
      </c>
      <c r="O79" s="45">
        <v>45.047400000000003</v>
      </c>
      <c r="P79" s="45">
        <v>45.047400000000003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>
        <v>17.002800000000001</v>
      </c>
      <c r="V79" s="45">
        <v>0</v>
      </c>
      <c r="W79" s="45">
        <v>17.002800000000001</v>
      </c>
      <c r="X79" s="45">
        <v>0</v>
      </c>
      <c r="Y79" s="45">
        <v>22.447299999999998</v>
      </c>
      <c r="Z79" s="45">
        <v>14.811500000000001</v>
      </c>
      <c r="AA79" s="45">
        <v>17.002800000000001</v>
      </c>
      <c r="AB79" s="45">
        <v>0</v>
      </c>
      <c r="AC79" s="45">
        <v>17.002800000000001</v>
      </c>
      <c r="AD79" s="45">
        <v>0</v>
      </c>
      <c r="AE79" s="45">
        <v>22.447299999999998</v>
      </c>
      <c r="AF79" s="45">
        <v>14.811500000000001</v>
      </c>
      <c r="AG79" s="45">
        <v>0</v>
      </c>
      <c r="AH79" s="45">
        <v>0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>
        <v>29.3018</v>
      </c>
    </row>
    <row r="80" spans="1:39" hidden="1" outlineLevel="1">
      <c r="A80" s="8">
        <v>42644</v>
      </c>
      <c r="B80" s="45">
        <v>31.360600000000002</v>
      </c>
      <c r="C80" s="45">
        <v>32.245199999999997</v>
      </c>
      <c r="D80" s="45">
        <v>31.400600000000001</v>
      </c>
      <c r="E80" s="45">
        <v>32.622300000000003</v>
      </c>
      <c r="F80" s="45">
        <v>41.031599999999997</v>
      </c>
      <c r="G80" s="45">
        <v>33.018099999999997</v>
      </c>
      <c r="H80" s="45">
        <v>23.261199999999999</v>
      </c>
      <c r="I80" s="45">
        <v>32.24</v>
      </c>
      <c r="J80" s="45">
        <v>31.382899999999999</v>
      </c>
      <c r="K80" s="45">
        <v>32.622300000000003</v>
      </c>
      <c r="L80" s="45">
        <v>41.031599999999997</v>
      </c>
      <c r="M80" s="45">
        <v>33.018099999999997</v>
      </c>
      <c r="N80" s="45">
        <v>23.261199999999999</v>
      </c>
      <c r="O80" s="45">
        <v>49.308900000000001</v>
      </c>
      <c r="P80" s="45">
        <v>49.308900000000001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>
        <v>20.605599999999999</v>
      </c>
      <c r="V80" s="45">
        <v>0</v>
      </c>
      <c r="W80" s="45">
        <v>20.605599999999999</v>
      </c>
      <c r="X80" s="45">
        <v>0</v>
      </c>
      <c r="Y80" s="45">
        <v>24.677399999999999</v>
      </c>
      <c r="Z80" s="45">
        <v>20.434799999999999</v>
      </c>
      <c r="AA80" s="45">
        <v>20.605599999999999</v>
      </c>
      <c r="AB80" s="45">
        <v>0</v>
      </c>
      <c r="AC80" s="45">
        <v>20.605599999999999</v>
      </c>
      <c r="AD80" s="45">
        <v>0</v>
      </c>
      <c r="AE80" s="45">
        <v>24.677399999999999</v>
      </c>
      <c r="AF80" s="45">
        <v>20.434799999999999</v>
      </c>
      <c r="AG80" s="45">
        <v>0</v>
      </c>
      <c r="AH80" s="45">
        <v>0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>
        <v>28.764099999999999</v>
      </c>
    </row>
    <row r="81" spans="1:39" hidden="1" outlineLevel="1">
      <c r="A81" s="8">
        <v>42675</v>
      </c>
      <c r="B81" s="45">
        <v>32.2622</v>
      </c>
      <c r="C81" s="45">
        <v>33.096899999999998</v>
      </c>
      <c r="D81" s="45">
        <v>30.685099999999998</v>
      </c>
      <c r="E81" s="45">
        <v>34.713200000000001</v>
      </c>
      <c r="F81" s="45">
        <v>44.348100000000002</v>
      </c>
      <c r="G81" s="45">
        <v>33.862699999999997</v>
      </c>
      <c r="H81" s="45">
        <v>26.053799999999999</v>
      </c>
      <c r="I81" s="45">
        <v>33.052999999999997</v>
      </c>
      <c r="J81" s="45">
        <v>30.551400000000001</v>
      </c>
      <c r="K81" s="45">
        <v>34.713200000000001</v>
      </c>
      <c r="L81" s="45">
        <v>44.348100000000002</v>
      </c>
      <c r="M81" s="45">
        <v>33.862699999999997</v>
      </c>
      <c r="N81" s="45">
        <v>26.053799999999999</v>
      </c>
      <c r="O81" s="45">
        <v>44.363599999999998</v>
      </c>
      <c r="P81" s="45">
        <v>44.363599999999998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>
        <v>20.773499999999999</v>
      </c>
      <c r="V81" s="45">
        <v>0</v>
      </c>
      <c r="W81" s="45">
        <v>20.773499999999999</v>
      </c>
      <c r="X81" s="45">
        <v>0</v>
      </c>
      <c r="Y81" s="45">
        <v>20.220700000000001</v>
      </c>
      <c r="Z81" s="45">
        <v>22.8752</v>
      </c>
      <c r="AA81" s="45">
        <v>20.773499999999999</v>
      </c>
      <c r="AB81" s="45">
        <v>0</v>
      </c>
      <c r="AC81" s="45">
        <v>20.773499999999999</v>
      </c>
      <c r="AD81" s="45">
        <v>0</v>
      </c>
      <c r="AE81" s="45">
        <v>20.220700000000001</v>
      </c>
      <c r="AF81" s="45">
        <v>22.8752</v>
      </c>
      <c r="AG81" s="45">
        <v>0</v>
      </c>
      <c r="AH81" s="45">
        <v>0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>
        <v>29.336600000000001</v>
      </c>
    </row>
    <row r="82" spans="1:39" hidden="1" outlineLevel="1">
      <c r="A82" s="8">
        <v>42705</v>
      </c>
      <c r="B82" s="45">
        <v>30.993300000000001</v>
      </c>
      <c r="C82" s="45">
        <v>32.136000000000003</v>
      </c>
      <c r="D82" s="45">
        <v>31.5106</v>
      </c>
      <c r="E82" s="45">
        <v>32.511800000000001</v>
      </c>
      <c r="F82" s="45">
        <v>35.1845</v>
      </c>
      <c r="G82" s="45">
        <v>32.651899999999998</v>
      </c>
      <c r="H82" s="45">
        <v>26.892600000000002</v>
      </c>
      <c r="I82" s="45">
        <v>32.124400000000001</v>
      </c>
      <c r="J82" s="45">
        <v>31.477799999999998</v>
      </c>
      <c r="K82" s="45">
        <v>32.511800000000001</v>
      </c>
      <c r="L82" s="45">
        <v>35.1845</v>
      </c>
      <c r="M82" s="45">
        <v>32.651899999999998</v>
      </c>
      <c r="N82" s="45">
        <v>26.892600000000002</v>
      </c>
      <c r="O82" s="45">
        <v>43.125100000000003</v>
      </c>
      <c r="P82" s="45">
        <v>43.125100000000003</v>
      </c>
      <c r="Q82" s="45" t="s">
        <v>268</v>
      </c>
      <c r="R82" s="45" t="s">
        <v>268</v>
      </c>
      <c r="S82" s="45" t="s">
        <v>268</v>
      </c>
      <c r="T82" s="45" t="s">
        <v>268</v>
      </c>
      <c r="U82" s="45">
        <v>21.068999999999999</v>
      </c>
      <c r="V82" s="45">
        <v>0</v>
      </c>
      <c r="W82" s="45">
        <v>21.068999999999999</v>
      </c>
      <c r="X82" s="45">
        <v>0</v>
      </c>
      <c r="Y82" s="45">
        <v>21.434200000000001</v>
      </c>
      <c r="Z82" s="45">
        <v>21.021100000000001</v>
      </c>
      <c r="AA82" s="45">
        <v>21.068999999999999</v>
      </c>
      <c r="AB82" s="45">
        <v>0</v>
      </c>
      <c r="AC82" s="45">
        <v>21.068999999999999</v>
      </c>
      <c r="AD82" s="45">
        <v>0</v>
      </c>
      <c r="AE82" s="45">
        <v>21.434200000000001</v>
      </c>
      <c r="AF82" s="45">
        <v>21.021100000000001</v>
      </c>
      <c r="AG82" s="45">
        <v>0</v>
      </c>
      <c r="AH82" s="45">
        <v>0</v>
      </c>
      <c r="AI82" s="45" t="s">
        <v>268</v>
      </c>
      <c r="AJ82" s="45" t="s">
        <v>268</v>
      </c>
      <c r="AK82" s="45" t="s">
        <v>268</v>
      </c>
      <c r="AL82" s="45" t="s">
        <v>268</v>
      </c>
      <c r="AM82" s="45">
        <v>26.093499999999999</v>
      </c>
    </row>
    <row r="83" spans="1:39" hidden="1" outlineLevel="1">
      <c r="A83" s="8">
        <v>42736</v>
      </c>
      <c r="B83" s="45">
        <v>32.966099999999997</v>
      </c>
      <c r="C83" s="45">
        <v>33.681800000000003</v>
      </c>
      <c r="D83" s="45">
        <v>31.336099999999998</v>
      </c>
      <c r="E83" s="45">
        <v>35.271799999999999</v>
      </c>
      <c r="F83" s="45">
        <v>42.004100000000001</v>
      </c>
      <c r="G83" s="45">
        <v>33.899099999999997</v>
      </c>
      <c r="H83" s="45">
        <v>32.360500000000002</v>
      </c>
      <c r="I83" s="45">
        <v>33.680300000000003</v>
      </c>
      <c r="J83" s="45">
        <v>31.331499999999998</v>
      </c>
      <c r="K83" s="45">
        <v>35.271799999999999</v>
      </c>
      <c r="L83" s="45">
        <v>42.004100000000001</v>
      </c>
      <c r="M83" s="45">
        <v>33.899099999999997</v>
      </c>
      <c r="N83" s="45">
        <v>32.360500000000002</v>
      </c>
      <c r="O83" s="45">
        <v>44.074300000000001</v>
      </c>
      <c r="P83" s="45">
        <v>44.074300000000001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>
        <v>12.242900000000001</v>
      </c>
      <c r="V83" s="45">
        <v>0</v>
      </c>
      <c r="W83" s="45">
        <v>12.242900000000001</v>
      </c>
      <c r="X83" s="45">
        <v>0</v>
      </c>
      <c r="Y83" s="45">
        <v>24.221</v>
      </c>
      <c r="Z83" s="45">
        <v>10.650700000000001</v>
      </c>
      <c r="AA83" s="45">
        <v>12.242900000000001</v>
      </c>
      <c r="AB83" s="45">
        <v>0</v>
      </c>
      <c r="AC83" s="45">
        <v>12.242900000000001</v>
      </c>
      <c r="AD83" s="45">
        <v>0</v>
      </c>
      <c r="AE83" s="45">
        <v>24.221</v>
      </c>
      <c r="AF83" s="45">
        <v>10.650700000000001</v>
      </c>
      <c r="AG83" s="45">
        <v>0</v>
      </c>
      <c r="AH83" s="45">
        <v>0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>
        <v>28.946300000000001</v>
      </c>
    </row>
    <row r="84" spans="1:39" hidden="1" outlineLevel="1">
      <c r="A84" s="8">
        <v>42767</v>
      </c>
      <c r="B84" s="45">
        <v>31.189499999999999</v>
      </c>
      <c r="C84" s="45">
        <v>31.965900000000001</v>
      </c>
      <c r="D84" s="45">
        <v>30.361000000000001</v>
      </c>
      <c r="E84" s="45">
        <v>35.561100000000003</v>
      </c>
      <c r="F84" s="45">
        <v>44.121299999999998</v>
      </c>
      <c r="G84" s="45">
        <v>34.979700000000001</v>
      </c>
      <c r="H84" s="45">
        <v>27.205400000000001</v>
      </c>
      <c r="I84" s="45">
        <v>31.965199999999999</v>
      </c>
      <c r="J84" s="45">
        <v>30.3597</v>
      </c>
      <c r="K84" s="45">
        <v>35.561100000000003</v>
      </c>
      <c r="L84" s="45">
        <v>44.121299999999998</v>
      </c>
      <c r="M84" s="45">
        <v>34.979700000000001</v>
      </c>
      <c r="N84" s="45">
        <v>27.205400000000001</v>
      </c>
      <c r="O84" s="45">
        <v>48.907499999999999</v>
      </c>
      <c r="P84" s="45">
        <v>48.907499999999999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>
        <v>20.5684</v>
      </c>
      <c r="V84" s="45">
        <v>0</v>
      </c>
      <c r="W84" s="45">
        <v>20.5684</v>
      </c>
      <c r="X84" s="45">
        <v>0</v>
      </c>
      <c r="Y84" s="45">
        <v>23.533300000000001</v>
      </c>
      <c r="Z84" s="45">
        <v>19.943300000000001</v>
      </c>
      <c r="AA84" s="45">
        <v>20.5684</v>
      </c>
      <c r="AB84" s="45">
        <v>0</v>
      </c>
      <c r="AC84" s="45">
        <v>20.5684</v>
      </c>
      <c r="AD84" s="45">
        <v>0</v>
      </c>
      <c r="AE84" s="45">
        <v>23.533300000000001</v>
      </c>
      <c r="AF84" s="45">
        <v>19.943300000000001</v>
      </c>
      <c r="AG84" s="45">
        <v>0</v>
      </c>
      <c r="AH84" s="45">
        <v>0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>
        <v>25.7746</v>
      </c>
    </row>
    <row r="85" spans="1:39" hidden="1" outlineLevel="1">
      <c r="A85" s="8">
        <v>42795</v>
      </c>
      <c r="B85" s="45">
        <v>30.080100000000002</v>
      </c>
      <c r="C85" s="45">
        <v>31.416599999999999</v>
      </c>
      <c r="D85" s="45">
        <v>30.676500000000001</v>
      </c>
      <c r="E85" s="45">
        <v>32.135899999999999</v>
      </c>
      <c r="F85" s="45">
        <v>37.403399999999998</v>
      </c>
      <c r="G85" s="45">
        <v>31.002500000000001</v>
      </c>
      <c r="H85" s="45">
        <v>31.955400000000001</v>
      </c>
      <c r="I85" s="45">
        <v>31.4146</v>
      </c>
      <c r="J85" s="45">
        <v>30.6721</v>
      </c>
      <c r="K85" s="45">
        <v>32.135899999999999</v>
      </c>
      <c r="L85" s="45">
        <v>37.403399999999998</v>
      </c>
      <c r="M85" s="45">
        <v>31.002500000000001</v>
      </c>
      <c r="N85" s="45">
        <v>31.955400000000001</v>
      </c>
      <c r="O85" s="45">
        <v>41.834299999999999</v>
      </c>
      <c r="P85" s="45">
        <v>41.834299999999999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>
        <v>16.1478</v>
      </c>
      <c r="V85" s="45">
        <v>0</v>
      </c>
      <c r="W85" s="45">
        <v>16.1478</v>
      </c>
      <c r="X85" s="45">
        <v>0</v>
      </c>
      <c r="Y85" s="45">
        <v>25.44</v>
      </c>
      <c r="Z85" s="45">
        <v>15.8161</v>
      </c>
      <c r="AA85" s="45">
        <v>16.1478</v>
      </c>
      <c r="AB85" s="45">
        <v>0</v>
      </c>
      <c r="AC85" s="45">
        <v>16.1478</v>
      </c>
      <c r="AD85" s="45">
        <v>0</v>
      </c>
      <c r="AE85" s="45">
        <v>25.44</v>
      </c>
      <c r="AF85" s="45">
        <v>15.8161</v>
      </c>
      <c r="AG85" s="45">
        <v>0</v>
      </c>
      <c r="AH85" s="45">
        <v>0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>
        <v>23.861499999999999</v>
      </c>
    </row>
    <row r="86" spans="1:39" hidden="1" outlineLevel="1">
      <c r="A86" s="8">
        <v>42826</v>
      </c>
      <c r="B86" s="45">
        <v>31.08</v>
      </c>
      <c r="C86" s="45">
        <v>32.377499999999998</v>
      </c>
      <c r="D86" s="45">
        <v>31.220600000000001</v>
      </c>
      <c r="E86" s="45">
        <v>32.883200000000002</v>
      </c>
      <c r="F86" s="45">
        <v>43.295200000000001</v>
      </c>
      <c r="G86" s="45">
        <v>31.696400000000001</v>
      </c>
      <c r="H86" s="45">
        <v>25.946899999999999</v>
      </c>
      <c r="I86" s="45">
        <v>32.368899999999996</v>
      </c>
      <c r="J86" s="45">
        <v>31.19</v>
      </c>
      <c r="K86" s="45">
        <v>32.883200000000002</v>
      </c>
      <c r="L86" s="45">
        <v>43.295200000000001</v>
      </c>
      <c r="M86" s="45">
        <v>31.696400000000001</v>
      </c>
      <c r="N86" s="45">
        <v>25.946899999999999</v>
      </c>
      <c r="O86" s="45">
        <v>46.426600000000001</v>
      </c>
      <c r="P86" s="45">
        <v>46.426600000000001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>
        <v>20.2745</v>
      </c>
      <c r="V86" s="45">
        <v>0</v>
      </c>
      <c r="W86" s="45">
        <v>20.2745</v>
      </c>
      <c r="X86" s="45">
        <v>24</v>
      </c>
      <c r="Y86" s="45">
        <v>24.42</v>
      </c>
      <c r="Z86" s="45">
        <v>19.598400000000002</v>
      </c>
      <c r="AA86" s="45">
        <v>20.2745</v>
      </c>
      <c r="AB86" s="45">
        <v>0</v>
      </c>
      <c r="AC86" s="45">
        <v>20.2745</v>
      </c>
      <c r="AD86" s="45">
        <v>24</v>
      </c>
      <c r="AE86" s="45">
        <v>24.42</v>
      </c>
      <c r="AF86" s="45">
        <v>19.598400000000002</v>
      </c>
      <c r="AG86" s="45">
        <v>0</v>
      </c>
      <c r="AH86" s="45">
        <v>0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>
        <v>25.529199999999999</v>
      </c>
    </row>
    <row r="87" spans="1:39" hidden="1" outlineLevel="1">
      <c r="A87" s="8">
        <v>42856</v>
      </c>
      <c r="B87" s="45">
        <v>30.694800000000001</v>
      </c>
      <c r="C87" s="45">
        <v>32.021000000000001</v>
      </c>
      <c r="D87" s="45">
        <v>30.911799999999999</v>
      </c>
      <c r="E87" s="45">
        <v>32.700099999999999</v>
      </c>
      <c r="F87" s="45">
        <v>38.176099999999998</v>
      </c>
      <c r="G87" s="45">
        <v>32.6113</v>
      </c>
      <c r="H87" s="45">
        <v>26.759899999999998</v>
      </c>
      <c r="I87" s="45">
        <v>32.014600000000002</v>
      </c>
      <c r="J87" s="45">
        <v>30.893699999999999</v>
      </c>
      <c r="K87" s="45">
        <v>32.700099999999999</v>
      </c>
      <c r="L87" s="45">
        <v>38.176099999999998</v>
      </c>
      <c r="M87" s="45">
        <v>32.6113</v>
      </c>
      <c r="N87" s="45">
        <v>26.759899999999998</v>
      </c>
      <c r="O87" s="45">
        <v>49.752099999999999</v>
      </c>
      <c r="P87" s="45">
        <v>49.752099999999999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>
        <v>19.1706</v>
      </c>
      <c r="V87" s="45">
        <v>0</v>
      </c>
      <c r="W87" s="45">
        <v>19.1706</v>
      </c>
      <c r="X87" s="45">
        <v>0</v>
      </c>
      <c r="Y87" s="45">
        <v>20.401</v>
      </c>
      <c r="Z87" s="45">
        <v>18.282699999999998</v>
      </c>
      <c r="AA87" s="45">
        <v>19.1706</v>
      </c>
      <c r="AB87" s="45">
        <v>0</v>
      </c>
      <c r="AC87" s="45">
        <v>19.1706</v>
      </c>
      <c r="AD87" s="45">
        <v>0</v>
      </c>
      <c r="AE87" s="45">
        <v>20.401</v>
      </c>
      <c r="AF87" s="45">
        <v>18.282699999999998</v>
      </c>
      <c r="AG87" s="45">
        <v>0</v>
      </c>
      <c r="AH87" s="45">
        <v>0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>
        <v>24.027200000000001</v>
      </c>
    </row>
    <row r="88" spans="1:39" hidden="1" outlineLevel="1">
      <c r="A88" s="8">
        <v>42887</v>
      </c>
      <c r="B88" s="45">
        <v>30.607500000000002</v>
      </c>
      <c r="C88" s="45">
        <v>31.885200000000001</v>
      </c>
      <c r="D88" s="45">
        <v>30.8094</v>
      </c>
      <c r="E88" s="45">
        <v>32.592700000000001</v>
      </c>
      <c r="F88" s="45">
        <v>37.172699999999999</v>
      </c>
      <c r="G88" s="45">
        <v>32.0976</v>
      </c>
      <c r="H88" s="45">
        <v>29.2121</v>
      </c>
      <c r="I88" s="45">
        <v>31.885100000000001</v>
      </c>
      <c r="J88" s="45">
        <v>30.808900000000001</v>
      </c>
      <c r="K88" s="45">
        <v>32.592700000000001</v>
      </c>
      <c r="L88" s="45">
        <v>37.172699999999999</v>
      </c>
      <c r="M88" s="45">
        <v>32.0976</v>
      </c>
      <c r="N88" s="45">
        <v>29.2121</v>
      </c>
      <c r="O88" s="45">
        <v>39.194600000000001</v>
      </c>
      <c r="P88" s="45">
        <v>39.194600000000001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>
        <v>18.967400000000001</v>
      </c>
      <c r="V88" s="45">
        <v>0</v>
      </c>
      <c r="W88" s="45">
        <v>18.967400000000001</v>
      </c>
      <c r="X88" s="45">
        <v>24</v>
      </c>
      <c r="Y88" s="45">
        <v>23.715800000000002</v>
      </c>
      <c r="Z88" s="45">
        <v>18.243099999999998</v>
      </c>
      <c r="AA88" s="45">
        <v>18.967400000000001</v>
      </c>
      <c r="AB88" s="45">
        <v>0</v>
      </c>
      <c r="AC88" s="45">
        <v>18.967400000000001</v>
      </c>
      <c r="AD88" s="45">
        <v>24</v>
      </c>
      <c r="AE88" s="45">
        <v>23.715800000000002</v>
      </c>
      <c r="AF88" s="45">
        <v>18.243099999999998</v>
      </c>
      <c r="AG88" s="45">
        <v>0</v>
      </c>
      <c r="AH88" s="45">
        <v>0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>
        <v>24.882899999999999</v>
      </c>
    </row>
    <row r="89" spans="1:39" hidden="1" outlineLevel="1">
      <c r="A89" s="8">
        <v>42917</v>
      </c>
      <c r="B89" s="45">
        <v>29.687799999999999</v>
      </c>
      <c r="C89" s="45">
        <v>30.544799999999999</v>
      </c>
      <c r="D89" s="45">
        <v>31.294899999999998</v>
      </c>
      <c r="E89" s="45">
        <v>30.1721</v>
      </c>
      <c r="F89" s="45">
        <v>25.7363</v>
      </c>
      <c r="G89" s="45">
        <v>31.426100000000002</v>
      </c>
      <c r="H89" s="45">
        <v>30.292100000000001</v>
      </c>
      <c r="I89" s="45">
        <v>30.544799999999999</v>
      </c>
      <c r="J89" s="45">
        <v>31.294799999999999</v>
      </c>
      <c r="K89" s="45">
        <v>30.1721</v>
      </c>
      <c r="L89" s="45">
        <v>25.7363</v>
      </c>
      <c r="M89" s="45">
        <v>31.426100000000002</v>
      </c>
      <c r="N89" s="45">
        <v>30.292100000000001</v>
      </c>
      <c r="O89" s="45">
        <v>36.5349</v>
      </c>
      <c r="P89" s="45">
        <v>36.5349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>
        <v>21.015699999999999</v>
      </c>
      <c r="V89" s="45">
        <v>0</v>
      </c>
      <c r="W89" s="45">
        <v>21.015699999999999</v>
      </c>
      <c r="X89" s="45">
        <v>0</v>
      </c>
      <c r="Y89" s="45">
        <v>25.5807</v>
      </c>
      <c r="Z89" s="45">
        <v>20.766999999999999</v>
      </c>
      <c r="AA89" s="45">
        <v>21.015699999999999</v>
      </c>
      <c r="AB89" s="45">
        <v>0</v>
      </c>
      <c r="AC89" s="45">
        <v>21.015699999999999</v>
      </c>
      <c r="AD89" s="45">
        <v>0</v>
      </c>
      <c r="AE89" s="45">
        <v>25.5807</v>
      </c>
      <c r="AF89" s="45">
        <v>20.766999999999999</v>
      </c>
      <c r="AG89" s="45">
        <v>0</v>
      </c>
      <c r="AH89" s="45">
        <v>0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>
        <v>24.559200000000001</v>
      </c>
    </row>
    <row r="90" spans="1:39" hidden="1" outlineLevel="1">
      <c r="A90" s="8">
        <v>42948</v>
      </c>
      <c r="B90" s="45">
        <v>27.247800000000002</v>
      </c>
      <c r="C90" s="45">
        <v>28.366900000000001</v>
      </c>
      <c r="D90" s="45">
        <v>31.249500000000001</v>
      </c>
      <c r="E90" s="45">
        <v>26.817499999999999</v>
      </c>
      <c r="F90" s="45">
        <v>18.594799999999999</v>
      </c>
      <c r="G90" s="45">
        <v>30.0215</v>
      </c>
      <c r="H90" s="45">
        <v>27.5517</v>
      </c>
      <c r="I90" s="45">
        <v>28.3612</v>
      </c>
      <c r="J90" s="45">
        <v>31.235299999999999</v>
      </c>
      <c r="K90" s="45">
        <v>26.817499999999999</v>
      </c>
      <c r="L90" s="45">
        <v>18.594799999999999</v>
      </c>
      <c r="M90" s="45">
        <v>30.0215</v>
      </c>
      <c r="N90" s="45">
        <v>27.5517</v>
      </c>
      <c r="O90" s="45">
        <v>49.777099999999997</v>
      </c>
      <c r="P90" s="45">
        <v>49.777099999999997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>
        <v>20.0059</v>
      </c>
      <c r="V90" s="45">
        <v>0</v>
      </c>
      <c r="W90" s="45">
        <v>20.0059</v>
      </c>
      <c r="X90" s="45">
        <v>0</v>
      </c>
      <c r="Y90" s="45">
        <v>7.2698999999999998</v>
      </c>
      <c r="Z90" s="45">
        <v>23.131499999999999</v>
      </c>
      <c r="AA90" s="45">
        <v>20.0059</v>
      </c>
      <c r="AB90" s="45">
        <v>0</v>
      </c>
      <c r="AC90" s="45">
        <v>20.0059</v>
      </c>
      <c r="AD90" s="45">
        <v>0</v>
      </c>
      <c r="AE90" s="45">
        <v>7.2698999999999998</v>
      </c>
      <c r="AF90" s="45">
        <v>23.131499999999999</v>
      </c>
      <c r="AG90" s="45">
        <v>0</v>
      </c>
      <c r="AH90" s="45">
        <v>0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>
        <v>21.722300000000001</v>
      </c>
    </row>
    <row r="91" spans="1:39" hidden="1" outlineLevel="1">
      <c r="A91" s="8">
        <v>42979</v>
      </c>
      <c r="B91" s="45">
        <v>29.4773</v>
      </c>
      <c r="C91" s="45">
        <v>30.498699999999999</v>
      </c>
      <c r="D91" s="45">
        <v>31.889600000000002</v>
      </c>
      <c r="E91" s="45">
        <v>29.8962</v>
      </c>
      <c r="F91" s="45">
        <v>33.588299999999997</v>
      </c>
      <c r="G91" s="45">
        <v>29.085000000000001</v>
      </c>
      <c r="H91" s="45">
        <v>27.539100000000001</v>
      </c>
      <c r="I91" s="45">
        <v>30.497299999999999</v>
      </c>
      <c r="J91" s="45">
        <v>31.885400000000001</v>
      </c>
      <c r="K91" s="45">
        <v>29.8962</v>
      </c>
      <c r="L91" s="45">
        <v>33.588299999999997</v>
      </c>
      <c r="M91" s="45">
        <v>29.085000000000001</v>
      </c>
      <c r="N91" s="45">
        <v>27.539100000000001</v>
      </c>
      <c r="O91" s="45">
        <v>50.323099999999997</v>
      </c>
      <c r="P91" s="45">
        <v>50.323099999999997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>
        <v>22.607900000000001</v>
      </c>
      <c r="V91" s="45">
        <v>0</v>
      </c>
      <c r="W91" s="45">
        <v>22.607900000000001</v>
      </c>
      <c r="X91" s="45">
        <v>0</v>
      </c>
      <c r="Y91" s="45">
        <v>23.171500000000002</v>
      </c>
      <c r="Z91" s="45">
        <v>22.5853</v>
      </c>
      <c r="AA91" s="45">
        <v>22.607900000000001</v>
      </c>
      <c r="AB91" s="45">
        <v>0</v>
      </c>
      <c r="AC91" s="45">
        <v>22.607900000000001</v>
      </c>
      <c r="AD91" s="45">
        <v>0</v>
      </c>
      <c r="AE91" s="45">
        <v>23.171500000000002</v>
      </c>
      <c r="AF91" s="45">
        <v>22.5853</v>
      </c>
      <c r="AG91" s="45">
        <v>0</v>
      </c>
      <c r="AH91" s="45">
        <v>0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>
        <v>23.077000000000002</v>
      </c>
    </row>
    <row r="92" spans="1:39" hidden="1" outlineLevel="1">
      <c r="A92" s="8">
        <v>43009</v>
      </c>
      <c r="B92" s="45">
        <v>29.540400000000002</v>
      </c>
      <c r="C92" s="45">
        <v>30.4956</v>
      </c>
      <c r="D92" s="45">
        <v>32.831000000000003</v>
      </c>
      <c r="E92" s="45">
        <v>29.663799999999998</v>
      </c>
      <c r="F92" s="45">
        <v>32.311999999999998</v>
      </c>
      <c r="G92" s="45">
        <v>29.4726</v>
      </c>
      <c r="H92" s="45">
        <v>22.414100000000001</v>
      </c>
      <c r="I92" s="45">
        <v>30.4941</v>
      </c>
      <c r="J92" s="45">
        <v>32.825899999999997</v>
      </c>
      <c r="K92" s="45">
        <v>29.663799999999998</v>
      </c>
      <c r="L92" s="45">
        <v>32.311999999999998</v>
      </c>
      <c r="M92" s="45">
        <v>29.4726</v>
      </c>
      <c r="N92" s="45">
        <v>22.414100000000001</v>
      </c>
      <c r="O92" s="45">
        <v>54.107900000000001</v>
      </c>
      <c r="P92" s="45">
        <v>54.107900000000001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>
        <v>21.4499</v>
      </c>
      <c r="V92" s="45">
        <v>0</v>
      </c>
      <c r="W92" s="45">
        <v>21.4499</v>
      </c>
      <c r="X92" s="45">
        <v>0</v>
      </c>
      <c r="Y92" s="45">
        <v>19.399999999999999</v>
      </c>
      <c r="Z92" s="45">
        <v>21.549399999999999</v>
      </c>
      <c r="AA92" s="45">
        <v>21.4499</v>
      </c>
      <c r="AB92" s="45">
        <v>0</v>
      </c>
      <c r="AC92" s="45">
        <v>21.4499</v>
      </c>
      <c r="AD92" s="45">
        <v>0</v>
      </c>
      <c r="AE92" s="45">
        <v>19.399999999999999</v>
      </c>
      <c r="AF92" s="45">
        <v>21.549399999999999</v>
      </c>
      <c r="AG92" s="45">
        <v>0</v>
      </c>
      <c r="AH92" s="45">
        <v>0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>
        <v>23.0931</v>
      </c>
    </row>
    <row r="93" spans="1:39" hidden="1" outlineLevel="1">
      <c r="A93" s="8">
        <v>43040</v>
      </c>
      <c r="B93" s="45">
        <v>28.937000000000001</v>
      </c>
      <c r="C93" s="45">
        <v>30.208500000000001</v>
      </c>
      <c r="D93" s="45">
        <v>32.517299999999999</v>
      </c>
      <c r="E93" s="45">
        <v>29.1709</v>
      </c>
      <c r="F93" s="45">
        <v>30.180700000000002</v>
      </c>
      <c r="G93" s="45">
        <v>29.377800000000001</v>
      </c>
      <c r="H93" s="45">
        <v>23.691199999999998</v>
      </c>
      <c r="I93" s="45">
        <v>30.2043</v>
      </c>
      <c r="J93" s="45">
        <v>32.505099999999999</v>
      </c>
      <c r="K93" s="45">
        <v>29.1709</v>
      </c>
      <c r="L93" s="45">
        <v>30.180700000000002</v>
      </c>
      <c r="M93" s="45">
        <v>29.377800000000001</v>
      </c>
      <c r="N93" s="45">
        <v>23.691199999999998</v>
      </c>
      <c r="O93" s="45">
        <v>54.156700000000001</v>
      </c>
      <c r="P93" s="45">
        <v>54.156700000000001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>
        <v>20.384</v>
      </c>
      <c r="V93" s="45">
        <v>0</v>
      </c>
      <c r="W93" s="45">
        <v>20.384</v>
      </c>
      <c r="X93" s="45">
        <v>20.5</v>
      </c>
      <c r="Y93" s="45">
        <v>16</v>
      </c>
      <c r="Z93" s="45">
        <v>20.8309</v>
      </c>
      <c r="AA93" s="45">
        <v>20.384</v>
      </c>
      <c r="AB93" s="45">
        <v>0</v>
      </c>
      <c r="AC93" s="45">
        <v>20.384</v>
      </c>
      <c r="AD93" s="45">
        <v>20.5</v>
      </c>
      <c r="AE93" s="45">
        <v>16</v>
      </c>
      <c r="AF93" s="45">
        <v>20.8309</v>
      </c>
      <c r="AG93" s="45">
        <v>0</v>
      </c>
      <c r="AH93" s="45">
        <v>0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>
        <v>22.096699999999998</v>
      </c>
    </row>
    <row r="94" spans="1:39" hidden="1" outlineLevel="1">
      <c r="A94" s="8">
        <v>43070</v>
      </c>
      <c r="B94" s="45">
        <v>35.483400000000003</v>
      </c>
      <c r="C94" s="45">
        <v>37.811599999999999</v>
      </c>
      <c r="D94" s="45">
        <v>31.876300000000001</v>
      </c>
      <c r="E94" s="45">
        <v>40.156999999999996</v>
      </c>
      <c r="F94" s="45">
        <v>67.752399999999994</v>
      </c>
      <c r="G94" s="45">
        <v>34.230499999999999</v>
      </c>
      <c r="H94" s="45">
        <v>25.526499999999999</v>
      </c>
      <c r="I94" s="45">
        <v>37.8093</v>
      </c>
      <c r="J94" s="45">
        <v>31.8658</v>
      </c>
      <c r="K94" s="45">
        <v>40.156999999999996</v>
      </c>
      <c r="L94" s="45">
        <v>67.752399999999994</v>
      </c>
      <c r="M94" s="45">
        <v>34.230499999999999</v>
      </c>
      <c r="N94" s="45">
        <v>25.526499999999999</v>
      </c>
      <c r="O94" s="45">
        <v>56.417400000000001</v>
      </c>
      <c r="P94" s="45">
        <v>56.417400000000001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>
        <v>21.776399999999999</v>
      </c>
      <c r="V94" s="45">
        <v>0</v>
      </c>
      <c r="W94" s="45">
        <v>21.776399999999999</v>
      </c>
      <c r="X94" s="45">
        <v>20.5</v>
      </c>
      <c r="Y94" s="45">
        <v>20.4207</v>
      </c>
      <c r="Z94" s="45">
        <v>21.913900000000002</v>
      </c>
      <c r="AA94" s="45">
        <v>21.776399999999999</v>
      </c>
      <c r="AB94" s="45">
        <v>0</v>
      </c>
      <c r="AC94" s="45">
        <v>21.776399999999999</v>
      </c>
      <c r="AD94" s="45">
        <v>20.5</v>
      </c>
      <c r="AE94" s="45">
        <v>20.4207</v>
      </c>
      <c r="AF94" s="45">
        <v>21.913900000000002</v>
      </c>
      <c r="AG94" s="45">
        <v>0</v>
      </c>
      <c r="AH94" s="45">
        <v>0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>
        <v>22.5428</v>
      </c>
    </row>
    <row r="95" spans="1:39" hidden="1" outlineLevel="1">
      <c r="A95" s="8">
        <v>43101</v>
      </c>
      <c r="B95" s="45">
        <v>32.119599999999998</v>
      </c>
      <c r="C95" s="45">
        <v>33.472999999999999</v>
      </c>
      <c r="D95" s="45">
        <v>32.578400000000002</v>
      </c>
      <c r="E95" s="45">
        <v>33.956099999999999</v>
      </c>
      <c r="F95" s="45">
        <v>44.982599999999998</v>
      </c>
      <c r="G95" s="45">
        <v>32.295699999999997</v>
      </c>
      <c r="H95" s="45">
        <v>23.6053</v>
      </c>
      <c r="I95" s="45">
        <v>33.4651</v>
      </c>
      <c r="J95" s="45">
        <v>32.554600000000001</v>
      </c>
      <c r="K95" s="45">
        <v>33.956099999999999</v>
      </c>
      <c r="L95" s="45">
        <v>44.982599999999998</v>
      </c>
      <c r="M95" s="45">
        <v>32.295699999999997</v>
      </c>
      <c r="N95" s="45">
        <v>23.6053</v>
      </c>
      <c r="O95" s="45">
        <v>50.001899999999999</v>
      </c>
      <c r="P95" s="45">
        <v>50.001899999999999</v>
      </c>
      <c r="Q95" s="45">
        <v>0</v>
      </c>
      <c r="R95" s="45" t="s">
        <v>268</v>
      </c>
      <c r="S95" s="45">
        <v>0</v>
      </c>
      <c r="T95" s="45" t="s">
        <v>268</v>
      </c>
      <c r="U95" s="45">
        <v>19.574000000000002</v>
      </c>
      <c r="V95" s="45">
        <v>0</v>
      </c>
      <c r="W95" s="45">
        <v>19.574000000000002</v>
      </c>
      <c r="X95" s="45">
        <v>20.5</v>
      </c>
      <c r="Y95" s="45">
        <v>19.903700000000001</v>
      </c>
      <c r="Z95" s="45">
        <v>19.527999999999999</v>
      </c>
      <c r="AA95" s="45">
        <v>19.574000000000002</v>
      </c>
      <c r="AB95" s="45">
        <v>0</v>
      </c>
      <c r="AC95" s="45">
        <v>19.574000000000002</v>
      </c>
      <c r="AD95" s="45">
        <v>20.5</v>
      </c>
      <c r="AE95" s="45">
        <v>19.903700000000001</v>
      </c>
      <c r="AF95" s="45">
        <v>19.527999999999999</v>
      </c>
      <c r="AG95" s="45">
        <v>0</v>
      </c>
      <c r="AH95" s="45">
        <v>0</v>
      </c>
      <c r="AI95" s="45">
        <v>0</v>
      </c>
      <c r="AJ95" s="45" t="s">
        <v>268</v>
      </c>
      <c r="AK95" s="45">
        <v>0</v>
      </c>
      <c r="AL95" s="45" t="s">
        <v>268</v>
      </c>
      <c r="AM95" s="45">
        <v>22.587800000000001</v>
      </c>
    </row>
    <row r="96" spans="1:39" hidden="1" outlineLevel="1">
      <c r="A96" s="8">
        <v>43132</v>
      </c>
      <c r="B96" s="45">
        <v>34.124200000000002</v>
      </c>
      <c r="C96" s="45">
        <v>36.496200000000002</v>
      </c>
      <c r="D96" s="45">
        <v>33.2864</v>
      </c>
      <c r="E96" s="45">
        <v>37.832500000000003</v>
      </c>
      <c r="F96" s="45">
        <v>48.005000000000003</v>
      </c>
      <c r="G96" s="45">
        <v>37.129100000000001</v>
      </c>
      <c r="H96" s="45">
        <v>22.181100000000001</v>
      </c>
      <c r="I96" s="45">
        <v>36.495600000000003</v>
      </c>
      <c r="J96" s="45">
        <v>33.284100000000002</v>
      </c>
      <c r="K96" s="45">
        <v>37.832500000000003</v>
      </c>
      <c r="L96" s="45">
        <v>48.005000000000003</v>
      </c>
      <c r="M96" s="45">
        <v>37.129100000000001</v>
      </c>
      <c r="N96" s="45">
        <v>22.181100000000001</v>
      </c>
      <c r="O96" s="45">
        <v>56.836599999999997</v>
      </c>
      <c r="P96" s="45">
        <v>56.836599999999997</v>
      </c>
      <c r="Q96" s="45" t="s">
        <v>268</v>
      </c>
      <c r="R96" s="45" t="s">
        <v>268</v>
      </c>
      <c r="S96" s="45" t="s">
        <v>268</v>
      </c>
      <c r="T96" s="45" t="s">
        <v>268</v>
      </c>
      <c r="U96" s="45">
        <v>21.096299999999999</v>
      </c>
      <c r="V96" s="45">
        <v>0</v>
      </c>
      <c r="W96" s="45">
        <v>21.096299999999999</v>
      </c>
      <c r="X96" s="45">
        <v>20.5</v>
      </c>
      <c r="Y96" s="45">
        <v>21.309000000000001</v>
      </c>
      <c r="Z96" s="45">
        <v>21.1648</v>
      </c>
      <c r="AA96" s="45">
        <v>21.096299999999999</v>
      </c>
      <c r="AB96" s="45">
        <v>0</v>
      </c>
      <c r="AC96" s="45">
        <v>21.096299999999999</v>
      </c>
      <c r="AD96" s="45">
        <v>20.5</v>
      </c>
      <c r="AE96" s="45">
        <v>21.309000000000001</v>
      </c>
      <c r="AF96" s="45">
        <v>21.1648</v>
      </c>
      <c r="AG96" s="45">
        <v>0</v>
      </c>
      <c r="AH96" s="45">
        <v>0</v>
      </c>
      <c r="AI96" s="45" t="s">
        <v>268</v>
      </c>
      <c r="AJ96" s="45" t="s">
        <v>268</v>
      </c>
      <c r="AK96" s="45" t="s">
        <v>268</v>
      </c>
      <c r="AL96" s="45" t="s">
        <v>268</v>
      </c>
      <c r="AM96" s="45">
        <v>22.5151</v>
      </c>
    </row>
    <row r="97" spans="1:39" hidden="1" outlineLevel="1">
      <c r="A97" s="8">
        <v>43160</v>
      </c>
      <c r="B97" s="45">
        <v>33.4026</v>
      </c>
      <c r="C97" s="45">
        <v>35.971800000000002</v>
      </c>
      <c r="D97" s="45">
        <v>33.0837</v>
      </c>
      <c r="E97" s="45">
        <v>37.437899999999999</v>
      </c>
      <c r="F97" s="45">
        <v>38.717599999999997</v>
      </c>
      <c r="G97" s="45">
        <v>38.124699999999997</v>
      </c>
      <c r="H97" s="45">
        <v>24.252600000000001</v>
      </c>
      <c r="I97" s="45">
        <v>35.964700000000001</v>
      </c>
      <c r="J97" s="45">
        <v>33.058300000000003</v>
      </c>
      <c r="K97" s="45">
        <v>37.437899999999999</v>
      </c>
      <c r="L97" s="45">
        <v>38.717599999999997</v>
      </c>
      <c r="M97" s="45">
        <v>38.124699999999997</v>
      </c>
      <c r="N97" s="45">
        <v>24.252600000000001</v>
      </c>
      <c r="O97" s="45">
        <v>50.332099999999997</v>
      </c>
      <c r="P97" s="45">
        <v>50.332099999999997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>
        <v>20.0335</v>
      </c>
      <c r="V97" s="45">
        <v>0</v>
      </c>
      <c r="W97" s="45">
        <v>20.0335</v>
      </c>
      <c r="X97" s="45">
        <v>20.5</v>
      </c>
      <c r="Y97" s="45">
        <v>18</v>
      </c>
      <c r="Z97" s="45">
        <v>20.0609</v>
      </c>
      <c r="AA97" s="45">
        <v>20.0335</v>
      </c>
      <c r="AB97" s="45">
        <v>0</v>
      </c>
      <c r="AC97" s="45">
        <v>20.0335</v>
      </c>
      <c r="AD97" s="45">
        <v>20.5</v>
      </c>
      <c r="AE97" s="45">
        <v>18</v>
      </c>
      <c r="AF97" s="45">
        <v>20.0609</v>
      </c>
      <c r="AG97" s="45">
        <v>0</v>
      </c>
      <c r="AH97" s="45">
        <v>0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>
        <v>21.324400000000001</v>
      </c>
    </row>
    <row r="98" spans="1:39" hidden="1" outlineLevel="1">
      <c r="A98" s="8">
        <v>43191</v>
      </c>
      <c r="B98" s="45">
        <v>34.6616</v>
      </c>
      <c r="C98" s="45">
        <v>37.058700000000002</v>
      </c>
      <c r="D98" s="45">
        <v>32.930199999999999</v>
      </c>
      <c r="E98" s="45">
        <v>39.299300000000002</v>
      </c>
      <c r="F98" s="45">
        <v>47.612000000000002</v>
      </c>
      <c r="G98" s="45">
        <v>38.674700000000001</v>
      </c>
      <c r="H98" s="45">
        <v>22.215800000000002</v>
      </c>
      <c r="I98" s="45">
        <v>37.058199999999999</v>
      </c>
      <c r="J98" s="45">
        <v>32.928400000000003</v>
      </c>
      <c r="K98" s="45">
        <v>39.299300000000002</v>
      </c>
      <c r="L98" s="45">
        <v>47.612000000000002</v>
      </c>
      <c r="M98" s="45">
        <v>38.674700000000001</v>
      </c>
      <c r="N98" s="45">
        <v>22.215800000000002</v>
      </c>
      <c r="O98" s="45">
        <v>49.572400000000002</v>
      </c>
      <c r="P98" s="45">
        <v>49.572400000000002</v>
      </c>
      <c r="Q98" s="45" t="s">
        <v>268</v>
      </c>
      <c r="R98" s="45" t="s">
        <v>268</v>
      </c>
      <c r="S98" s="45" t="s">
        <v>268</v>
      </c>
      <c r="T98" s="45" t="s">
        <v>268</v>
      </c>
      <c r="U98" s="45">
        <v>20.255299999999998</v>
      </c>
      <c r="V98" s="45">
        <v>0</v>
      </c>
      <c r="W98" s="45">
        <v>20.255299999999998</v>
      </c>
      <c r="X98" s="45">
        <v>20.5</v>
      </c>
      <c r="Y98" s="45">
        <v>22.4</v>
      </c>
      <c r="Z98" s="45">
        <v>20.1877</v>
      </c>
      <c r="AA98" s="45">
        <v>20.255299999999998</v>
      </c>
      <c r="AB98" s="45">
        <v>0</v>
      </c>
      <c r="AC98" s="45">
        <v>20.255299999999998</v>
      </c>
      <c r="AD98" s="45">
        <v>20.5</v>
      </c>
      <c r="AE98" s="45">
        <v>22.4</v>
      </c>
      <c r="AF98" s="45">
        <v>20.1877</v>
      </c>
      <c r="AG98" s="45">
        <v>0</v>
      </c>
      <c r="AH98" s="45">
        <v>0</v>
      </c>
      <c r="AI98" s="45" t="s">
        <v>268</v>
      </c>
      <c r="AJ98" s="45" t="s">
        <v>268</v>
      </c>
      <c r="AK98" s="45" t="s">
        <v>268</v>
      </c>
      <c r="AL98" s="45" t="s">
        <v>268</v>
      </c>
      <c r="AM98" s="45">
        <v>22.166499999999999</v>
      </c>
    </row>
    <row r="99" spans="1:39" hidden="1" outlineLevel="1">
      <c r="A99" s="8">
        <v>43221</v>
      </c>
      <c r="B99" s="45">
        <v>34.266100000000002</v>
      </c>
      <c r="C99" s="45">
        <v>36.0443</v>
      </c>
      <c r="D99" s="45">
        <v>32.838900000000002</v>
      </c>
      <c r="E99" s="45">
        <v>38.012500000000003</v>
      </c>
      <c r="F99" s="45">
        <v>43.495100000000001</v>
      </c>
      <c r="G99" s="45">
        <v>37.611400000000003</v>
      </c>
      <c r="H99" s="45">
        <v>24.242699999999999</v>
      </c>
      <c r="I99" s="45">
        <v>36.0441</v>
      </c>
      <c r="J99" s="45">
        <v>32.838099999999997</v>
      </c>
      <c r="K99" s="45">
        <v>38.012500000000003</v>
      </c>
      <c r="L99" s="45">
        <v>43.495100000000001</v>
      </c>
      <c r="M99" s="45">
        <v>37.611400000000003</v>
      </c>
      <c r="N99" s="45">
        <v>24.242699999999999</v>
      </c>
      <c r="O99" s="45">
        <v>58.6875</v>
      </c>
      <c r="P99" s="45">
        <v>58.6875</v>
      </c>
      <c r="Q99" s="45" t="s">
        <v>268</v>
      </c>
      <c r="R99" s="45" t="s">
        <v>268</v>
      </c>
      <c r="S99" s="45" t="s">
        <v>268</v>
      </c>
      <c r="T99" s="45" t="s">
        <v>268</v>
      </c>
      <c r="U99" s="45">
        <v>20.3979</v>
      </c>
      <c r="V99" s="45">
        <v>0</v>
      </c>
      <c r="W99" s="45">
        <v>20.3979</v>
      </c>
      <c r="X99" s="45">
        <v>20.5</v>
      </c>
      <c r="Y99" s="45">
        <v>19.399999999999999</v>
      </c>
      <c r="Z99" s="45">
        <v>20.405899999999999</v>
      </c>
      <c r="AA99" s="45">
        <v>20.3979</v>
      </c>
      <c r="AB99" s="45">
        <v>0</v>
      </c>
      <c r="AC99" s="45">
        <v>20.3979</v>
      </c>
      <c r="AD99" s="45">
        <v>20.5</v>
      </c>
      <c r="AE99" s="45">
        <v>19.399999999999999</v>
      </c>
      <c r="AF99" s="45">
        <v>20.405899999999999</v>
      </c>
      <c r="AG99" s="45">
        <v>0</v>
      </c>
      <c r="AH99" s="45">
        <v>0</v>
      </c>
      <c r="AI99" s="45" t="s">
        <v>268</v>
      </c>
      <c r="AJ99" s="45" t="s">
        <v>268</v>
      </c>
      <c r="AK99" s="45" t="s">
        <v>268</v>
      </c>
      <c r="AL99" s="45" t="s">
        <v>268</v>
      </c>
      <c r="AM99" s="45">
        <v>23.04</v>
      </c>
    </row>
    <row r="100" spans="1:39" hidden="1" outlineLevel="1">
      <c r="A100" s="8">
        <v>43252</v>
      </c>
      <c r="B100" s="45">
        <v>37.7241</v>
      </c>
      <c r="C100" s="45">
        <v>40.218499999999999</v>
      </c>
      <c r="D100" s="45">
        <v>33.757199999999997</v>
      </c>
      <c r="E100" s="45">
        <v>42.665799999999997</v>
      </c>
      <c r="F100" s="45">
        <v>42.738</v>
      </c>
      <c r="G100" s="45">
        <v>43.745399999999997</v>
      </c>
      <c r="H100" s="45">
        <v>23.935500000000001</v>
      </c>
      <c r="I100" s="45">
        <v>40.216500000000003</v>
      </c>
      <c r="J100" s="45">
        <v>33.746499999999997</v>
      </c>
      <c r="K100" s="45">
        <v>42.665799999999997</v>
      </c>
      <c r="L100" s="45">
        <v>42.738</v>
      </c>
      <c r="M100" s="45">
        <v>43.745399999999997</v>
      </c>
      <c r="N100" s="45">
        <v>23.935500000000001</v>
      </c>
      <c r="O100" s="45">
        <v>53.577800000000003</v>
      </c>
      <c r="P100" s="45">
        <v>53.577800000000003</v>
      </c>
      <c r="Q100" s="45" t="s">
        <v>268</v>
      </c>
      <c r="R100" s="45" t="s">
        <v>268</v>
      </c>
      <c r="S100" s="45" t="s">
        <v>268</v>
      </c>
      <c r="T100" s="45" t="s">
        <v>268</v>
      </c>
      <c r="U100" s="45">
        <v>19.578399999999998</v>
      </c>
      <c r="V100" s="45">
        <v>0</v>
      </c>
      <c r="W100" s="45">
        <v>19.578399999999998</v>
      </c>
      <c r="X100" s="45">
        <v>20.5</v>
      </c>
      <c r="Y100" s="45">
        <v>24.889099999999999</v>
      </c>
      <c r="Z100" s="45">
        <v>18.637599999999999</v>
      </c>
      <c r="AA100" s="45">
        <v>19.578399999999998</v>
      </c>
      <c r="AB100" s="45">
        <v>0</v>
      </c>
      <c r="AC100" s="45">
        <v>19.578399999999998</v>
      </c>
      <c r="AD100" s="45">
        <v>20.5</v>
      </c>
      <c r="AE100" s="45">
        <v>24.889099999999999</v>
      </c>
      <c r="AF100" s="45">
        <v>18.637599999999999</v>
      </c>
      <c r="AG100" s="45">
        <v>0</v>
      </c>
      <c r="AH100" s="45">
        <v>0</v>
      </c>
      <c r="AI100" s="45" t="s">
        <v>268</v>
      </c>
      <c r="AJ100" s="45" t="s">
        <v>268</v>
      </c>
      <c r="AK100" s="45" t="s">
        <v>268</v>
      </c>
      <c r="AL100" s="45" t="s">
        <v>268</v>
      </c>
      <c r="AM100" s="45">
        <v>23.6874</v>
      </c>
    </row>
    <row r="101" spans="1:39" hidden="1" outlineLevel="1">
      <c r="A101" s="8">
        <v>43282</v>
      </c>
      <c r="B101" s="45">
        <v>33.71</v>
      </c>
      <c r="C101" s="45">
        <v>35.7012</v>
      </c>
      <c r="D101" s="45">
        <v>33.823</v>
      </c>
      <c r="E101" s="45">
        <v>36.504199999999997</v>
      </c>
      <c r="F101" s="45">
        <v>41.259099999999997</v>
      </c>
      <c r="G101" s="45">
        <v>36.421300000000002</v>
      </c>
      <c r="H101" s="45">
        <v>20.921099999999999</v>
      </c>
      <c r="I101" s="45">
        <v>35.6967</v>
      </c>
      <c r="J101" s="45">
        <v>33.805999999999997</v>
      </c>
      <c r="K101" s="45">
        <v>36.504199999999997</v>
      </c>
      <c r="L101" s="45">
        <v>41.259099999999997</v>
      </c>
      <c r="M101" s="45">
        <v>36.421300000000002</v>
      </c>
      <c r="N101" s="45">
        <v>20.921099999999999</v>
      </c>
      <c r="O101" s="45">
        <v>51.592399999999998</v>
      </c>
      <c r="P101" s="45">
        <v>51.592399999999998</v>
      </c>
      <c r="Q101" s="45" t="s">
        <v>268</v>
      </c>
      <c r="R101" s="45" t="s">
        <v>268</v>
      </c>
      <c r="S101" s="45" t="s">
        <v>268</v>
      </c>
      <c r="T101" s="45" t="s">
        <v>268</v>
      </c>
      <c r="U101" s="45">
        <v>19.5199</v>
      </c>
      <c r="V101" s="45">
        <v>0</v>
      </c>
      <c r="W101" s="45">
        <v>19.5199</v>
      </c>
      <c r="X101" s="45">
        <v>20.5</v>
      </c>
      <c r="Y101" s="45">
        <v>0</v>
      </c>
      <c r="Z101" s="45">
        <v>19.3278</v>
      </c>
      <c r="AA101" s="45">
        <v>19.5199</v>
      </c>
      <c r="AB101" s="45">
        <v>0</v>
      </c>
      <c r="AC101" s="45">
        <v>19.5199</v>
      </c>
      <c r="AD101" s="45">
        <v>20.5</v>
      </c>
      <c r="AE101" s="45">
        <v>0</v>
      </c>
      <c r="AF101" s="45">
        <v>19.3278</v>
      </c>
      <c r="AG101" s="45">
        <v>0</v>
      </c>
      <c r="AH101" s="45">
        <v>0</v>
      </c>
      <c r="AI101" s="45" t="s">
        <v>268</v>
      </c>
      <c r="AJ101" s="45" t="s">
        <v>268</v>
      </c>
      <c r="AK101" s="45" t="s">
        <v>268</v>
      </c>
      <c r="AL101" s="45" t="s">
        <v>268</v>
      </c>
      <c r="AM101" s="45">
        <v>23.751899999999999</v>
      </c>
    </row>
    <row r="102" spans="1:39" hidden="1" outlineLevel="1">
      <c r="A102" s="8">
        <v>43313</v>
      </c>
      <c r="B102" s="45">
        <v>35.2667</v>
      </c>
      <c r="C102" s="45">
        <v>38.495899999999999</v>
      </c>
      <c r="D102" s="45">
        <v>33.173299999999998</v>
      </c>
      <c r="E102" s="45">
        <v>41.138199999999998</v>
      </c>
      <c r="F102" s="45">
        <v>38.313200000000002</v>
      </c>
      <c r="G102" s="45">
        <v>42.6419</v>
      </c>
      <c r="H102" s="45">
        <v>25.386600000000001</v>
      </c>
      <c r="I102" s="45">
        <v>38.494399999999999</v>
      </c>
      <c r="J102" s="45">
        <v>33.166800000000002</v>
      </c>
      <c r="K102" s="45">
        <v>41.138199999999998</v>
      </c>
      <c r="L102" s="45">
        <v>38.313200000000002</v>
      </c>
      <c r="M102" s="45">
        <v>42.6419</v>
      </c>
      <c r="N102" s="45">
        <v>25.386600000000001</v>
      </c>
      <c r="O102" s="45">
        <v>51.1526</v>
      </c>
      <c r="P102" s="45">
        <v>51.1526</v>
      </c>
      <c r="Q102" s="45">
        <v>0</v>
      </c>
      <c r="R102" s="45" t="s">
        <v>268</v>
      </c>
      <c r="S102" s="45" t="s">
        <v>268</v>
      </c>
      <c r="T102" s="45">
        <v>0</v>
      </c>
      <c r="U102" s="45">
        <v>15.9734</v>
      </c>
      <c r="V102" s="45">
        <v>0</v>
      </c>
      <c r="W102" s="45">
        <v>15.9734</v>
      </c>
      <c r="X102" s="45">
        <v>2.1743999999999999</v>
      </c>
      <c r="Y102" s="45">
        <v>20.295500000000001</v>
      </c>
      <c r="Z102" s="45">
        <v>19.552199999999999</v>
      </c>
      <c r="AA102" s="45">
        <v>16.007000000000001</v>
      </c>
      <c r="AB102" s="45">
        <v>0</v>
      </c>
      <c r="AC102" s="45">
        <v>16.007000000000001</v>
      </c>
      <c r="AD102" s="45">
        <v>2.1743999999999999</v>
      </c>
      <c r="AE102" s="45">
        <v>20.295500000000001</v>
      </c>
      <c r="AF102" s="45">
        <v>19.7605</v>
      </c>
      <c r="AG102" s="45">
        <v>14.8</v>
      </c>
      <c r="AH102" s="45">
        <v>0</v>
      </c>
      <c r="AI102" s="45">
        <v>14.8</v>
      </c>
      <c r="AJ102" s="45" t="s">
        <v>268</v>
      </c>
      <c r="AK102" s="45" t="s">
        <v>268</v>
      </c>
      <c r="AL102" s="45">
        <v>14.8</v>
      </c>
      <c r="AM102" s="45">
        <v>23.0563</v>
      </c>
    </row>
    <row r="103" spans="1:39" hidden="1" outlineLevel="1">
      <c r="A103" s="8">
        <v>43344</v>
      </c>
      <c r="B103" s="45">
        <v>32.686900000000001</v>
      </c>
      <c r="C103" s="45">
        <v>34.325800000000001</v>
      </c>
      <c r="D103" s="45">
        <v>33.813899999999997</v>
      </c>
      <c r="E103" s="45">
        <v>34.499200000000002</v>
      </c>
      <c r="F103" s="45">
        <v>38.031500000000001</v>
      </c>
      <c r="G103" s="45">
        <v>34.189799999999998</v>
      </c>
      <c r="H103" s="45">
        <v>25.627099999999999</v>
      </c>
      <c r="I103" s="45">
        <v>34.321899999999999</v>
      </c>
      <c r="J103" s="45">
        <v>33.798000000000002</v>
      </c>
      <c r="K103" s="45">
        <v>34.499200000000002</v>
      </c>
      <c r="L103" s="45">
        <v>38.031500000000001</v>
      </c>
      <c r="M103" s="45">
        <v>34.189799999999998</v>
      </c>
      <c r="N103" s="45">
        <v>25.627099999999999</v>
      </c>
      <c r="O103" s="45">
        <v>52.631100000000004</v>
      </c>
      <c r="P103" s="45">
        <v>52.631100000000004</v>
      </c>
      <c r="Q103" s="45">
        <v>0</v>
      </c>
      <c r="R103" s="45" t="s">
        <v>268</v>
      </c>
      <c r="S103" s="45" t="s">
        <v>268</v>
      </c>
      <c r="T103" s="45">
        <v>0</v>
      </c>
      <c r="U103" s="45">
        <v>18.631599999999999</v>
      </c>
      <c r="V103" s="45">
        <v>0</v>
      </c>
      <c r="W103" s="45">
        <v>18.631599999999999</v>
      </c>
      <c r="X103" s="45">
        <v>11.9108</v>
      </c>
      <c r="Y103" s="45">
        <v>0</v>
      </c>
      <c r="Z103" s="45">
        <v>19.442900000000002</v>
      </c>
      <c r="AA103" s="45">
        <v>18.918500000000002</v>
      </c>
      <c r="AB103" s="45">
        <v>0</v>
      </c>
      <c r="AC103" s="45">
        <v>18.918500000000002</v>
      </c>
      <c r="AD103" s="45">
        <v>11.9108</v>
      </c>
      <c r="AE103" s="45">
        <v>0</v>
      </c>
      <c r="AF103" s="45">
        <v>19.836099999999998</v>
      </c>
      <c r="AG103" s="45">
        <v>14.8</v>
      </c>
      <c r="AH103" s="45">
        <v>0</v>
      </c>
      <c r="AI103" s="45">
        <v>14.8</v>
      </c>
      <c r="AJ103" s="45" t="s">
        <v>268</v>
      </c>
      <c r="AK103" s="45" t="s">
        <v>268</v>
      </c>
      <c r="AL103" s="45">
        <v>14.8</v>
      </c>
      <c r="AM103" s="45">
        <v>25.423200000000001</v>
      </c>
    </row>
    <row r="104" spans="1:39" hidden="1" outlineLevel="1">
      <c r="A104" s="8">
        <v>43374</v>
      </c>
      <c r="B104" s="45">
        <v>35.275199999999998</v>
      </c>
      <c r="C104" s="45">
        <v>37.3474</v>
      </c>
      <c r="D104" s="45">
        <v>43.188000000000002</v>
      </c>
      <c r="E104" s="45">
        <v>35.658200000000001</v>
      </c>
      <c r="F104" s="45">
        <v>39.834200000000003</v>
      </c>
      <c r="G104" s="45">
        <v>34.389299999999999</v>
      </c>
      <c r="H104" s="45">
        <v>20.881799999999998</v>
      </c>
      <c r="I104" s="45">
        <v>37.345300000000002</v>
      </c>
      <c r="J104" s="45">
        <v>43.182499999999997</v>
      </c>
      <c r="K104" s="45">
        <v>35.658200000000001</v>
      </c>
      <c r="L104" s="45">
        <v>39.834200000000003</v>
      </c>
      <c r="M104" s="45">
        <v>34.389299999999999</v>
      </c>
      <c r="N104" s="45">
        <v>20.881799999999998</v>
      </c>
      <c r="O104" s="45">
        <v>51.097700000000003</v>
      </c>
      <c r="P104" s="45">
        <v>51.097700000000003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>
        <v>18.313800000000001</v>
      </c>
      <c r="V104" s="45">
        <v>0</v>
      </c>
      <c r="W104" s="45">
        <v>18.313800000000001</v>
      </c>
      <c r="X104" s="45">
        <v>0</v>
      </c>
      <c r="Y104" s="45">
        <v>20.5</v>
      </c>
      <c r="Z104" s="45">
        <v>20.661999999999999</v>
      </c>
      <c r="AA104" s="45">
        <v>18.313800000000001</v>
      </c>
      <c r="AB104" s="45">
        <v>0</v>
      </c>
      <c r="AC104" s="45">
        <v>18.313800000000001</v>
      </c>
      <c r="AD104" s="45">
        <v>0</v>
      </c>
      <c r="AE104" s="45">
        <v>20.5</v>
      </c>
      <c r="AF104" s="45">
        <v>20.661999999999999</v>
      </c>
      <c r="AG104" s="45">
        <v>0</v>
      </c>
      <c r="AH104" s="45">
        <v>0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>
        <v>25.546399999999998</v>
      </c>
    </row>
    <row r="105" spans="1:39" hidden="1" outlineLevel="1">
      <c r="A105" s="8">
        <v>43405</v>
      </c>
      <c r="B105" s="45">
        <v>34.3474</v>
      </c>
      <c r="C105" s="45">
        <v>36.144500000000001</v>
      </c>
      <c r="D105" s="45">
        <v>42.006799999999998</v>
      </c>
      <c r="E105" s="45">
        <v>35.433100000000003</v>
      </c>
      <c r="F105" s="45">
        <v>39.987200000000001</v>
      </c>
      <c r="G105" s="45">
        <v>33.3125</v>
      </c>
      <c r="H105" s="45">
        <v>16.705100000000002</v>
      </c>
      <c r="I105" s="45">
        <v>36.161000000000001</v>
      </c>
      <c r="J105" s="45">
        <v>42.0015</v>
      </c>
      <c r="K105" s="45">
        <v>35.452100000000002</v>
      </c>
      <c r="L105" s="45">
        <v>39.987200000000001</v>
      </c>
      <c r="M105" s="45">
        <v>33.3125</v>
      </c>
      <c r="N105" s="45">
        <v>16.739100000000001</v>
      </c>
      <c r="O105" s="45">
        <v>18.316099999999999</v>
      </c>
      <c r="P105" s="45">
        <v>49.177900000000001</v>
      </c>
      <c r="Q105" s="45">
        <v>15.380800000000001</v>
      </c>
      <c r="R105" s="45" t="s">
        <v>268</v>
      </c>
      <c r="S105" s="45" t="s">
        <v>268</v>
      </c>
      <c r="T105" s="45">
        <v>15.380800000000001</v>
      </c>
      <c r="U105" s="45">
        <v>17.6616</v>
      </c>
      <c r="V105" s="45">
        <v>0</v>
      </c>
      <c r="W105" s="45">
        <v>17.6616</v>
      </c>
      <c r="X105" s="45">
        <v>0</v>
      </c>
      <c r="Y105" s="45">
        <v>19.7088</v>
      </c>
      <c r="Z105" s="45">
        <v>17.491499999999998</v>
      </c>
      <c r="AA105" s="45">
        <v>19.326899999999998</v>
      </c>
      <c r="AB105" s="45">
        <v>0</v>
      </c>
      <c r="AC105" s="45">
        <v>19.326899999999998</v>
      </c>
      <c r="AD105" s="45">
        <v>0</v>
      </c>
      <c r="AE105" s="45">
        <v>19.7088</v>
      </c>
      <c r="AF105" s="45">
        <v>19.268000000000001</v>
      </c>
      <c r="AG105" s="45">
        <v>15.417999999999999</v>
      </c>
      <c r="AH105" s="45">
        <v>0</v>
      </c>
      <c r="AI105" s="45">
        <v>15.417999999999999</v>
      </c>
      <c r="AJ105" s="45" t="s">
        <v>268</v>
      </c>
      <c r="AK105" s="45" t="s">
        <v>268</v>
      </c>
      <c r="AL105" s="45">
        <v>15.417999999999999</v>
      </c>
      <c r="AM105" s="45">
        <v>26.077999999999999</v>
      </c>
    </row>
    <row r="106" spans="1:39" hidden="1" outlineLevel="1">
      <c r="A106" s="8">
        <v>43435</v>
      </c>
      <c r="B106" s="45">
        <v>38.365299999999998</v>
      </c>
      <c r="C106" s="45">
        <v>40.456499999999998</v>
      </c>
      <c r="D106" s="45">
        <v>44.186799999999998</v>
      </c>
      <c r="E106" s="45">
        <v>40.0473</v>
      </c>
      <c r="F106" s="45">
        <v>48.665999999999997</v>
      </c>
      <c r="G106" s="45">
        <v>35.363199999999999</v>
      </c>
      <c r="H106" s="45">
        <v>16.501100000000001</v>
      </c>
      <c r="I106" s="45">
        <v>40.456000000000003</v>
      </c>
      <c r="J106" s="45">
        <v>44.182200000000002</v>
      </c>
      <c r="K106" s="45">
        <v>40.047600000000003</v>
      </c>
      <c r="L106" s="45">
        <v>48.667200000000001</v>
      </c>
      <c r="M106" s="45">
        <v>35.363199999999999</v>
      </c>
      <c r="N106" s="45">
        <v>16.501100000000001</v>
      </c>
      <c r="O106" s="45">
        <v>45.208799999999997</v>
      </c>
      <c r="P106" s="45">
        <v>49.503799999999998</v>
      </c>
      <c r="Q106" s="45">
        <v>18</v>
      </c>
      <c r="R106" s="45">
        <v>18</v>
      </c>
      <c r="S106" s="45" t="s">
        <v>268</v>
      </c>
      <c r="T106" s="45" t="s">
        <v>268</v>
      </c>
      <c r="U106" s="45">
        <v>19.669</v>
      </c>
      <c r="V106" s="45">
        <v>0</v>
      </c>
      <c r="W106" s="45">
        <v>19.669</v>
      </c>
      <c r="X106" s="45">
        <v>0</v>
      </c>
      <c r="Y106" s="45">
        <v>21.270299999999999</v>
      </c>
      <c r="Z106" s="45">
        <v>19.3994</v>
      </c>
      <c r="AA106" s="45">
        <v>19.669</v>
      </c>
      <c r="AB106" s="45">
        <v>0</v>
      </c>
      <c r="AC106" s="45">
        <v>19.669</v>
      </c>
      <c r="AD106" s="45">
        <v>0</v>
      </c>
      <c r="AE106" s="45">
        <v>21.270299999999999</v>
      </c>
      <c r="AF106" s="45">
        <v>19.3994</v>
      </c>
      <c r="AG106" s="45">
        <v>0</v>
      </c>
      <c r="AH106" s="45">
        <v>0</v>
      </c>
      <c r="AI106" s="45">
        <v>0</v>
      </c>
      <c r="AJ106" s="45">
        <v>0</v>
      </c>
      <c r="AK106" s="45" t="s">
        <v>268</v>
      </c>
      <c r="AL106" s="45" t="s">
        <v>268</v>
      </c>
      <c r="AM106" s="45">
        <v>26.492999999999999</v>
      </c>
    </row>
    <row r="107" spans="1:39" hidden="1" outlineLevel="1">
      <c r="A107" s="8">
        <v>43466</v>
      </c>
      <c r="B107" s="45">
        <v>38.448</v>
      </c>
      <c r="C107" s="45">
        <v>40.6464</v>
      </c>
      <c r="D107" s="45">
        <v>45.1372</v>
      </c>
      <c r="E107" s="45">
        <v>40.137700000000002</v>
      </c>
      <c r="F107" s="45">
        <v>44.067999999999998</v>
      </c>
      <c r="G107" s="45">
        <v>37.3964</v>
      </c>
      <c r="H107" s="45">
        <v>21.9544</v>
      </c>
      <c r="I107" s="45">
        <v>40.644799999999996</v>
      </c>
      <c r="J107" s="45">
        <v>45.125700000000002</v>
      </c>
      <c r="K107" s="45">
        <v>40.137700000000002</v>
      </c>
      <c r="L107" s="45">
        <v>44.067999999999998</v>
      </c>
      <c r="M107" s="45">
        <v>37.3964</v>
      </c>
      <c r="N107" s="45">
        <v>21.9544</v>
      </c>
      <c r="O107" s="45">
        <v>58.37</v>
      </c>
      <c r="P107" s="45">
        <v>58.37</v>
      </c>
      <c r="Q107" s="45" t="s">
        <v>268</v>
      </c>
      <c r="R107" s="45" t="s">
        <v>268</v>
      </c>
      <c r="S107" s="45" t="s">
        <v>268</v>
      </c>
      <c r="T107" s="45" t="s">
        <v>268</v>
      </c>
      <c r="U107" s="45">
        <v>21.337399999999999</v>
      </c>
      <c r="V107" s="45">
        <v>0</v>
      </c>
      <c r="W107" s="45">
        <v>21.337399999999999</v>
      </c>
      <c r="X107" s="45">
        <v>0</v>
      </c>
      <c r="Y107" s="45">
        <v>21.089700000000001</v>
      </c>
      <c r="Z107" s="45">
        <v>21.352</v>
      </c>
      <c r="AA107" s="45">
        <v>21.337399999999999</v>
      </c>
      <c r="AB107" s="45">
        <v>0</v>
      </c>
      <c r="AC107" s="45">
        <v>21.337399999999999</v>
      </c>
      <c r="AD107" s="45">
        <v>0</v>
      </c>
      <c r="AE107" s="45">
        <v>21.089700000000001</v>
      </c>
      <c r="AF107" s="45">
        <v>21.352</v>
      </c>
      <c r="AG107" s="45">
        <v>0</v>
      </c>
      <c r="AH107" s="45">
        <v>0</v>
      </c>
      <c r="AI107" s="45" t="s">
        <v>268</v>
      </c>
      <c r="AJ107" s="45" t="s">
        <v>268</v>
      </c>
      <c r="AK107" s="45" t="s">
        <v>268</v>
      </c>
      <c r="AL107" s="45" t="s">
        <v>268</v>
      </c>
      <c r="AM107" s="45">
        <v>25.930800000000001</v>
      </c>
    </row>
    <row r="108" spans="1:39" hidden="1" outlineLevel="1">
      <c r="A108" s="8">
        <v>43497</v>
      </c>
      <c r="B108" s="45">
        <v>33.231699999999996</v>
      </c>
      <c r="C108" s="45">
        <v>34.754199999999997</v>
      </c>
      <c r="D108" s="45">
        <v>43.607999999999997</v>
      </c>
      <c r="E108" s="45">
        <v>33.7089</v>
      </c>
      <c r="F108" s="45">
        <v>38.1982</v>
      </c>
      <c r="G108" s="45">
        <v>32.109099999999998</v>
      </c>
      <c r="H108" s="45">
        <v>12.9312</v>
      </c>
      <c r="I108" s="45">
        <v>34.7532</v>
      </c>
      <c r="J108" s="45">
        <v>43.603299999999997</v>
      </c>
      <c r="K108" s="45">
        <v>33.7089</v>
      </c>
      <c r="L108" s="45">
        <v>38.1982</v>
      </c>
      <c r="M108" s="45">
        <v>32.109099999999998</v>
      </c>
      <c r="N108" s="45">
        <v>12.9312</v>
      </c>
      <c r="O108" s="45">
        <v>52.479700000000001</v>
      </c>
      <c r="P108" s="45">
        <v>52.479700000000001</v>
      </c>
      <c r="Q108" s="45" t="s">
        <v>268</v>
      </c>
      <c r="R108" s="45" t="s">
        <v>268</v>
      </c>
      <c r="S108" s="45" t="s">
        <v>268</v>
      </c>
      <c r="T108" s="45" t="s">
        <v>268</v>
      </c>
      <c r="U108" s="45">
        <v>19.8505</v>
      </c>
      <c r="V108" s="45">
        <v>0</v>
      </c>
      <c r="W108" s="45">
        <v>19.8505</v>
      </c>
      <c r="X108" s="45">
        <v>0</v>
      </c>
      <c r="Y108" s="45">
        <v>20.015499999999999</v>
      </c>
      <c r="Z108" s="45">
        <v>20.8139</v>
      </c>
      <c r="AA108" s="45">
        <v>19.8505</v>
      </c>
      <c r="AB108" s="45">
        <v>0</v>
      </c>
      <c r="AC108" s="45">
        <v>19.8505</v>
      </c>
      <c r="AD108" s="45">
        <v>0</v>
      </c>
      <c r="AE108" s="45">
        <v>20.015499999999999</v>
      </c>
      <c r="AF108" s="45">
        <v>20.8139</v>
      </c>
      <c r="AG108" s="45">
        <v>0</v>
      </c>
      <c r="AH108" s="45">
        <v>0</v>
      </c>
      <c r="AI108" s="45" t="s">
        <v>268</v>
      </c>
      <c r="AJ108" s="45" t="s">
        <v>268</v>
      </c>
      <c r="AK108" s="45" t="s">
        <v>268</v>
      </c>
      <c r="AL108" s="45" t="s">
        <v>268</v>
      </c>
      <c r="AM108" s="45">
        <v>26.586400000000001</v>
      </c>
    </row>
    <row r="109" spans="1:39" hidden="1" outlineLevel="1">
      <c r="A109" s="8">
        <v>43525</v>
      </c>
      <c r="B109" s="45">
        <v>31.5532</v>
      </c>
      <c r="C109" s="45">
        <v>32.585299999999997</v>
      </c>
      <c r="D109" s="45">
        <v>44.469299999999997</v>
      </c>
      <c r="E109" s="45">
        <v>31.176400000000001</v>
      </c>
      <c r="F109" s="45">
        <v>30.4894</v>
      </c>
      <c r="G109" s="45">
        <v>32.916200000000003</v>
      </c>
      <c r="H109" s="45">
        <v>12.282</v>
      </c>
      <c r="I109" s="45">
        <v>32.584499999999998</v>
      </c>
      <c r="J109" s="45">
        <v>44.464700000000001</v>
      </c>
      <c r="K109" s="45">
        <v>31.176500000000001</v>
      </c>
      <c r="L109" s="45">
        <v>30.4895</v>
      </c>
      <c r="M109" s="45">
        <v>32.916200000000003</v>
      </c>
      <c r="N109" s="45">
        <v>12.282</v>
      </c>
      <c r="O109" s="45">
        <v>54.038600000000002</v>
      </c>
      <c r="P109" s="45">
        <v>58.134</v>
      </c>
      <c r="Q109" s="45">
        <v>18</v>
      </c>
      <c r="R109" s="45">
        <v>18</v>
      </c>
      <c r="S109" s="45" t="s">
        <v>268</v>
      </c>
      <c r="T109" s="45" t="s">
        <v>268</v>
      </c>
      <c r="U109" s="45">
        <v>21.5124</v>
      </c>
      <c r="V109" s="45">
        <v>0</v>
      </c>
      <c r="W109" s="45">
        <v>21.5124</v>
      </c>
      <c r="X109" s="45">
        <v>0</v>
      </c>
      <c r="Y109" s="45">
        <v>20.5</v>
      </c>
      <c r="Z109" s="45">
        <v>21.532399999999999</v>
      </c>
      <c r="AA109" s="45">
        <v>21.5124</v>
      </c>
      <c r="AB109" s="45">
        <v>0</v>
      </c>
      <c r="AC109" s="45">
        <v>21.5124</v>
      </c>
      <c r="AD109" s="45">
        <v>0</v>
      </c>
      <c r="AE109" s="45">
        <v>20.5</v>
      </c>
      <c r="AF109" s="45">
        <v>21.532399999999999</v>
      </c>
      <c r="AG109" s="45">
        <v>0</v>
      </c>
      <c r="AH109" s="45">
        <v>0</v>
      </c>
      <c r="AI109" s="45">
        <v>0</v>
      </c>
      <c r="AJ109" s="45">
        <v>0</v>
      </c>
      <c r="AK109" s="45" t="s">
        <v>268</v>
      </c>
      <c r="AL109" s="45" t="s">
        <v>268</v>
      </c>
      <c r="AM109" s="45">
        <v>26.546700000000001</v>
      </c>
    </row>
    <row r="110" spans="1:39" hidden="1" outlineLevel="1">
      <c r="A110" s="8">
        <v>43556</v>
      </c>
      <c r="B110" s="45">
        <v>33.391500000000001</v>
      </c>
      <c r="C110" s="45">
        <v>35.706200000000003</v>
      </c>
      <c r="D110" s="45">
        <v>43.791800000000002</v>
      </c>
      <c r="E110" s="45">
        <v>34.677300000000002</v>
      </c>
      <c r="F110" s="45">
        <v>37.6678</v>
      </c>
      <c r="G110" s="45">
        <v>33.354100000000003</v>
      </c>
      <c r="H110" s="45">
        <v>29.099299999999999</v>
      </c>
      <c r="I110" s="45">
        <v>35.704300000000003</v>
      </c>
      <c r="J110" s="45">
        <v>43.784999999999997</v>
      </c>
      <c r="K110" s="45">
        <v>34.677399999999999</v>
      </c>
      <c r="L110" s="45">
        <v>37.667999999999999</v>
      </c>
      <c r="M110" s="45">
        <v>33.354100000000003</v>
      </c>
      <c r="N110" s="45">
        <v>29.099299999999999</v>
      </c>
      <c r="O110" s="45">
        <v>48.617600000000003</v>
      </c>
      <c r="P110" s="45">
        <v>49.326300000000003</v>
      </c>
      <c r="Q110" s="45">
        <v>18</v>
      </c>
      <c r="R110" s="45">
        <v>18</v>
      </c>
      <c r="S110" s="45" t="s">
        <v>268</v>
      </c>
      <c r="T110" s="45" t="s">
        <v>268</v>
      </c>
      <c r="U110" s="45">
        <v>19.619700000000002</v>
      </c>
      <c r="V110" s="45">
        <v>0</v>
      </c>
      <c r="W110" s="45">
        <v>19.619700000000002</v>
      </c>
      <c r="X110" s="45">
        <v>0</v>
      </c>
      <c r="Y110" s="45">
        <v>18.6815</v>
      </c>
      <c r="Z110" s="45">
        <v>19.882400000000001</v>
      </c>
      <c r="AA110" s="45">
        <v>19.619700000000002</v>
      </c>
      <c r="AB110" s="45">
        <v>0</v>
      </c>
      <c r="AC110" s="45">
        <v>19.619700000000002</v>
      </c>
      <c r="AD110" s="45">
        <v>0</v>
      </c>
      <c r="AE110" s="45">
        <v>18.6815</v>
      </c>
      <c r="AF110" s="45">
        <v>19.882400000000001</v>
      </c>
      <c r="AG110" s="45">
        <v>0</v>
      </c>
      <c r="AH110" s="45">
        <v>0</v>
      </c>
      <c r="AI110" s="45">
        <v>0</v>
      </c>
      <c r="AJ110" s="45">
        <v>0</v>
      </c>
      <c r="AK110" s="45" t="s">
        <v>268</v>
      </c>
      <c r="AL110" s="45" t="s">
        <v>268</v>
      </c>
      <c r="AM110" s="45">
        <v>24.467099999999999</v>
      </c>
    </row>
    <row r="111" spans="1:39" hidden="1" outlineLevel="1">
      <c r="A111" s="8">
        <v>43586</v>
      </c>
      <c r="B111" s="45">
        <v>35.176600000000001</v>
      </c>
      <c r="C111" s="45">
        <v>36.966700000000003</v>
      </c>
      <c r="D111" s="45">
        <v>43.084899999999998</v>
      </c>
      <c r="E111" s="45">
        <v>36.2256</v>
      </c>
      <c r="F111" s="45">
        <v>38.867800000000003</v>
      </c>
      <c r="G111" s="45">
        <v>34.755499999999998</v>
      </c>
      <c r="H111" s="45">
        <v>23.508900000000001</v>
      </c>
      <c r="I111" s="45">
        <v>36.966000000000001</v>
      </c>
      <c r="J111" s="45">
        <v>43.081299999999999</v>
      </c>
      <c r="K111" s="45">
        <v>36.2256</v>
      </c>
      <c r="L111" s="45">
        <v>38.867800000000003</v>
      </c>
      <c r="M111" s="45">
        <v>34.755499999999998</v>
      </c>
      <c r="N111" s="45">
        <v>23.508900000000001</v>
      </c>
      <c r="O111" s="45">
        <v>50.211799999999997</v>
      </c>
      <c r="P111" s="45">
        <v>50.211799999999997</v>
      </c>
      <c r="Q111" s="45" t="s">
        <v>268</v>
      </c>
      <c r="R111" s="45" t="s">
        <v>268</v>
      </c>
      <c r="S111" s="45" t="s">
        <v>268</v>
      </c>
      <c r="T111" s="45" t="s">
        <v>268</v>
      </c>
      <c r="U111" s="45">
        <v>21.411899999999999</v>
      </c>
      <c r="V111" s="45">
        <v>0</v>
      </c>
      <c r="W111" s="45">
        <v>21.411899999999999</v>
      </c>
      <c r="X111" s="45">
        <v>4.6315</v>
      </c>
      <c r="Y111" s="45">
        <v>20.703099999999999</v>
      </c>
      <c r="Z111" s="45">
        <v>22.1402</v>
      </c>
      <c r="AA111" s="45">
        <v>21.411899999999999</v>
      </c>
      <c r="AB111" s="45">
        <v>0</v>
      </c>
      <c r="AC111" s="45">
        <v>21.411899999999999</v>
      </c>
      <c r="AD111" s="45">
        <v>4.6315</v>
      </c>
      <c r="AE111" s="45">
        <v>20.703099999999999</v>
      </c>
      <c r="AF111" s="45">
        <v>22.1402</v>
      </c>
      <c r="AG111" s="45">
        <v>0</v>
      </c>
      <c r="AH111" s="45">
        <v>0</v>
      </c>
      <c r="AI111" s="45" t="s">
        <v>268</v>
      </c>
      <c r="AJ111" s="45" t="s">
        <v>268</v>
      </c>
      <c r="AK111" s="45" t="s">
        <v>268</v>
      </c>
      <c r="AL111" s="45" t="s">
        <v>268</v>
      </c>
      <c r="AM111" s="45">
        <v>25.8508</v>
      </c>
    </row>
    <row r="112" spans="1:39" hidden="1" outlineLevel="1">
      <c r="A112" s="8">
        <v>43617</v>
      </c>
      <c r="B112" s="45">
        <v>33.756999999999998</v>
      </c>
      <c r="C112" s="45">
        <v>35.514400000000002</v>
      </c>
      <c r="D112" s="45">
        <v>43.411099999999998</v>
      </c>
      <c r="E112" s="45">
        <v>34.3187</v>
      </c>
      <c r="F112" s="45">
        <v>35.708100000000002</v>
      </c>
      <c r="G112" s="45">
        <v>33.945999999999998</v>
      </c>
      <c r="H112" s="45">
        <v>26.403700000000001</v>
      </c>
      <c r="I112" s="45">
        <v>35.514099999999999</v>
      </c>
      <c r="J112" s="45">
        <v>43.409599999999998</v>
      </c>
      <c r="K112" s="45">
        <v>34.3187</v>
      </c>
      <c r="L112" s="45">
        <v>35.708100000000002</v>
      </c>
      <c r="M112" s="45">
        <v>33.945999999999998</v>
      </c>
      <c r="N112" s="45">
        <v>26.403700000000001</v>
      </c>
      <c r="O112" s="45">
        <v>54.599499999999999</v>
      </c>
      <c r="P112" s="45">
        <v>54.599499999999999</v>
      </c>
      <c r="Q112" s="45" t="s">
        <v>268</v>
      </c>
      <c r="R112" s="45" t="s">
        <v>268</v>
      </c>
      <c r="S112" s="45" t="s">
        <v>268</v>
      </c>
      <c r="T112" s="45" t="s">
        <v>268</v>
      </c>
      <c r="U112" s="45">
        <v>19.853899999999999</v>
      </c>
      <c r="V112" s="45">
        <v>0</v>
      </c>
      <c r="W112" s="45">
        <v>19.853899999999999</v>
      </c>
      <c r="X112" s="45">
        <v>0</v>
      </c>
      <c r="Y112" s="45">
        <v>17.6861</v>
      </c>
      <c r="Z112" s="45">
        <v>20.825299999999999</v>
      </c>
      <c r="AA112" s="45">
        <v>19.853899999999999</v>
      </c>
      <c r="AB112" s="45">
        <v>0</v>
      </c>
      <c r="AC112" s="45">
        <v>19.853899999999999</v>
      </c>
      <c r="AD112" s="45">
        <v>0</v>
      </c>
      <c r="AE112" s="45">
        <v>17.6861</v>
      </c>
      <c r="AF112" s="45">
        <v>20.825299999999999</v>
      </c>
      <c r="AG112" s="45">
        <v>0</v>
      </c>
      <c r="AH112" s="45">
        <v>0</v>
      </c>
      <c r="AI112" s="45" t="s">
        <v>268</v>
      </c>
      <c r="AJ112" s="45" t="s">
        <v>268</v>
      </c>
      <c r="AK112" s="45" t="s">
        <v>268</v>
      </c>
      <c r="AL112" s="45" t="s">
        <v>268</v>
      </c>
      <c r="AM112" s="45">
        <v>26.2028</v>
      </c>
    </row>
    <row r="113" spans="1:39" hidden="1" outlineLevel="1">
      <c r="A113" s="8">
        <v>43647</v>
      </c>
      <c r="B113" s="45">
        <v>34.939599999999999</v>
      </c>
      <c r="C113" s="45">
        <v>36.480899999999998</v>
      </c>
      <c r="D113" s="45">
        <v>44.031199999999998</v>
      </c>
      <c r="E113" s="45">
        <v>35.606099999999998</v>
      </c>
      <c r="F113" s="45">
        <v>37.940800000000003</v>
      </c>
      <c r="G113" s="45">
        <v>33.496200000000002</v>
      </c>
      <c r="H113" s="45">
        <v>22.3003</v>
      </c>
      <c r="I113" s="45">
        <v>36.480200000000004</v>
      </c>
      <c r="J113" s="45">
        <v>44.0274</v>
      </c>
      <c r="K113" s="45">
        <v>35.606299999999997</v>
      </c>
      <c r="L113" s="45">
        <v>37.941099999999999</v>
      </c>
      <c r="M113" s="45">
        <v>33.496200000000002</v>
      </c>
      <c r="N113" s="45">
        <v>22.3003</v>
      </c>
      <c r="O113" s="45">
        <v>46.932899999999997</v>
      </c>
      <c r="P113" s="45">
        <v>51.240400000000001</v>
      </c>
      <c r="Q113" s="45">
        <v>17.063400000000001</v>
      </c>
      <c r="R113" s="45">
        <v>17.063400000000001</v>
      </c>
      <c r="S113" s="45" t="s">
        <v>268</v>
      </c>
      <c r="T113" s="45" t="s">
        <v>268</v>
      </c>
      <c r="U113" s="45">
        <v>23.174600000000002</v>
      </c>
      <c r="V113" s="45">
        <v>0</v>
      </c>
      <c r="W113" s="45">
        <v>23.174600000000002</v>
      </c>
      <c r="X113" s="45">
        <v>0</v>
      </c>
      <c r="Y113" s="45">
        <v>20.973800000000001</v>
      </c>
      <c r="Z113" s="45">
        <v>23.849499999999999</v>
      </c>
      <c r="AA113" s="45">
        <v>23.174600000000002</v>
      </c>
      <c r="AB113" s="45">
        <v>0</v>
      </c>
      <c r="AC113" s="45">
        <v>23.174600000000002</v>
      </c>
      <c r="AD113" s="45">
        <v>0</v>
      </c>
      <c r="AE113" s="45">
        <v>20.973800000000001</v>
      </c>
      <c r="AF113" s="45">
        <v>23.849499999999999</v>
      </c>
      <c r="AG113" s="45">
        <v>0</v>
      </c>
      <c r="AH113" s="45">
        <v>0</v>
      </c>
      <c r="AI113" s="45">
        <v>0</v>
      </c>
      <c r="AJ113" s="45">
        <v>0</v>
      </c>
      <c r="AK113" s="45" t="s">
        <v>268</v>
      </c>
      <c r="AL113" s="45" t="s">
        <v>268</v>
      </c>
      <c r="AM113" s="45">
        <v>25.334800000000001</v>
      </c>
    </row>
    <row r="114" spans="1:39" hidden="1" outlineLevel="1">
      <c r="A114" s="8">
        <v>43678</v>
      </c>
      <c r="B114" s="45">
        <v>37.179099999999998</v>
      </c>
      <c r="C114" s="45">
        <v>38.127200000000002</v>
      </c>
      <c r="D114" s="45">
        <v>43.801200000000001</v>
      </c>
      <c r="E114" s="45">
        <v>37.731000000000002</v>
      </c>
      <c r="F114" s="45">
        <v>39.923000000000002</v>
      </c>
      <c r="G114" s="45">
        <v>32.314500000000002</v>
      </c>
      <c r="H114" s="45">
        <v>22.0489</v>
      </c>
      <c r="I114" s="45">
        <v>38.1267</v>
      </c>
      <c r="J114" s="45">
        <v>43.797600000000003</v>
      </c>
      <c r="K114" s="45">
        <v>37.731000000000002</v>
      </c>
      <c r="L114" s="45">
        <v>39.923099999999998</v>
      </c>
      <c r="M114" s="45">
        <v>32.314500000000002</v>
      </c>
      <c r="N114" s="45">
        <v>22.0489</v>
      </c>
      <c r="O114" s="45">
        <v>48.539299999999997</v>
      </c>
      <c r="P114" s="45">
        <v>49.1813</v>
      </c>
      <c r="Q114" s="45">
        <v>17</v>
      </c>
      <c r="R114" s="45">
        <v>17</v>
      </c>
      <c r="S114" s="45" t="s">
        <v>268</v>
      </c>
      <c r="T114" s="45" t="s">
        <v>268</v>
      </c>
      <c r="U114" s="45">
        <v>21.618300000000001</v>
      </c>
      <c r="V114" s="45">
        <v>0</v>
      </c>
      <c r="W114" s="45">
        <v>21.618300000000001</v>
      </c>
      <c r="X114" s="45">
        <v>0</v>
      </c>
      <c r="Y114" s="45">
        <v>21.451799999999999</v>
      </c>
      <c r="Z114" s="45">
        <v>21.6647</v>
      </c>
      <c r="AA114" s="45">
        <v>21.618300000000001</v>
      </c>
      <c r="AB114" s="45">
        <v>0</v>
      </c>
      <c r="AC114" s="45">
        <v>21.618300000000001</v>
      </c>
      <c r="AD114" s="45">
        <v>0</v>
      </c>
      <c r="AE114" s="45">
        <v>21.451799999999999</v>
      </c>
      <c r="AF114" s="45">
        <v>21.6647</v>
      </c>
      <c r="AG114" s="45">
        <v>0</v>
      </c>
      <c r="AH114" s="45">
        <v>0</v>
      </c>
      <c r="AI114" s="45">
        <v>0</v>
      </c>
      <c r="AJ114" s="45">
        <v>0</v>
      </c>
      <c r="AK114" s="45" t="s">
        <v>268</v>
      </c>
      <c r="AL114" s="45" t="s">
        <v>268</v>
      </c>
      <c r="AM114" s="45">
        <v>26.078700000000001</v>
      </c>
    </row>
    <row r="115" spans="1:39" hidden="1" outlineLevel="1">
      <c r="A115" s="8">
        <v>43709</v>
      </c>
      <c r="B115" s="45">
        <v>36.946899999999999</v>
      </c>
      <c r="C115" s="45">
        <v>37.8874</v>
      </c>
      <c r="D115" s="45">
        <v>43.727600000000002</v>
      </c>
      <c r="E115" s="45">
        <v>37.473599999999998</v>
      </c>
      <c r="F115" s="45">
        <v>39.978400000000001</v>
      </c>
      <c r="G115" s="45">
        <v>30.974299999999999</v>
      </c>
      <c r="H115" s="45">
        <v>18.9863</v>
      </c>
      <c r="I115" s="45">
        <v>37.886800000000001</v>
      </c>
      <c r="J115" s="45">
        <v>43.722299999999997</v>
      </c>
      <c r="K115" s="45">
        <v>37.473700000000001</v>
      </c>
      <c r="L115" s="45">
        <v>39.978499999999997</v>
      </c>
      <c r="M115" s="45">
        <v>30.974299999999999</v>
      </c>
      <c r="N115" s="45">
        <v>18.9863</v>
      </c>
      <c r="O115" s="45">
        <v>47.001800000000003</v>
      </c>
      <c r="P115" s="45">
        <v>48.930500000000002</v>
      </c>
      <c r="Q115" s="45">
        <v>16.796299999999999</v>
      </c>
      <c r="R115" s="45">
        <v>16.796299999999999</v>
      </c>
      <c r="S115" s="45" t="s">
        <v>268</v>
      </c>
      <c r="T115" s="45" t="s">
        <v>268</v>
      </c>
      <c r="U115" s="45">
        <v>20.936499999999999</v>
      </c>
      <c r="V115" s="45">
        <v>0</v>
      </c>
      <c r="W115" s="45">
        <v>20.936499999999999</v>
      </c>
      <c r="X115" s="45">
        <v>0</v>
      </c>
      <c r="Y115" s="45">
        <v>21.5487</v>
      </c>
      <c r="Z115" s="45">
        <v>20.738099999999999</v>
      </c>
      <c r="AA115" s="45">
        <v>20.936499999999999</v>
      </c>
      <c r="AB115" s="45">
        <v>0</v>
      </c>
      <c r="AC115" s="45">
        <v>20.936499999999999</v>
      </c>
      <c r="AD115" s="45">
        <v>0</v>
      </c>
      <c r="AE115" s="45">
        <v>21.5487</v>
      </c>
      <c r="AF115" s="45">
        <v>20.738099999999999</v>
      </c>
      <c r="AG115" s="45">
        <v>0</v>
      </c>
      <c r="AH115" s="45">
        <v>0</v>
      </c>
      <c r="AI115" s="45">
        <v>0</v>
      </c>
      <c r="AJ115" s="45">
        <v>0</v>
      </c>
      <c r="AK115" s="45" t="s">
        <v>268</v>
      </c>
      <c r="AL115" s="45" t="s">
        <v>268</v>
      </c>
      <c r="AM115" s="45">
        <v>26.907900000000001</v>
      </c>
    </row>
    <row r="116" spans="1:39" hidden="1" outlineLevel="1">
      <c r="A116" s="8">
        <v>43739</v>
      </c>
      <c r="B116" s="45">
        <v>37.792099999999998</v>
      </c>
      <c r="C116" s="45">
        <v>38.818800000000003</v>
      </c>
      <c r="D116" s="45">
        <v>43.843200000000003</v>
      </c>
      <c r="E116" s="45">
        <v>38.437600000000003</v>
      </c>
      <c r="F116" s="45">
        <v>39.989899999999999</v>
      </c>
      <c r="G116" s="45">
        <v>34.3401</v>
      </c>
      <c r="H116" s="45">
        <v>25.405799999999999</v>
      </c>
      <c r="I116" s="45">
        <v>38.818800000000003</v>
      </c>
      <c r="J116" s="45">
        <v>43.842399999999998</v>
      </c>
      <c r="K116" s="45">
        <v>38.437800000000003</v>
      </c>
      <c r="L116" s="45">
        <v>39.990200000000002</v>
      </c>
      <c r="M116" s="45">
        <v>34.3401</v>
      </c>
      <c r="N116" s="45">
        <v>25.405799999999999</v>
      </c>
      <c r="O116" s="45">
        <v>36.826099999999997</v>
      </c>
      <c r="P116" s="45">
        <v>47.3474</v>
      </c>
      <c r="Q116" s="45">
        <v>16.5</v>
      </c>
      <c r="R116" s="45">
        <v>16.5</v>
      </c>
      <c r="S116" s="45" t="s">
        <v>268</v>
      </c>
      <c r="T116" s="45" t="s">
        <v>268</v>
      </c>
      <c r="U116" s="45">
        <v>22.005500000000001</v>
      </c>
      <c r="V116" s="45">
        <v>0</v>
      </c>
      <c r="W116" s="45">
        <v>22.005500000000001</v>
      </c>
      <c r="X116" s="45">
        <v>0</v>
      </c>
      <c r="Y116" s="45">
        <v>20.5</v>
      </c>
      <c r="Z116" s="45">
        <v>22.107500000000002</v>
      </c>
      <c r="AA116" s="45">
        <v>22.005500000000001</v>
      </c>
      <c r="AB116" s="45">
        <v>0</v>
      </c>
      <c r="AC116" s="45">
        <v>22.005500000000001</v>
      </c>
      <c r="AD116" s="45">
        <v>0</v>
      </c>
      <c r="AE116" s="45">
        <v>20.5</v>
      </c>
      <c r="AF116" s="45">
        <v>22.107500000000002</v>
      </c>
      <c r="AG116" s="45">
        <v>0</v>
      </c>
      <c r="AH116" s="45">
        <v>0</v>
      </c>
      <c r="AI116" s="45">
        <v>0</v>
      </c>
      <c r="AJ116" s="45">
        <v>0</v>
      </c>
      <c r="AK116" s="45" t="s">
        <v>268</v>
      </c>
      <c r="AL116" s="45" t="s">
        <v>268</v>
      </c>
      <c r="AM116" s="45">
        <v>26.997299999999999</v>
      </c>
    </row>
    <row r="117" spans="1:39" hidden="1" outlineLevel="1">
      <c r="A117" s="8">
        <v>43770</v>
      </c>
      <c r="B117" s="45">
        <v>37.469200000000001</v>
      </c>
      <c r="C117" s="45">
        <v>38.362000000000002</v>
      </c>
      <c r="D117" s="45">
        <v>43.7134</v>
      </c>
      <c r="E117" s="45">
        <v>37.961199999999998</v>
      </c>
      <c r="F117" s="45">
        <v>39.880699999999997</v>
      </c>
      <c r="G117" s="45">
        <v>32.9148</v>
      </c>
      <c r="H117" s="45">
        <v>25.698</v>
      </c>
      <c r="I117" s="45">
        <v>38.361899999999999</v>
      </c>
      <c r="J117" s="45">
        <v>43.712499999999999</v>
      </c>
      <c r="K117" s="45">
        <v>37.961199999999998</v>
      </c>
      <c r="L117" s="45">
        <v>39.880699999999997</v>
      </c>
      <c r="M117" s="45">
        <v>32.9148</v>
      </c>
      <c r="N117" s="45">
        <v>25.698</v>
      </c>
      <c r="O117" s="45">
        <v>45.321100000000001</v>
      </c>
      <c r="P117" s="45">
        <v>48.151400000000002</v>
      </c>
      <c r="Q117" s="45">
        <v>15.5</v>
      </c>
      <c r="R117" s="45">
        <v>15.5</v>
      </c>
      <c r="S117" s="45" t="s">
        <v>268</v>
      </c>
      <c r="T117" s="45" t="s">
        <v>268</v>
      </c>
      <c r="U117" s="45">
        <v>22.366299999999999</v>
      </c>
      <c r="V117" s="45">
        <v>0</v>
      </c>
      <c r="W117" s="45">
        <v>22.366299999999999</v>
      </c>
      <c r="X117" s="45">
        <v>0</v>
      </c>
      <c r="Y117" s="45">
        <v>22.563500000000001</v>
      </c>
      <c r="Z117" s="45">
        <v>22.266200000000001</v>
      </c>
      <c r="AA117" s="45">
        <v>22.366299999999999</v>
      </c>
      <c r="AB117" s="45">
        <v>0</v>
      </c>
      <c r="AC117" s="45">
        <v>22.366299999999999</v>
      </c>
      <c r="AD117" s="45">
        <v>0</v>
      </c>
      <c r="AE117" s="45">
        <v>22.563500000000001</v>
      </c>
      <c r="AF117" s="45">
        <v>22.266200000000001</v>
      </c>
      <c r="AG117" s="45">
        <v>0</v>
      </c>
      <c r="AH117" s="45">
        <v>0</v>
      </c>
      <c r="AI117" s="45">
        <v>0</v>
      </c>
      <c r="AJ117" s="45">
        <v>0</v>
      </c>
      <c r="AK117" s="45" t="s">
        <v>268</v>
      </c>
      <c r="AL117" s="45" t="s">
        <v>268</v>
      </c>
      <c r="AM117" s="45">
        <v>26.869199999999999</v>
      </c>
    </row>
    <row r="118" spans="1:39" hidden="1" outlineLevel="1">
      <c r="A118" s="8">
        <v>43800</v>
      </c>
      <c r="B118" s="45">
        <v>36.716099999999997</v>
      </c>
      <c r="C118" s="45">
        <v>37.640799999999999</v>
      </c>
      <c r="D118" s="45">
        <v>44.095700000000001</v>
      </c>
      <c r="E118" s="45">
        <v>37.166699999999999</v>
      </c>
      <c r="F118" s="45">
        <v>39.593699999999998</v>
      </c>
      <c r="G118" s="45">
        <v>30.5016</v>
      </c>
      <c r="H118" s="45">
        <v>24.9025</v>
      </c>
      <c r="I118" s="45">
        <v>37.64</v>
      </c>
      <c r="J118" s="45">
        <v>44.090200000000003</v>
      </c>
      <c r="K118" s="45">
        <v>37.166699999999999</v>
      </c>
      <c r="L118" s="45">
        <v>39.593699999999998</v>
      </c>
      <c r="M118" s="45">
        <v>30.5016</v>
      </c>
      <c r="N118" s="45">
        <v>24.9025</v>
      </c>
      <c r="O118" s="45">
        <v>48.585799999999999</v>
      </c>
      <c r="P118" s="45">
        <v>48.866399999999999</v>
      </c>
      <c r="Q118" s="45">
        <v>15.5</v>
      </c>
      <c r="R118" s="45">
        <v>15.5</v>
      </c>
      <c r="S118" s="45" t="s">
        <v>268</v>
      </c>
      <c r="T118" s="45" t="s">
        <v>268</v>
      </c>
      <c r="U118" s="45">
        <v>20.912400000000002</v>
      </c>
      <c r="V118" s="45">
        <v>0</v>
      </c>
      <c r="W118" s="45">
        <v>20.912400000000002</v>
      </c>
      <c r="X118" s="45">
        <v>0</v>
      </c>
      <c r="Y118" s="45">
        <v>20.7989</v>
      </c>
      <c r="Z118" s="45">
        <v>20.958500000000001</v>
      </c>
      <c r="AA118" s="45">
        <v>20.912400000000002</v>
      </c>
      <c r="AB118" s="45">
        <v>0</v>
      </c>
      <c r="AC118" s="45">
        <v>20.912400000000002</v>
      </c>
      <c r="AD118" s="45">
        <v>0</v>
      </c>
      <c r="AE118" s="45">
        <v>20.7989</v>
      </c>
      <c r="AF118" s="45">
        <v>20.958500000000001</v>
      </c>
      <c r="AG118" s="45">
        <v>0</v>
      </c>
      <c r="AH118" s="45">
        <v>0</v>
      </c>
      <c r="AI118" s="45">
        <v>0</v>
      </c>
      <c r="AJ118" s="45">
        <v>0</v>
      </c>
      <c r="AK118" s="45" t="s">
        <v>268</v>
      </c>
      <c r="AL118" s="45" t="s">
        <v>268</v>
      </c>
      <c r="AM118" s="45">
        <v>25.875299999999999</v>
      </c>
    </row>
    <row r="119" spans="1:39" hidden="1" outlineLevel="1">
      <c r="A119" s="8">
        <v>43831</v>
      </c>
      <c r="B119" s="45">
        <v>37.906399999999998</v>
      </c>
      <c r="C119" s="45">
        <v>38.739400000000003</v>
      </c>
      <c r="D119" s="45">
        <v>44.1509</v>
      </c>
      <c r="E119" s="45">
        <v>38.295699999999997</v>
      </c>
      <c r="F119" s="45">
        <v>40.465499999999999</v>
      </c>
      <c r="G119" s="45">
        <v>32.7926</v>
      </c>
      <c r="H119" s="45">
        <v>23.986799999999999</v>
      </c>
      <c r="I119" s="45">
        <v>38.739400000000003</v>
      </c>
      <c r="J119" s="45">
        <v>44.1509</v>
      </c>
      <c r="K119" s="45">
        <v>38.295699999999997</v>
      </c>
      <c r="L119" s="45">
        <v>40.465499999999999</v>
      </c>
      <c r="M119" s="45">
        <v>32.7926</v>
      </c>
      <c r="N119" s="45">
        <v>23.986799999999999</v>
      </c>
      <c r="O119" s="45">
        <v>38.938499999999998</v>
      </c>
      <c r="P119" s="45">
        <v>45.027200000000001</v>
      </c>
      <c r="Q119" s="45">
        <v>13.5</v>
      </c>
      <c r="R119" s="45">
        <v>13.5</v>
      </c>
      <c r="S119" s="45" t="s">
        <v>268</v>
      </c>
      <c r="T119" s="45" t="s">
        <v>268</v>
      </c>
      <c r="U119" s="45">
        <v>21.7624</v>
      </c>
      <c r="V119" s="45">
        <v>0</v>
      </c>
      <c r="W119" s="45">
        <v>21.7624</v>
      </c>
      <c r="X119" s="45">
        <v>0</v>
      </c>
      <c r="Y119" s="45">
        <v>20.5</v>
      </c>
      <c r="Z119" s="45">
        <v>23.548999999999999</v>
      </c>
      <c r="AA119" s="45">
        <v>21.7624</v>
      </c>
      <c r="AB119" s="45">
        <v>0</v>
      </c>
      <c r="AC119" s="45">
        <v>21.7624</v>
      </c>
      <c r="AD119" s="45">
        <v>0</v>
      </c>
      <c r="AE119" s="45">
        <v>20.5</v>
      </c>
      <c r="AF119" s="45">
        <v>23.548999999999999</v>
      </c>
      <c r="AG119" s="45">
        <v>0</v>
      </c>
      <c r="AH119" s="45">
        <v>0</v>
      </c>
      <c r="AI119" s="45">
        <v>0</v>
      </c>
      <c r="AJ119" s="45">
        <v>0</v>
      </c>
      <c r="AK119" s="45" t="s">
        <v>268</v>
      </c>
      <c r="AL119" s="45" t="s">
        <v>268</v>
      </c>
      <c r="AM119" s="45">
        <v>26.737300000000001</v>
      </c>
    </row>
    <row r="120" spans="1:39" hidden="1" outlineLevel="1">
      <c r="A120" s="8">
        <v>43862</v>
      </c>
      <c r="B120" s="45">
        <v>38.140099999999997</v>
      </c>
      <c r="C120" s="45">
        <v>39.266300000000001</v>
      </c>
      <c r="D120" s="45">
        <v>44.255299999999998</v>
      </c>
      <c r="E120" s="45">
        <v>38.828499999999998</v>
      </c>
      <c r="F120" s="45">
        <v>40.879300000000001</v>
      </c>
      <c r="G120" s="45">
        <v>34.149299999999997</v>
      </c>
      <c r="H120" s="45">
        <v>18.273299999999999</v>
      </c>
      <c r="I120" s="45">
        <v>39.266199999999998</v>
      </c>
      <c r="J120" s="45">
        <v>44.254899999999999</v>
      </c>
      <c r="K120" s="45">
        <v>38.828499999999998</v>
      </c>
      <c r="L120" s="45">
        <v>40.879300000000001</v>
      </c>
      <c r="M120" s="45">
        <v>34.149299999999997</v>
      </c>
      <c r="N120" s="45">
        <v>18.273299999999999</v>
      </c>
      <c r="O120" s="45">
        <v>45.227699999999999</v>
      </c>
      <c r="P120" s="45">
        <v>45.227699999999999</v>
      </c>
      <c r="Q120" s="45" t="s">
        <v>268</v>
      </c>
      <c r="R120" s="45" t="s">
        <v>268</v>
      </c>
      <c r="S120" s="45" t="s">
        <v>268</v>
      </c>
      <c r="T120" s="45" t="s">
        <v>268</v>
      </c>
      <c r="U120" s="45">
        <v>20.753599999999999</v>
      </c>
      <c r="V120" s="45">
        <v>0</v>
      </c>
      <c r="W120" s="45">
        <v>20.753599999999999</v>
      </c>
      <c r="X120" s="45">
        <v>0</v>
      </c>
      <c r="Y120" s="45">
        <v>20.424099999999999</v>
      </c>
      <c r="Z120" s="45">
        <v>20.7775</v>
      </c>
      <c r="AA120" s="45">
        <v>20.753599999999999</v>
      </c>
      <c r="AB120" s="45">
        <v>0</v>
      </c>
      <c r="AC120" s="45">
        <v>20.753599999999999</v>
      </c>
      <c r="AD120" s="45">
        <v>0</v>
      </c>
      <c r="AE120" s="45">
        <v>20.424099999999999</v>
      </c>
      <c r="AF120" s="45">
        <v>20.7775</v>
      </c>
      <c r="AG120" s="45">
        <v>0</v>
      </c>
      <c r="AH120" s="45">
        <v>0</v>
      </c>
      <c r="AI120" s="45" t="s">
        <v>268</v>
      </c>
      <c r="AJ120" s="45" t="s">
        <v>268</v>
      </c>
      <c r="AK120" s="45" t="s">
        <v>268</v>
      </c>
      <c r="AL120" s="45" t="s">
        <v>268</v>
      </c>
      <c r="AM120" s="45">
        <v>25.943300000000001</v>
      </c>
    </row>
    <row r="121" spans="1:39" hidden="1" outlineLevel="1">
      <c r="A121" s="8">
        <v>43891</v>
      </c>
      <c r="B121" s="45">
        <v>38.964500000000001</v>
      </c>
      <c r="C121" s="45">
        <v>40.245100000000001</v>
      </c>
      <c r="D121" s="45">
        <v>42.773099999999999</v>
      </c>
      <c r="E121" s="45">
        <v>40.018700000000003</v>
      </c>
      <c r="F121" s="45">
        <v>41.180199999999999</v>
      </c>
      <c r="G121" s="45">
        <v>37.099200000000003</v>
      </c>
      <c r="H121" s="45">
        <v>18.322199999999999</v>
      </c>
      <c r="I121" s="45">
        <v>40.244900000000001</v>
      </c>
      <c r="J121" s="45">
        <v>42.770899999999997</v>
      </c>
      <c r="K121" s="45">
        <v>40.018700000000003</v>
      </c>
      <c r="L121" s="45">
        <v>41.180199999999999</v>
      </c>
      <c r="M121" s="45">
        <v>37.099200000000003</v>
      </c>
      <c r="N121" s="45">
        <v>18.322199999999999</v>
      </c>
      <c r="O121" s="45">
        <v>49.0655</v>
      </c>
      <c r="P121" s="45">
        <v>49.0655</v>
      </c>
      <c r="Q121" s="45">
        <v>0</v>
      </c>
      <c r="R121" s="45" t="s">
        <v>268</v>
      </c>
      <c r="S121" s="45" t="s">
        <v>268</v>
      </c>
      <c r="T121" s="45">
        <v>0</v>
      </c>
      <c r="U121" s="45">
        <v>15.5444</v>
      </c>
      <c r="V121" s="45">
        <v>0</v>
      </c>
      <c r="W121" s="45">
        <v>15.5444</v>
      </c>
      <c r="X121" s="45">
        <v>0</v>
      </c>
      <c r="Y121" s="45">
        <v>20.5</v>
      </c>
      <c r="Z121" s="45">
        <v>15.240500000000001</v>
      </c>
      <c r="AA121" s="45">
        <v>16.9437</v>
      </c>
      <c r="AB121" s="45">
        <v>0</v>
      </c>
      <c r="AC121" s="45">
        <v>16.9437</v>
      </c>
      <c r="AD121" s="45">
        <v>0</v>
      </c>
      <c r="AE121" s="45">
        <v>20.5</v>
      </c>
      <c r="AF121" s="45">
        <v>16.687899999999999</v>
      </c>
      <c r="AG121" s="45">
        <v>6.8811999999999998</v>
      </c>
      <c r="AH121" s="45">
        <v>0</v>
      </c>
      <c r="AI121" s="45">
        <v>6.8811999999999998</v>
      </c>
      <c r="AJ121" s="45" t="s">
        <v>268</v>
      </c>
      <c r="AK121" s="45" t="s">
        <v>268</v>
      </c>
      <c r="AL121" s="45">
        <v>6.8811999999999998</v>
      </c>
      <c r="AM121" s="45">
        <v>24.697900000000001</v>
      </c>
    </row>
    <row r="122" spans="1:39" hidden="1" outlineLevel="1">
      <c r="A122" s="8">
        <v>43922</v>
      </c>
      <c r="B122" s="45">
        <v>39.4893</v>
      </c>
      <c r="C122" s="45">
        <v>40.701099999999997</v>
      </c>
      <c r="D122" s="45">
        <v>43.113</v>
      </c>
      <c r="E122" s="45">
        <v>40.468800000000002</v>
      </c>
      <c r="F122" s="45">
        <v>41.166600000000003</v>
      </c>
      <c r="G122" s="45">
        <v>38.2286</v>
      </c>
      <c r="H122" s="45">
        <v>15.0084</v>
      </c>
      <c r="I122" s="45">
        <v>40.694400000000002</v>
      </c>
      <c r="J122" s="45">
        <v>43.055599999999998</v>
      </c>
      <c r="K122" s="45">
        <v>40.468800000000002</v>
      </c>
      <c r="L122" s="45">
        <v>41.166600000000003</v>
      </c>
      <c r="M122" s="45">
        <v>38.2286</v>
      </c>
      <c r="N122" s="45">
        <v>15.0084</v>
      </c>
      <c r="O122" s="45">
        <v>50.300800000000002</v>
      </c>
      <c r="P122" s="45">
        <v>50.300800000000002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>
        <v>20.921900000000001</v>
      </c>
      <c r="V122" s="45">
        <v>0</v>
      </c>
      <c r="W122" s="45">
        <v>20.921900000000001</v>
      </c>
      <c r="X122" s="45">
        <v>0</v>
      </c>
      <c r="Y122" s="45">
        <v>20.465499999999999</v>
      </c>
      <c r="Z122" s="45">
        <v>21.009899999999998</v>
      </c>
      <c r="AA122" s="45">
        <v>20.921900000000001</v>
      </c>
      <c r="AB122" s="45">
        <v>0</v>
      </c>
      <c r="AC122" s="45">
        <v>20.921900000000001</v>
      </c>
      <c r="AD122" s="45">
        <v>0</v>
      </c>
      <c r="AE122" s="45">
        <v>20.465499999999999</v>
      </c>
      <c r="AF122" s="45">
        <v>21.009899999999998</v>
      </c>
      <c r="AG122" s="45">
        <v>0</v>
      </c>
      <c r="AH122" s="45">
        <v>0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>
        <v>24.395800000000001</v>
      </c>
    </row>
    <row r="123" spans="1:39" hidden="1" outlineLevel="1">
      <c r="A123" s="8">
        <v>43952</v>
      </c>
      <c r="B123" s="45">
        <v>38.529800000000002</v>
      </c>
      <c r="C123" s="45">
        <v>39.696800000000003</v>
      </c>
      <c r="D123" s="45">
        <v>42.267299999999999</v>
      </c>
      <c r="E123" s="45">
        <v>39.463900000000002</v>
      </c>
      <c r="F123" s="45">
        <v>40.960900000000002</v>
      </c>
      <c r="G123" s="45">
        <v>34.678400000000003</v>
      </c>
      <c r="H123" s="45">
        <v>13.702299999999999</v>
      </c>
      <c r="I123" s="45">
        <v>39.6937</v>
      </c>
      <c r="J123" s="45">
        <v>42.237299999999998</v>
      </c>
      <c r="K123" s="45">
        <v>39.464100000000002</v>
      </c>
      <c r="L123" s="45">
        <v>40.961199999999998</v>
      </c>
      <c r="M123" s="45">
        <v>34.678400000000003</v>
      </c>
      <c r="N123" s="45">
        <v>13.702299999999999</v>
      </c>
      <c r="O123" s="45">
        <v>49.079000000000001</v>
      </c>
      <c r="P123" s="45">
        <v>49.878999999999998</v>
      </c>
      <c r="Q123" s="45">
        <v>8</v>
      </c>
      <c r="R123" s="45">
        <v>8</v>
      </c>
      <c r="S123" s="45" t="s">
        <v>268</v>
      </c>
      <c r="T123" s="45">
        <v>0</v>
      </c>
      <c r="U123" s="45">
        <v>18.360399999999998</v>
      </c>
      <c r="V123" s="45">
        <v>0</v>
      </c>
      <c r="W123" s="45">
        <v>18.360399999999998</v>
      </c>
      <c r="X123" s="45">
        <v>0</v>
      </c>
      <c r="Y123" s="45">
        <v>21.090299999999999</v>
      </c>
      <c r="Z123" s="45">
        <v>18.358899999999998</v>
      </c>
      <c r="AA123" s="45">
        <v>19.243600000000001</v>
      </c>
      <c r="AB123" s="45">
        <v>0</v>
      </c>
      <c r="AC123" s="45">
        <v>19.243600000000001</v>
      </c>
      <c r="AD123" s="45">
        <v>0</v>
      </c>
      <c r="AE123" s="45">
        <v>21.090299999999999</v>
      </c>
      <c r="AF123" s="45">
        <v>19.2425</v>
      </c>
      <c r="AG123" s="45">
        <v>8.8763000000000005</v>
      </c>
      <c r="AH123" s="45">
        <v>0</v>
      </c>
      <c r="AI123" s="45">
        <v>8.8763000000000005</v>
      </c>
      <c r="AJ123" s="45">
        <v>0</v>
      </c>
      <c r="AK123" s="45" t="s">
        <v>268</v>
      </c>
      <c r="AL123" s="45">
        <v>8.8763000000000005</v>
      </c>
      <c r="AM123" s="45">
        <v>23.484400000000001</v>
      </c>
    </row>
    <row r="124" spans="1:39" hidden="1" outlineLevel="1">
      <c r="A124" s="8">
        <v>43983</v>
      </c>
      <c r="B124" s="45">
        <v>38.537999999999997</v>
      </c>
      <c r="C124" s="45">
        <v>39.557899999999997</v>
      </c>
      <c r="D124" s="45">
        <v>42.787599999999998</v>
      </c>
      <c r="E124" s="45">
        <v>39.253900000000002</v>
      </c>
      <c r="F124" s="45">
        <v>40.802199999999999</v>
      </c>
      <c r="G124" s="45">
        <v>34.692500000000003</v>
      </c>
      <c r="H124" s="45">
        <v>18.185500000000001</v>
      </c>
      <c r="I124" s="45">
        <v>39.556600000000003</v>
      </c>
      <c r="J124" s="45">
        <v>42.777299999999997</v>
      </c>
      <c r="K124" s="45">
        <v>39.253900000000002</v>
      </c>
      <c r="L124" s="45">
        <v>40.802199999999999</v>
      </c>
      <c r="M124" s="45">
        <v>34.692500000000003</v>
      </c>
      <c r="N124" s="45">
        <v>18.185500000000001</v>
      </c>
      <c r="O124" s="45">
        <v>49.916600000000003</v>
      </c>
      <c r="P124" s="45">
        <v>49.916600000000003</v>
      </c>
      <c r="Q124" s="45" t="s">
        <v>268</v>
      </c>
      <c r="R124" s="45" t="s">
        <v>268</v>
      </c>
      <c r="S124" s="45" t="s">
        <v>268</v>
      </c>
      <c r="T124" s="45" t="s">
        <v>268</v>
      </c>
      <c r="U124" s="45">
        <v>16.264900000000001</v>
      </c>
      <c r="V124" s="45">
        <v>0</v>
      </c>
      <c r="W124" s="45">
        <v>16.264900000000001</v>
      </c>
      <c r="X124" s="45">
        <v>0</v>
      </c>
      <c r="Y124" s="45">
        <v>15.6904</v>
      </c>
      <c r="Z124" s="45">
        <v>16.287700000000001</v>
      </c>
      <c r="AA124" s="45">
        <v>16.264900000000001</v>
      </c>
      <c r="AB124" s="45">
        <v>0</v>
      </c>
      <c r="AC124" s="45">
        <v>16.264900000000001</v>
      </c>
      <c r="AD124" s="45">
        <v>0</v>
      </c>
      <c r="AE124" s="45">
        <v>15.6904</v>
      </c>
      <c r="AF124" s="45">
        <v>16.287700000000001</v>
      </c>
      <c r="AG124" s="45">
        <v>0</v>
      </c>
      <c r="AH124" s="45">
        <v>0</v>
      </c>
      <c r="AI124" s="45" t="s">
        <v>268</v>
      </c>
      <c r="AJ124" s="45" t="s">
        <v>268</v>
      </c>
      <c r="AK124" s="45" t="s">
        <v>268</v>
      </c>
      <c r="AL124" s="45" t="s">
        <v>268</v>
      </c>
      <c r="AM124" s="45">
        <v>22.837599999999998</v>
      </c>
    </row>
    <row r="125" spans="1:39" hidden="1" outlineLevel="1">
      <c r="A125" s="8">
        <v>44013</v>
      </c>
      <c r="B125" s="45">
        <v>37.525700000000001</v>
      </c>
      <c r="C125" s="45">
        <v>39.091799999999999</v>
      </c>
      <c r="D125" s="45">
        <v>42.373899999999999</v>
      </c>
      <c r="E125" s="45">
        <v>38.772399999999998</v>
      </c>
      <c r="F125" s="45">
        <v>40.661499999999997</v>
      </c>
      <c r="G125" s="45">
        <v>34.353700000000003</v>
      </c>
      <c r="H125" s="45">
        <v>17.016400000000001</v>
      </c>
      <c r="I125" s="45">
        <v>39.083399999999997</v>
      </c>
      <c r="J125" s="45">
        <v>42.307099999999998</v>
      </c>
      <c r="K125" s="45">
        <v>38.772399999999998</v>
      </c>
      <c r="L125" s="45">
        <v>40.661499999999997</v>
      </c>
      <c r="M125" s="45">
        <v>34.353700000000003</v>
      </c>
      <c r="N125" s="45">
        <v>17.016400000000001</v>
      </c>
      <c r="O125" s="45">
        <v>49.933500000000002</v>
      </c>
      <c r="P125" s="45">
        <v>49.933500000000002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>
        <v>16.673100000000002</v>
      </c>
      <c r="V125" s="45">
        <v>0</v>
      </c>
      <c r="W125" s="45">
        <v>16.673100000000002</v>
      </c>
      <c r="X125" s="45">
        <v>0</v>
      </c>
      <c r="Y125" s="45">
        <v>20.5</v>
      </c>
      <c r="Z125" s="45">
        <v>16.419599999999999</v>
      </c>
      <c r="AA125" s="45">
        <v>16.673100000000002</v>
      </c>
      <c r="AB125" s="45">
        <v>0</v>
      </c>
      <c r="AC125" s="45">
        <v>16.673100000000002</v>
      </c>
      <c r="AD125" s="45">
        <v>0</v>
      </c>
      <c r="AE125" s="45">
        <v>20.5</v>
      </c>
      <c r="AF125" s="45">
        <v>16.419599999999999</v>
      </c>
      <c r="AG125" s="45">
        <v>0</v>
      </c>
      <c r="AH125" s="45">
        <v>0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>
        <v>21.2179</v>
      </c>
    </row>
    <row r="126" spans="1:39" hidden="1" outlineLevel="1">
      <c r="A126" s="8">
        <v>44044</v>
      </c>
      <c r="B126" s="45">
        <v>37.413400000000003</v>
      </c>
      <c r="C126" s="45">
        <v>38.9786</v>
      </c>
      <c r="D126" s="45">
        <v>42.272500000000001</v>
      </c>
      <c r="E126" s="45">
        <v>38.687800000000003</v>
      </c>
      <c r="F126" s="45">
        <v>39.731299999999997</v>
      </c>
      <c r="G126" s="45">
        <v>36.2301</v>
      </c>
      <c r="H126" s="45">
        <v>25.576799999999999</v>
      </c>
      <c r="I126" s="45">
        <v>38.978200000000001</v>
      </c>
      <c r="J126" s="45">
        <v>42.272199999999998</v>
      </c>
      <c r="K126" s="45">
        <v>38.687800000000003</v>
      </c>
      <c r="L126" s="45">
        <v>39.731299999999997</v>
      </c>
      <c r="M126" s="45">
        <v>36.2301</v>
      </c>
      <c r="N126" s="45">
        <v>25.576799999999999</v>
      </c>
      <c r="O126" s="45">
        <v>42.429000000000002</v>
      </c>
      <c r="P126" s="45">
        <v>42.429000000000002</v>
      </c>
      <c r="Q126" s="45" t="s">
        <v>268</v>
      </c>
      <c r="R126" s="45" t="s">
        <v>268</v>
      </c>
      <c r="S126" s="45" t="s">
        <v>268</v>
      </c>
      <c r="T126" s="45" t="s">
        <v>268</v>
      </c>
      <c r="U126" s="45">
        <v>15.21</v>
      </c>
      <c r="V126" s="45">
        <v>0</v>
      </c>
      <c r="W126" s="45">
        <v>15.21</v>
      </c>
      <c r="X126" s="45">
        <v>0</v>
      </c>
      <c r="Y126" s="45">
        <v>18.461400000000001</v>
      </c>
      <c r="Z126" s="45">
        <v>14.244899999999999</v>
      </c>
      <c r="AA126" s="45">
        <v>15.21</v>
      </c>
      <c r="AB126" s="45">
        <v>0</v>
      </c>
      <c r="AC126" s="45">
        <v>15.21</v>
      </c>
      <c r="AD126" s="45">
        <v>0</v>
      </c>
      <c r="AE126" s="45">
        <v>18.461400000000001</v>
      </c>
      <c r="AF126" s="45">
        <v>14.244899999999999</v>
      </c>
      <c r="AG126" s="45">
        <v>0</v>
      </c>
      <c r="AH126" s="45">
        <v>0</v>
      </c>
      <c r="AI126" s="45" t="s">
        <v>268</v>
      </c>
      <c r="AJ126" s="45" t="s">
        <v>268</v>
      </c>
      <c r="AK126" s="45" t="s">
        <v>268</v>
      </c>
      <c r="AL126" s="45" t="s">
        <v>268</v>
      </c>
      <c r="AM126" s="45">
        <v>20.6996</v>
      </c>
    </row>
    <row r="127" spans="1:39" hidden="1" outlineLevel="1">
      <c r="A127" s="8">
        <v>44075</v>
      </c>
      <c r="B127" s="45">
        <v>37.456800000000001</v>
      </c>
      <c r="C127" s="45">
        <v>38.940800000000003</v>
      </c>
      <c r="D127" s="45">
        <v>42.075800000000001</v>
      </c>
      <c r="E127" s="45">
        <v>38.631999999999998</v>
      </c>
      <c r="F127" s="45">
        <v>39.686700000000002</v>
      </c>
      <c r="G127" s="45">
        <v>35.946199999999997</v>
      </c>
      <c r="H127" s="45">
        <v>29.4057</v>
      </c>
      <c r="I127" s="45">
        <v>38.932000000000002</v>
      </c>
      <c r="J127" s="45">
        <v>42.005400000000002</v>
      </c>
      <c r="K127" s="45">
        <v>38.631999999999998</v>
      </c>
      <c r="L127" s="45">
        <v>39.686700000000002</v>
      </c>
      <c r="M127" s="45">
        <v>35.946199999999997</v>
      </c>
      <c r="N127" s="45">
        <v>29.4057</v>
      </c>
      <c r="O127" s="45">
        <v>49.941400000000002</v>
      </c>
      <c r="P127" s="45">
        <v>49.941400000000002</v>
      </c>
      <c r="Q127" s="45">
        <v>0</v>
      </c>
      <c r="R127" s="45" t="s">
        <v>268</v>
      </c>
      <c r="S127" s="45">
        <v>0</v>
      </c>
      <c r="T127" s="45" t="s">
        <v>268</v>
      </c>
      <c r="U127" s="45">
        <v>14.6167</v>
      </c>
      <c r="V127" s="45">
        <v>0</v>
      </c>
      <c r="W127" s="45">
        <v>14.6167</v>
      </c>
      <c r="X127" s="45">
        <v>0</v>
      </c>
      <c r="Y127" s="45">
        <v>21.090299999999999</v>
      </c>
      <c r="Z127" s="45">
        <v>14.606999999999999</v>
      </c>
      <c r="AA127" s="45">
        <v>14.6167</v>
      </c>
      <c r="AB127" s="45">
        <v>0</v>
      </c>
      <c r="AC127" s="45">
        <v>14.6167</v>
      </c>
      <c r="AD127" s="45">
        <v>0</v>
      </c>
      <c r="AE127" s="45">
        <v>21.090299999999999</v>
      </c>
      <c r="AF127" s="45">
        <v>14.606999999999999</v>
      </c>
      <c r="AG127" s="45">
        <v>0</v>
      </c>
      <c r="AH127" s="45">
        <v>0</v>
      </c>
      <c r="AI127" s="45">
        <v>0</v>
      </c>
      <c r="AJ127" s="45" t="s">
        <v>268</v>
      </c>
      <c r="AK127" s="45">
        <v>0</v>
      </c>
      <c r="AL127" s="45" t="s">
        <v>268</v>
      </c>
      <c r="AM127" s="45">
        <v>22.320499999999999</v>
      </c>
    </row>
    <row r="128" spans="1:39" hidden="1" outlineLevel="1">
      <c r="A128" s="8">
        <v>44105</v>
      </c>
      <c r="B128" s="45">
        <v>36.4514</v>
      </c>
      <c r="C128" s="45">
        <v>38.194400000000002</v>
      </c>
      <c r="D128" s="45">
        <v>41.8782</v>
      </c>
      <c r="E128" s="45">
        <v>37.8354</v>
      </c>
      <c r="F128" s="45">
        <v>39.643700000000003</v>
      </c>
      <c r="G128" s="45">
        <v>33.839700000000001</v>
      </c>
      <c r="H128" s="45">
        <v>24.953299999999999</v>
      </c>
      <c r="I128" s="45">
        <v>38.192399999999999</v>
      </c>
      <c r="J128" s="45">
        <v>41.863300000000002</v>
      </c>
      <c r="K128" s="45">
        <v>37.8354</v>
      </c>
      <c r="L128" s="45">
        <v>39.643700000000003</v>
      </c>
      <c r="M128" s="45">
        <v>33.839700000000001</v>
      </c>
      <c r="N128" s="45">
        <v>24.953299999999999</v>
      </c>
      <c r="O128" s="45">
        <v>49.6843</v>
      </c>
      <c r="P128" s="45">
        <v>49.6843</v>
      </c>
      <c r="Q128" s="45">
        <v>0</v>
      </c>
      <c r="R128" s="45" t="s">
        <v>268</v>
      </c>
      <c r="S128" s="45">
        <v>0</v>
      </c>
      <c r="T128" s="45">
        <v>0</v>
      </c>
      <c r="U128" s="45">
        <v>12.502599999999999</v>
      </c>
      <c r="V128" s="45">
        <v>0</v>
      </c>
      <c r="W128" s="45">
        <v>12.502599999999999</v>
      </c>
      <c r="X128" s="45">
        <v>0</v>
      </c>
      <c r="Y128" s="45">
        <v>15.4011</v>
      </c>
      <c r="Z128" s="45">
        <v>12.4284</v>
      </c>
      <c r="AA128" s="45">
        <v>12.692299999999999</v>
      </c>
      <c r="AB128" s="45">
        <v>0</v>
      </c>
      <c r="AC128" s="45">
        <v>12.692299999999999</v>
      </c>
      <c r="AD128" s="45">
        <v>0</v>
      </c>
      <c r="AE128" s="45">
        <v>15.4011</v>
      </c>
      <c r="AF128" s="45">
        <v>12.620100000000001</v>
      </c>
      <c r="AG128" s="45">
        <v>7.7114000000000003</v>
      </c>
      <c r="AH128" s="45">
        <v>0</v>
      </c>
      <c r="AI128" s="45">
        <v>7.7114000000000003</v>
      </c>
      <c r="AJ128" s="45" t="s">
        <v>268</v>
      </c>
      <c r="AK128" s="45">
        <v>0</v>
      </c>
      <c r="AL128" s="45">
        <v>7.7114000000000003</v>
      </c>
      <c r="AM128" s="45">
        <v>20.593599999999999</v>
      </c>
    </row>
    <row r="129" spans="1:39" hidden="1" outlineLevel="1">
      <c r="A129" s="8">
        <v>44136</v>
      </c>
      <c r="B129" s="45">
        <v>36.6877</v>
      </c>
      <c r="C129" s="45">
        <v>38.035200000000003</v>
      </c>
      <c r="D129" s="45">
        <v>40.966999999999999</v>
      </c>
      <c r="E129" s="45">
        <v>37.731299999999997</v>
      </c>
      <c r="F129" s="45">
        <v>39.529299999999999</v>
      </c>
      <c r="G129" s="45">
        <v>33.590299999999999</v>
      </c>
      <c r="H129" s="45">
        <v>27.1981</v>
      </c>
      <c r="I129" s="45">
        <v>38.023000000000003</v>
      </c>
      <c r="J129" s="45">
        <v>40.872</v>
      </c>
      <c r="K129" s="45">
        <v>37.731400000000001</v>
      </c>
      <c r="L129" s="45">
        <v>39.529400000000003</v>
      </c>
      <c r="M129" s="45">
        <v>33.590299999999999</v>
      </c>
      <c r="N129" s="45">
        <v>27.1981</v>
      </c>
      <c r="O129" s="45">
        <v>48.636800000000001</v>
      </c>
      <c r="P129" s="45">
        <v>48.684899999999999</v>
      </c>
      <c r="Q129" s="45">
        <v>6</v>
      </c>
      <c r="R129" s="45">
        <v>6</v>
      </c>
      <c r="S129" s="45" t="s">
        <v>268</v>
      </c>
      <c r="T129" s="45" t="s">
        <v>268</v>
      </c>
      <c r="U129" s="45">
        <v>14.4041</v>
      </c>
      <c r="V129" s="45">
        <v>0</v>
      </c>
      <c r="W129" s="45">
        <v>14.4041</v>
      </c>
      <c r="X129" s="45">
        <v>0</v>
      </c>
      <c r="Y129" s="45">
        <v>20.5</v>
      </c>
      <c r="Z129" s="45">
        <v>14.3583</v>
      </c>
      <c r="AA129" s="45">
        <v>14.4041</v>
      </c>
      <c r="AB129" s="45">
        <v>0</v>
      </c>
      <c r="AC129" s="45">
        <v>14.4041</v>
      </c>
      <c r="AD129" s="45">
        <v>0</v>
      </c>
      <c r="AE129" s="45">
        <v>20.5</v>
      </c>
      <c r="AF129" s="45">
        <v>14.3583</v>
      </c>
      <c r="AG129" s="45">
        <v>0</v>
      </c>
      <c r="AH129" s="45">
        <v>0</v>
      </c>
      <c r="AI129" s="45">
        <v>0</v>
      </c>
      <c r="AJ129" s="45">
        <v>0</v>
      </c>
      <c r="AK129" s="45" t="s">
        <v>268</v>
      </c>
      <c r="AL129" s="45" t="s">
        <v>268</v>
      </c>
      <c r="AM129" s="45">
        <v>22.615200000000002</v>
      </c>
    </row>
    <row r="130" spans="1:39" hidden="1" outlineLevel="1">
      <c r="A130" s="8">
        <v>44166</v>
      </c>
      <c r="B130" s="45">
        <v>34.762900000000002</v>
      </c>
      <c r="C130" s="45">
        <v>35.952300000000001</v>
      </c>
      <c r="D130" s="45">
        <v>41.2166</v>
      </c>
      <c r="E130" s="45">
        <v>35.4495</v>
      </c>
      <c r="F130" s="45">
        <v>37.031300000000002</v>
      </c>
      <c r="G130" s="45">
        <v>31.617699999999999</v>
      </c>
      <c r="H130" s="45">
        <v>26.773499999999999</v>
      </c>
      <c r="I130" s="45">
        <v>35.943800000000003</v>
      </c>
      <c r="J130" s="45">
        <v>41.156500000000001</v>
      </c>
      <c r="K130" s="45">
        <v>35.4495</v>
      </c>
      <c r="L130" s="45">
        <v>37.031300000000002</v>
      </c>
      <c r="M130" s="45">
        <v>31.617699999999999</v>
      </c>
      <c r="N130" s="45">
        <v>26.773499999999999</v>
      </c>
      <c r="O130" s="45">
        <v>49.577500000000001</v>
      </c>
      <c r="P130" s="45">
        <v>49.577500000000001</v>
      </c>
      <c r="Q130" s="45" t="s">
        <v>268</v>
      </c>
      <c r="R130" s="45" t="s">
        <v>268</v>
      </c>
      <c r="S130" s="45" t="s">
        <v>268</v>
      </c>
      <c r="T130" s="45" t="s">
        <v>268</v>
      </c>
      <c r="U130" s="45">
        <v>12.5214</v>
      </c>
      <c r="V130" s="45">
        <v>0</v>
      </c>
      <c r="W130" s="45">
        <v>12.5214</v>
      </c>
      <c r="X130" s="45">
        <v>0</v>
      </c>
      <c r="Y130" s="45">
        <v>10.871</v>
      </c>
      <c r="Z130" s="45">
        <v>12.617000000000001</v>
      </c>
      <c r="AA130" s="45">
        <v>12.5214</v>
      </c>
      <c r="AB130" s="45">
        <v>0</v>
      </c>
      <c r="AC130" s="45">
        <v>12.5214</v>
      </c>
      <c r="AD130" s="45">
        <v>0</v>
      </c>
      <c r="AE130" s="45">
        <v>10.871</v>
      </c>
      <c r="AF130" s="45">
        <v>12.617000000000001</v>
      </c>
      <c r="AG130" s="45">
        <v>0</v>
      </c>
      <c r="AH130" s="45">
        <v>0</v>
      </c>
      <c r="AI130" s="45" t="s">
        <v>268</v>
      </c>
      <c r="AJ130" s="45" t="s">
        <v>268</v>
      </c>
      <c r="AK130" s="45" t="s">
        <v>268</v>
      </c>
      <c r="AL130" s="45" t="s">
        <v>268</v>
      </c>
      <c r="AM130" s="45">
        <v>21.103999999999999</v>
      </c>
    </row>
    <row r="131" spans="1:39" hidden="1" outlineLevel="1">
      <c r="A131" s="8">
        <v>44197</v>
      </c>
      <c r="B131" s="45">
        <v>36.175699999999999</v>
      </c>
      <c r="C131" s="45">
        <v>37.445999999999998</v>
      </c>
      <c r="D131" s="45">
        <v>41.154800000000002</v>
      </c>
      <c r="E131" s="45">
        <v>37.083500000000001</v>
      </c>
      <c r="F131" s="45">
        <v>37.962899999999998</v>
      </c>
      <c r="G131" s="45">
        <v>34.923299999999998</v>
      </c>
      <c r="H131" s="45">
        <v>30.349399999999999</v>
      </c>
      <c r="I131" s="45">
        <v>37.442700000000002</v>
      </c>
      <c r="J131" s="45">
        <v>41.128900000000002</v>
      </c>
      <c r="K131" s="45">
        <v>37.083500000000001</v>
      </c>
      <c r="L131" s="45">
        <v>37.962899999999998</v>
      </c>
      <c r="M131" s="45">
        <v>34.923299999999998</v>
      </c>
      <c r="N131" s="45">
        <v>30.349399999999999</v>
      </c>
      <c r="O131" s="45">
        <v>49.836300000000001</v>
      </c>
      <c r="P131" s="45">
        <v>49.836300000000001</v>
      </c>
      <c r="Q131" s="45" t="s">
        <v>268</v>
      </c>
      <c r="R131" s="45" t="s">
        <v>268</v>
      </c>
      <c r="S131" s="45" t="s">
        <v>268</v>
      </c>
      <c r="T131" s="45" t="s">
        <v>268</v>
      </c>
      <c r="U131" s="45">
        <v>13.349399999999999</v>
      </c>
      <c r="V131" s="45">
        <v>0</v>
      </c>
      <c r="W131" s="45">
        <v>13.349399999999999</v>
      </c>
      <c r="X131" s="45">
        <v>0</v>
      </c>
      <c r="Y131" s="45">
        <v>17.241199999999999</v>
      </c>
      <c r="Z131" s="45">
        <v>12.969200000000001</v>
      </c>
      <c r="AA131" s="45">
        <v>13.349399999999999</v>
      </c>
      <c r="AB131" s="45">
        <v>0</v>
      </c>
      <c r="AC131" s="45">
        <v>13.349399999999999</v>
      </c>
      <c r="AD131" s="45">
        <v>0</v>
      </c>
      <c r="AE131" s="45">
        <v>17.241199999999999</v>
      </c>
      <c r="AF131" s="45">
        <v>12.969200000000001</v>
      </c>
      <c r="AG131" s="45">
        <v>0</v>
      </c>
      <c r="AH131" s="45">
        <v>0</v>
      </c>
      <c r="AI131" s="45" t="s">
        <v>268</v>
      </c>
      <c r="AJ131" s="45" t="s">
        <v>268</v>
      </c>
      <c r="AK131" s="45" t="s">
        <v>268</v>
      </c>
      <c r="AL131" s="45" t="s">
        <v>268</v>
      </c>
      <c r="AM131" s="45">
        <v>21.203199999999999</v>
      </c>
    </row>
    <row r="132" spans="1:39" hidden="1" outlineLevel="1">
      <c r="A132" s="8">
        <v>44228</v>
      </c>
      <c r="B132" s="45">
        <v>36.128399999999999</v>
      </c>
      <c r="C132" s="45">
        <v>37.529400000000003</v>
      </c>
      <c r="D132" s="45">
        <v>41.326300000000003</v>
      </c>
      <c r="E132" s="45">
        <v>37.128100000000003</v>
      </c>
      <c r="F132" s="45">
        <v>38.165700000000001</v>
      </c>
      <c r="G132" s="45">
        <v>35.544199999999996</v>
      </c>
      <c r="H132" s="45">
        <v>21.644400000000001</v>
      </c>
      <c r="I132" s="45">
        <v>37.520000000000003</v>
      </c>
      <c r="J132" s="45">
        <v>41.256900000000002</v>
      </c>
      <c r="K132" s="45">
        <v>37.128100000000003</v>
      </c>
      <c r="L132" s="45">
        <v>38.165700000000001</v>
      </c>
      <c r="M132" s="45">
        <v>35.544199999999996</v>
      </c>
      <c r="N132" s="45">
        <v>21.644400000000001</v>
      </c>
      <c r="O132" s="45">
        <v>49.973300000000002</v>
      </c>
      <c r="P132" s="45">
        <v>49.973300000000002</v>
      </c>
      <c r="Q132" s="45" t="s">
        <v>268</v>
      </c>
      <c r="R132" s="45" t="s">
        <v>268</v>
      </c>
      <c r="S132" s="45" t="s">
        <v>268</v>
      </c>
      <c r="T132" s="45" t="s">
        <v>268</v>
      </c>
      <c r="U132" s="45">
        <v>15.962899999999999</v>
      </c>
      <c r="V132" s="45">
        <v>0</v>
      </c>
      <c r="W132" s="45">
        <v>15.962899999999999</v>
      </c>
      <c r="X132" s="45">
        <v>0</v>
      </c>
      <c r="Y132" s="45">
        <v>15.4</v>
      </c>
      <c r="Z132" s="45">
        <v>16.034500000000001</v>
      </c>
      <c r="AA132" s="45">
        <v>15.962899999999999</v>
      </c>
      <c r="AB132" s="45">
        <v>0</v>
      </c>
      <c r="AC132" s="45">
        <v>15.962899999999999</v>
      </c>
      <c r="AD132" s="45">
        <v>0</v>
      </c>
      <c r="AE132" s="45">
        <v>15.4</v>
      </c>
      <c r="AF132" s="45">
        <v>16.034500000000001</v>
      </c>
      <c r="AG132" s="45">
        <v>0</v>
      </c>
      <c r="AH132" s="45">
        <v>0</v>
      </c>
      <c r="AI132" s="45" t="s">
        <v>268</v>
      </c>
      <c r="AJ132" s="45" t="s">
        <v>268</v>
      </c>
      <c r="AK132" s="45" t="s">
        <v>268</v>
      </c>
      <c r="AL132" s="45" t="s">
        <v>268</v>
      </c>
      <c r="AM132" s="45">
        <v>20.892800000000001</v>
      </c>
    </row>
    <row r="133" spans="1:39" hidden="1" outlineLevel="1">
      <c r="A133" s="8">
        <v>44256</v>
      </c>
      <c r="B133" s="45">
        <v>36.321300000000001</v>
      </c>
      <c r="C133" s="45">
        <v>37.879899999999999</v>
      </c>
      <c r="D133" s="45">
        <v>41.3748</v>
      </c>
      <c r="E133" s="45">
        <v>37.505200000000002</v>
      </c>
      <c r="F133" s="45">
        <v>38.313800000000001</v>
      </c>
      <c r="G133" s="45">
        <v>35.926400000000001</v>
      </c>
      <c r="H133" s="45">
        <v>26.5366</v>
      </c>
      <c r="I133" s="45">
        <v>37.875599999999999</v>
      </c>
      <c r="J133" s="45">
        <v>41.344099999999997</v>
      </c>
      <c r="K133" s="45">
        <v>37.505200000000002</v>
      </c>
      <c r="L133" s="45">
        <v>38.313800000000001</v>
      </c>
      <c r="M133" s="45">
        <v>35.926400000000001</v>
      </c>
      <c r="N133" s="45">
        <v>26.5366</v>
      </c>
      <c r="O133" s="45">
        <v>48.887</v>
      </c>
      <c r="P133" s="45">
        <v>48.887</v>
      </c>
      <c r="Q133" s="45" t="s">
        <v>268</v>
      </c>
      <c r="R133" s="45" t="s">
        <v>268</v>
      </c>
      <c r="S133" s="45" t="s">
        <v>268</v>
      </c>
      <c r="T133" s="45" t="s">
        <v>268</v>
      </c>
      <c r="U133" s="45">
        <v>12.489599999999999</v>
      </c>
      <c r="V133" s="45">
        <v>0</v>
      </c>
      <c r="W133" s="45">
        <v>12.489599999999999</v>
      </c>
      <c r="X133" s="45">
        <v>0</v>
      </c>
      <c r="Y133" s="45">
        <v>19.899999999999999</v>
      </c>
      <c r="Z133" s="45">
        <v>12.486700000000001</v>
      </c>
      <c r="AA133" s="45">
        <v>12.489599999999999</v>
      </c>
      <c r="AB133" s="45">
        <v>0</v>
      </c>
      <c r="AC133" s="45">
        <v>12.489599999999999</v>
      </c>
      <c r="AD133" s="45">
        <v>0</v>
      </c>
      <c r="AE133" s="45">
        <v>19.899999999999999</v>
      </c>
      <c r="AF133" s="45">
        <v>12.486700000000001</v>
      </c>
      <c r="AG133" s="45">
        <v>0</v>
      </c>
      <c r="AH133" s="45">
        <v>0</v>
      </c>
      <c r="AI133" s="45" t="s">
        <v>268</v>
      </c>
      <c r="AJ133" s="45" t="s">
        <v>268</v>
      </c>
      <c r="AK133" s="45" t="s">
        <v>268</v>
      </c>
      <c r="AL133" s="45" t="s">
        <v>268</v>
      </c>
      <c r="AM133" s="45">
        <v>20.417400000000001</v>
      </c>
    </row>
    <row r="134" spans="1:39" hidden="1" outlineLevel="1">
      <c r="A134" s="8">
        <v>44287</v>
      </c>
      <c r="B134" s="45">
        <v>35.544400000000003</v>
      </c>
      <c r="C134" s="45">
        <v>37.353400000000001</v>
      </c>
      <c r="D134" s="45">
        <v>42.189399999999999</v>
      </c>
      <c r="E134" s="45">
        <v>36.837000000000003</v>
      </c>
      <c r="F134" s="45">
        <v>38.229199999999999</v>
      </c>
      <c r="G134" s="45">
        <v>33.622100000000003</v>
      </c>
      <c r="H134" s="45">
        <v>28.241700000000002</v>
      </c>
      <c r="I134" s="45">
        <v>37.351500000000001</v>
      </c>
      <c r="J134" s="45">
        <v>42.178100000000001</v>
      </c>
      <c r="K134" s="45">
        <v>36.837000000000003</v>
      </c>
      <c r="L134" s="45">
        <v>38.229199999999999</v>
      </c>
      <c r="M134" s="45">
        <v>33.622100000000003</v>
      </c>
      <c r="N134" s="45">
        <v>28.241700000000002</v>
      </c>
      <c r="O134" s="45">
        <v>48.222000000000001</v>
      </c>
      <c r="P134" s="45">
        <v>48.222000000000001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>
        <v>13.901</v>
      </c>
      <c r="V134" s="45">
        <v>0</v>
      </c>
      <c r="W134" s="45">
        <v>13.901</v>
      </c>
      <c r="X134" s="45">
        <v>0</v>
      </c>
      <c r="Y134" s="45">
        <v>19.899999999999999</v>
      </c>
      <c r="Z134" s="45">
        <v>13.8973</v>
      </c>
      <c r="AA134" s="45">
        <v>13.901</v>
      </c>
      <c r="AB134" s="45">
        <v>0</v>
      </c>
      <c r="AC134" s="45">
        <v>13.901</v>
      </c>
      <c r="AD134" s="45">
        <v>0</v>
      </c>
      <c r="AE134" s="45">
        <v>19.899999999999999</v>
      </c>
      <c r="AF134" s="45">
        <v>13.8973</v>
      </c>
      <c r="AG134" s="45">
        <v>0</v>
      </c>
      <c r="AH134" s="45">
        <v>0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>
        <v>19.9634</v>
      </c>
    </row>
    <row r="135" spans="1:39" hidden="1" outlineLevel="1">
      <c r="A135" s="8">
        <v>44317</v>
      </c>
      <c r="B135" s="45">
        <v>36.281500000000001</v>
      </c>
      <c r="C135" s="45">
        <v>37.3491</v>
      </c>
      <c r="D135" s="45">
        <v>42.422400000000003</v>
      </c>
      <c r="E135" s="45">
        <v>36.8371</v>
      </c>
      <c r="F135" s="45">
        <v>38.043100000000003</v>
      </c>
      <c r="G135" s="45">
        <v>35.0899</v>
      </c>
      <c r="H135" s="45">
        <v>20.163799999999998</v>
      </c>
      <c r="I135" s="45">
        <v>37.344099999999997</v>
      </c>
      <c r="J135" s="45">
        <v>42.390099999999997</v>
      </c>
      <c r="K135" s="45">
        <v>36.8371</v>
      </c>
      <c r="L135" s="45">
        <v>38.043100000000003</v>
      </c>
      <c r="M135" s="45">
        <v>35.0899</v>
      </c>
      <c r="N135" s="45">
        <v>20.163799999999998</v>
      </c>
      <c r="O135" s="45">
        <v>49.4983</v>
      </c>
      <c r="P135" s="45">
        <v>49.4983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>
        <v>12.485099999999999</v>
      </c>
      <c r="V135" s="45">
        <v>0</v>
      </c>
      <c r="W135" s="45">
        <v>12.485099999999999</v>
      </c>
      <c r="X135" s="45">
        <v>0</v>
      </c>
      <c r="Y135" s="45">
        <v>14.975899999999999</v>
      </c>
      <c r="Z135" s="45">
        <v>12.324999999999999</v>
      </c>
      <c r="AA135" s="45">
        <v>12.485099999999999</v>
      </c>
      <c r="AB135" s="45">
        <v>0</v>
      </c>
      <c r="AC135" s="45">
        <v>12.485099999999999</v>
      </c>
      <c r="AD135" s="45">
        <v>0</v>
      </c>
      <c r="AE135" s="45">
        <v>14.975899999999999</v>
      </c>
      <c r="AF135" s="45">
        <v>12.324999999999999</v>
      </c>
      <c r="AG135" s="45">
        <v>0</v>
      </c>
      <c r="AH135" s="45">
        <v>0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>
        <v>22.8264</v>
      </c>
    </row>
    <row r="136" spans="1:39" hidden="1" outlineLevel="1">
      <c r="A136" s="8">
        <v>44348</v>
      </c>
      <c r="B136" s="45">
        <v>36.235900000000001</v>
      </c>
      <c r="C136" s="45">
        <v>37.9681</v>
      </c>
      <c r="D136" s="45">
        <v>41.719099999999997</v>
      </c>
      <c r="E136" s="45">
        <v>37.5276</v>
      </c>
      <c r="F136" s="45">
        <v>37.739199999999997</v>
      </c>
      <c r="G136" s="45">
        <v>39.531799999999997</v>
      </c>
      <c r="H136" s="45">
        <v>17.477499999999999</v>
      </c>
      <c r="I136" s="45">
        <v>37.951099999999997</v>
      </c>
      <c r="J136" s="45">
        <v>41.606400000000001</v>
      </c>
      <c r="K136" s="45">
        <v>37.5276</v>
      </c>
      <c r="L136" s="45">
        <v>37.739199999999997</v>
      </c>
      <c r="M136" s="45">
        <v>39.531799999999997</v>
      </c>
      <c r="N136" s="45">
        <v>17.477499999999999</v>
      </c>
      <c r="O136" s="45">
        <v>50.014000000000003</v>
      </c>
      <c r="P136" s="45">
        <v>50.014000000000003</v>
      </c>
      <c r="Q136" s="45" t="s">
        <v>268</v>
      </c>
      <c r="R136" s="45" t="s">
        <v>268</v>
      </c>
      <c r="S136" s="45" t="s">
        <v>268</v>
      </c>
      <c r="T136" s="45" t="s">
        <v>268</v>
      </c>
      <c r="U136" s="45">
        <v>12.010999999999999</v>
      </c>
      <c r="V136" s="45">
        <v>0</v>
      </c>
      <c r="W136" s="45">
        <v>12.010999999999999</v>
      </c>
      <c r="X136" s="45">
        <v>0</v>
      </c>
      <c r="Y136" s="45">
        <v>11.2699</v>
      </c>
      <c r="Z136" s="45">
        <v>12.011100000000001</v>
      </c>
      <c r="AA136" s="45">
        <v>12.010999999999999</v>
      </c>
      <c r="AB136" s="45">
        <v>0</v>
      </c>
      <c r="AC136" s="45">
        <v>12.010999999999999</v>
      </c>
      <c r="AD136" s="45">
        <v>0</v>
      </c>
      <c r="AE136" s="45">
        <v>11.2699</v>
      </c>
      <c r="AF136" s="45">
        <v>12.011100000000001</v>
      </c>
      <c r="AG136" s="45">
        <v>0</v>
      </c>
      <c r="AH136" s="45">
        <v>0</v>
      </c>
      <c r="AI136" s="45" t="s">
        <v>268</v>
      </c>
      <c r="AJ136" s="45" t="s">
        <v>268</v>
      </c>
      <c r="AK136" s="45" t="s">
        <v>268</v>
      </c>
      <c r="AL136" s="45" t="s">
        <v>268</v>
      </c>
      <c r="AM136" s="45">
        <v>19.7072</v>
      </c>
    </row>
    <row r="137" spans="1:39" hidden="1" outlineLevel="1">
      <c r="A137" s="8">
        <v>44378</v>
      </c>
      <c r="B137" s="45">
        <v>35.033499999999997</v>
      </c>
      <c r="C137" s="45">
        <v>37.374699999999997</v>
      </c>
      <c r="D137" s="45">
        <v>41.404800000000002</v>
      </c>
      <c r="E137" s="45">
        <v>36.889699999999998</v>
      </c>
      <c r="F137" s="45">
        <v>37.5533</v>
      </c>
      <c r="G137" s="45">
        <v>35.686900000000001</v>
      </c>
      <c r="H137" s="45">
        <v>28.630400000000002</v>
      </c>
      <c r="I137" s="45">
        <v>37.368400000000001</v>
      </c>
      <c r="J137" s="45">
        <v>41.365900000000003</v>
      </c>
      <c r="K137" s="45">
        <v>36.889699999999998</v>
      </c>
      <c r="L137" s="45">
        <v>37.5533</v>
      </c>
      <c r="M137" s="45">
        <v>35.686900000000001</v>
      </c>
      <c r="N137" s="45">
        <v>28.630400000000002</v>
      </c>
      <c r="O137" s="45">
        <v>49.329900000000002</v>
      </c>
      <c r="P137" s="45">
        <v>49.329799999999999</v>
      </c>
      <c r="Q137" s="45">
        <v>52</v>
      </c>
      <c r="R137" s="45">
        <v>52</v>
      </c>
      <c r="S137" s="45" t="s">
        <v>268</v>
      </c>
      <c r="T137" s="45" t="s">
        <v>268</v>
      </c>
      <c r="U137" s="45">
        <v>11.9924</v>
      </c>
      <c r="V137" s="45">
        <v>0</v>
      </c>
      <c r="W137" s="45">
        <v>11.9924</v>
      </c>
      <c r="X137" s="45">
        <v>0</v>
      </c>
      <c r="Y137" s="45">
        <v>10.668699999999999</v>
      </c>
      <c r="Z137" s="45">
        <v>12.065200000000001</v>
      </c>
      <c r="AA137" s="45">
        <v>11.9924</v>
      </c>
      <c r="AB137" s="45">
        <v>0</v>
      </c>
      <c r="AC137" s="45">
        <v>11.9924</v>
      </c>
      <c r="AD137" s="45">
        <v>0</v>
      </c>
      <c r="AE137" s="45">
        <v>10.668699999999999</v>
      </c>
      <c r="AF137" s="45">
        <v>12.065200000000001</v>
      </c>
      <c r="AG137" s="45">
        <v>0</v>
      </c>
      <c r="AH137" s="45">
        <v>0</v>
      </c>
      <c r="AI137" s="45">
        <v>0</v>
      </c>
      <c r="AJ137" s="45">
        <v>0</v>
      </c>
      <c r="AK137" s="45" t="s">
        <v>268</v>
      </c>
      <c r="AL137" s="45" t="s">
        <v>268</v>
      </c>
      <c r="AM137" s="45">
        <v>18.080200000000001</v>
      </c>
    </row>
    <row r="138" spans="1:39" hidden="1" outlineLevel="1">
      <c r="A138" s="8">
        <v>44409</v>
      </c>
      <c r="B138" s="45">
        <v>35.616599999999998</v>
      </c>
      <c r="C138" s="45">
        <v>37.221899999999998</v>
      </c>
      <c r="D138" s="45">
        <v>41.256399999999999</v>
      </c>
      <c r="E138" s="45">
        <v>36.743400000000001</v>
      </c>
      <c r="F138" s="45">
        <v>37.5092</v>
      </c>
      <c r="G138" s="45">
        <v>35.852699999999999</v>
      </c>
      <c r="H138" s="45">
        <v>24.476400000000002</v>
      </c>
      <c r="I138" s="45">
        <v>37.22</v>
      </c>
      <c r="J138" s="45">
        <v>41.247100000000003</v>
      </c>
      <c r="K138" s="45">
        <v>36.743400000000001</v>
      </c>
      <c r="L138" s="45">
        <v>37.5092</v>
      </c>
      <c r="M138" s="45">
        <v>35.852699999999999</v>
      </c>
      <c r="N138" s="45">
        <v>24.476400000000002</v>
      </c>
      <c r="O138" s="45">
        <v>45.660200000000003</v>
      </c>
      <c r="P138" s="45">
        <v>45.660200000000003</v>
      </c>
      <c r="Q138" s="45">
        <v>0</v>
      </c>
      <c r="R138" s="45" t="s">
        <v>268</v>
      </c>
      <c r="S138" s="45" t="s">
        <v>268</v>
      </c>
      <c r="T138" s="45">
        <v>0</v>
      </c>
      <c r="U138" s="45">
        <v>12.5083</v>
      </c>
      <c r="V138" s="45">
        <v>0</v>
      </c>
      <c r="W138" s="45">
        <v>12.5083</v>
      </c>
      <c r="X138" s="45">
        <v>0</v>
      </c>
      <c r="Y138" s="45">
        <v>11.4628</v>
      </c>
      <c r="Z138" s="45">
        <v>12.527799999999999</v>
      </c>
      <c r="AA138" s="45">
        <v>12.5335</v>
      </c>
      <c r="AB138" s="45">
        <v>0</v>
      </c>
      <c r="AC138" s="45">
        <v>12.5335</v>
      </c>
      <c r="AD138" s="45">
        <v>0</v>
      </c>
      <c r="AE138" s="45">
        <v>11.4628</v>
      </c>
      <c r="AF138" s="45">
        <v>12.5535</v>
      </c>
      <c r="AG138" s="45">
        <v>6.6409000000000002</v>
      </c>
      <c r="AH138" s="45">
        <v>0</v>
      </c>
      <c r="AI138" s="45">
        <v>6.6409000000000002</v>
      </c>
      <c r="AJ138" s="45" t="s">
        <v>268</v>
      </c>
      <c r="AK138" s="45" t="s">
        <v>268</v>
      </c>
      <c r="AL138" s="45">
        <v>6.6409000000000002</v>
      </c>
      <c r="AM138" s="45">
        <v>19.906600000000001</v>
      </c>
    </row>
    <row r="139" spans="1:39" hidden="1" outlineLevel="1">
      <c r="A139" s="8">
        <v>44440</v>
      </c>
      <c r="B139" s="45">
        <v>35.613399999999999</v>
      </c>
      <c r="C139" s="45">
        <v>37.181699999999999</v>
      </c>
      <c r="D139" s="45">
        <v>42.073999999999998</v>
      </c>
      <c r="E139" s="45">
        <v>36.641800000000003</v>
      </c>
      <c r="F139" s="45">
        <v>37.537999999999997</v>
      </c>
      <c r="G139" s="45">
        <v>35.852699999999999</v>
      </c>
      <c r="H139" s="45">
        <v>22.0184</v>
      </c>
      <c r="I139" s="45">
        <v>37.180500000000002</v>
      </c>
      <c r="J139" s="45">
        <v>42.066800000000001</v>
      </c>
      <c r="K139" s="45">
        <v>36.641800000000003</v>
      </c>
      <c r="L139" s="45">
        <v>37.537999999999997</v>
      </c>
      <c r="M139" s="45">
        <v>35.852699999999999</v>
      </c>
      <c r="N139" s="45">
        <v>22.0184</v>
      </c>
      <c r="O139" s="45">
        <v>49.047199999999997</v>
      </c>
      <c r="P139" s="45">
        <v>49.047199999999997</v>
      </c>
      <c r="Q139" s="45" t="s">
        <v>268</v>
      </c>
      <c r="R139" s="45" t="s">
        <v>268</v>
      </c>
      <c r="S139" s="45" t="s">
        <v>268</v>
      </c>
      <c r="T139" s="45" t="s">
        <v>268</v>
      </c>
      <c r="U139" s="45">
        <v>12.2311</v>
      </c>
      <c r="V139" s="45">
        <v>0</v>
      </c>
      <c r="W139" s="45">
        <v>12.2311</v>
      </c>
      <c r="X139" s="45">
        <v>0</v>
      </c>
      <c r="Y139" s="45">
        <v>17.437200000000001</v>
      </c>
      <c r="Z139" s="45">
        <v>12.1188</v>
      </c>
      <c r="AA139" s="45">
        <v>12.2311</v>
      </c>
      <c r="AB139" s="45">
        <v>0</v>
      </c>
      <c r="AC139" s="45">
        <v>12.2311</v>
      </c>
      <c r="AD139" s="45">
        <v>0</v>
      </c>
      <c r="AE139" s="45">
        <v>17.437200000000001</v>
      </c>
      <c r="AF139" s="45">
        <v>12.1188</v>
      </c>
      <c r="AG139" s="45">
        <v>0</v>
      </c>
      <c r="AH139" s="45">
        <v>0</v>
      </c>
      <c r="AI139" s="45" t="s">
        <v>268</v>
      </c>
      <c r="AJ139" s="45" t="s">
        <v>268</v>
      </c>
      <c r="AK139" s="45" t="s">
        <v>268</v>
      </c>
      <c r="AL139" s="45" t="s">
        <v>268</v>
      </c>
      <c r="AM139" s="45">
        <v>20.438099999999999</v>
      </c>
    </row>
    <row r="140" spans="1:39" hidden="1" outlineLevel="1">
      <c r="A140" s="8">
        <v>44470</v>
      </c>
      <c r="B140" s="45">
        <v>35.042400000000001</v>
      </c>
      <c r="C140" s="45">
        <v>37.2774</v>
      </c>
      <c r="D140" s="45">
        <v>42.322400000000002</v>
      </c>
      <c r="E140" s="45">
        <v>36.7042</v>
      </c>
      <c r="F140" s="45">
        <v>37.477800000000002</v>
      </c>
      <c r="G140" s="45">
        <v>35.6233</v>
      </c>
      <c r="H140" s="45">
        <v>24.998899999999999</v>
      </c>
      <c r="I140" s="45">
        <v>37.276000000000003</v>
      </c>
      <c r="J140" s="45">
        <v>42.316400000000002</v>
      </c>
      <c r="K140" s="45">
        <v>36.7042</v>
      </c>
      <c r="L140" s="45">
        <v>37.477800000000002</v>
      </c>
      <c r="M140" s="45">
        <v>35.6233</v>
      </c>
      <c r="N140" s="45">
        <v>24.998899999999999</v>
      </c>
      <c r="O140" s="45">
        <v>46.097700000000003</v>
      </c>
      <c r="P140" s="45">
        <v>46.097700000000003</v>
      </c>
      <c r="Q140" s="45">
        <v>0</v>
      </c>
      <c r="R140" s="45" t="s">
        <v>268</v>
      </c>
      <c r="S140" s="45">
        <v>0</v>
      </c>
      <c r="T140" s="45">
        <v>0</v>
      </c>
      <c r="U140" s="45">
        <v>12.269299999999999</v>
      </c>
      <c r="V140" s="45">
        <v>0</v>
      </c>
      <c r="W140" s="45">
        <v>12.269299999999999</v>
      </c>
      <c r="X140" s="45">
        <v>0</v>
      </c>
      <c r="Y140" s="45">
        <v>12.1999</v>
      </c>
      <c r="Z140" s="45">
        <v>12.2727</v>
      </c>
      <c r="AA140" s="45">
        <v>12.3774</v>
      </c>
      <c r="AB140" s="45">
        <v>0</v>
      </c>
      <c r="AC140" s="45">
        <v>12.3774</v>
      </c>
      <c r="AD140" s="45">
        <v>0</v>
      </c>
      <c r="AE140" s="45">
        <v>12.1999</v>
      </c>
      <c r="AF140" s="45">
        <v>12.3863</v>
      </c>
      <c r="AG140" s="45">
        <v>6.5179</v>
      </c>
      <c r="AH140" s="45">
        <v>0</v>
      </c>
      <c r="AI140" s="45">
        <v>6.5179</v>
      </c>
      <c r="AJ140" s="45" t="s">
        <v>268</v>
      </c>
      <c r="AK140" s="45">
        <v>0</v>
      </c>
      <c r="AL140" s="45">
        <v>6.5179</v>
      </c>
      <c r="AM140" s="45">
        <v>18.378</v>
      </c>
    </row>
    <row r="141" spans="1:39" hidden="1" outlineLevel="1">
      <c r="A141" s="8">
        <v>44501</v>
      </c>
      <c r="B141" s="45">
        <v>34.166400000000003</v>
      </c>
      <c r="C141" s="45">
        <v>35.392699999999998</v>
      </c>
      <c r="D141" s="45">
        <v>42.068300000000001</v>
      </c>
      <c r="E141" s="45">
        <v>34.681899999999999</v>
      </c>
      <c r="F141" s="45">
        <v>34.760800000000003</v>
      </c>
      <c r="G141" s="45">
        <v>35.3645</v>
      </c>
      <c r="H141" s="45">
        <v>27.342600000000001</v>
      </c>
      <c r="I141" s="45">
        <v>35.384599999999999</v>
      </c>
      <c r="J141" s="45">
        <v>42.024700000000003</v>
      </c>
      <c r="K141" s="45">
        <v>34.681899999999999</v>
      </c>
      <c r="L141" s="45">
        <v>34.760800000000003</v>
      </c>
      <c r="M141" s="45">
        <v>35.3645</v>
      </c>
      <c r="N141" s="45">
        <v>27.342600000000001</v>
      </c>
      <c r="O141" s="45">
        <v>49.104599999999998</v>
      </c>
      <c r="P141" s="45">
        <v>49.104599999999998</v>
      </c>
      <c r="Q141" s="45" t="s">
        <v>268</v>
      </c>
      <c r="R141" s="45" t="s">
        <v>268</v>
      </c>
      <c r="S141" s="45" t="s">
        <v>268</v>
      </c>
      <c r="T141" s="45" t="s">
        <v>268</v>
      </c>
      <c r="U141" s="45">
        <v>12.6068</v>
      </c>
      <c r="V141" s="45">
        <v>0</v>
      </c>
      <c r="W141" s="45">
        <v>12.6068</v>
      </c>
      <c r="X141" s="45">
        <v>0</v>
      </c>
      <c r="Y141" s="45">
        <v>13.1576</v>
      </c>
      <c r="Z141" s="45">
        <v>12.5862</v>
      </c>
      <c r="AA141" s="45">
        <v>12.6068</v>
      </c>
      <c r="AB141" s="45">
        <v>0</v>
      </c>
      <c r="AC141" s="45">
        <v>12.6068</v>
      </c>
      <c r="AD141" s="45">
        <v>0</v>
      </c>
      <c r="AE141" s="45">
        <v>13.1576</v>
      </c>
      <c r="AF141" s="45">
        <v>12.5862</v>
      </c>
      <c r="AG141" s="45">
        <v>0</v>
      </c>
      <c r="AH141" s="45">
        <v>0</v>
      </c>
      <c r="AI141" s="45" t="s">
        <v>268</v>
      </c>
      <c r="AJ141" s="45" t="s">
        <v>268</v>
      </c>
      <c r="AK141" s="45" t="s">
        <v>268</v>
      </c>
      <c r="AL141" s="45" t="s">
        <v>268</v>
      </c>
      <c r="AM141" s="45">
        <v>21.792300000000001</v>
      </c>
    </row>
    <row r="142" spans="1:39" hidden="1" outlineLevel="1">
      <c r="A142" s="8">
        <v>44531</v>
      </c>
      <c r="B142" s="45">
        <v>32.808700000000002</v>
      </c>
      <c r="C142" s="45">
        <v>34.351300000000002</v>
      </c>
      <c r="D142" s="45">
        <v>41.808900000000001</v>
      </c>
      <c r="E142" s="45">
        <v>33.581899999999997</v>
      </c>
      <c r="F142" s="45">
        <v>33.640300000000003</v>
      </c>
      <c r="G142" s="45">
        <v>34.801699999999997</v>
      </c>
      <c r="H142" s="45">
        <v>23.305199999999999</v>
      </c>
      <c r="I142" s="45">
        <v>34.349699999999999</v>
      </c>
      <c r="J142" s="45">
        <v>41.805100000000003</v>
      </c>
      <c r="K142" s="45">
        <v>33.581899999999997</v>
      </c>
      <c r="L142" s="45">
        <v>33.640300000000003</v>
      </c>
      <c r="M142" s="45">
        <v>34.801699999999997</v>
      </c>
      <c r="N142" s="45">
        <v>23.305199999999999</v>
      </c>
      <c r="O142" s="45">
        <v>43.842399999999998</v>
      </c>
      <c r="P142" s="45">
        <v>43.842399999999998</v>
      </c>
      <c r="Q142" s="45" t="s">
        <v>268</v>
      </c>
      <c r="R142" s="45" t="s">
        <v>268</v>
      </c>
      <c r="S142" s="45" t="s">
        <v>268</v>
      </c>
      <c r="T142" s="45" t="s">
        <v>268</v>
      </c>
      <c r="U142" s="45">
        <v>12.8643</v>
      </c>
      <c r="V142" s="45">
        <v>0</v>
      </c>
      <c r="W142" s="45">
        <v>12.8643</v>
      </c>
      <c r="X142" s="45">
        <v>0</v>
      </c>
      <c r="Y142" s="45">
        <v>11.200100000000001</v>
      </c>
      <c r="Z142" s="45">
        <v>12.9185</v>
      </c>
      <c r="AA142" s="45">
        <v>12.8643</v>
      </c>
      <c r="AB142" s="45">
        <v>0</v>
      </c>
      <c r="AC142" s="45">
        <v>12.8643</v>
      </c>
      <c r="AD142" s="45">
        <v>0</v>
      </c>
      <c r="AE142" s="45">
        <v>11.200100000000001</v>
      </c>
      <c r="AF142" s="45">
        <v>12.9185</v>
      </c>
      <c r="AG142" s="45">
        <v>0</v>
      </c>
      <c r="AH142" s="45">
        <v>0</v>
      </c>
      <c r="AI142" s="45" t="s">
        <v>268</v>
      </c>
      <c r="AJ142" s="45" t="s">
        <v>268</v>
      </c>
      <c r="AK142" s="45" t="s">
        <v>268</v>
      </c>
      <c r="AL142" s="45" t="s">
        <v>268</v>
      </c>
      <c r="AM142" s="45">
        <v>18.4009</v>
      </c>
    </row>
    <row r="143" spans="1:39" hidden="1" outlineLevel="1">
      <c r="A143" s="8">
        <v>44562</v>
      </c>
      <c r="B143" s="45">
        <v>34.185600000000001</v>
      </c>
      <c r="C143" s="45">
        <v>35.599499999999999</v>
      </c>
      <c r="D143" s="45">
        <v>42.3461</v>
      </c>
      <c r="E143" s="45">
        <v>34.896299999999997</v>
      </c>
      <c r="F143" s="45">
        <v>34.4206</v>
      </c>
      <c r="G143" s="45">
        <v>38.023299999999999</v>
      </c>
      <c r="H143" s="45">
        <v>23.939699999999998</v>
      </c>
      <c r="I143" s="45">
        <v>35.596499999999999</v>
      </c>
      <c r="J143" s="45">
        <v>42.331600000000002</v>
      </c>
      <c r="K143" s="45">
        <v>34.896299999999997</v>
      </c>
      <c r="L143" s="45">
        <v>34.4206</v>
      </c>
      <c r="M143" s="45">
        <v>38.023299999999999</v>
      </c>
      <c r="N143" s="45">
        <v>23.939699999999998</v>
      </c>
      <c r="O143" s="45">
        <v>48.029400000000003</v>
      </c>
      <c r="P143" s="45">
        <v>48.029400000000003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>
        <v>12.2523</v>
      </c>
      <c r="V143" s="45">
        <v>0</v>
      </c>
      <c r="W143" s="45">
        <v>12.2523</v>
      </c>
      <c r="X143" s="45">
        <v>0</v>
      </c>
      <c r="Y143" s="45">
        <v>12.507899999999999</v>
      </c>
      <c r="Z143" s="45">
        <v>12.2523</v>
      </c>
      <c r="AA143" s="45">
        <v>12.2523</v>
      </c>
      <c r="AB143" s="45">
        <v>0</v>
      </c>
      <c r="AC143" s="45">
        <v>12.2523</v>
      </c>
      <c r="AD143" s="45">
        <v>0</v>
      </c>
      <c r="AE143" s="45">
        <v>12.507899999999999</v>
      </c>
      <c r="AF143" s="45">
        <v>12.2523</v>
      </c>
      <c r="AG143" s="45">
        <v>0</v>
      </c>
      <c r="AH143" s="45">
        <v>0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>
        <v>19.998000000000001</v>
      </c>
    </row>
    <row r="144" spans="1:39" hidden="1" outlineLevel="1">
      <c r="A144" s="8">
        <v>44593</v>
      </c>
      <c r="B144" s="45">
        <v>35.503700000000002</v>
      </c>
      <c r="C144" s="45">
        <v>36.527799999999999</v>
      </c>
      <c r="D144" s="45">
        <v>42.1922</v>
      </c>
      <c r="E144" s="45">
        <v>35.896299999999997</v>
      </c>
      <c r="F144" s="45">
        <v>34.997999999999998</v>
      </c>
      <c r="G144" s="45">
        <v>40.2194</v>
      </c>
      <c r="H144" s="45">
        <v>28.6142</v>
      </c>
      <c r="I144" s="45">
        <v>36.524999999999999</v>
      </c>
      <c r="J144" s="45">
        <v>42.176699999999997</v>
      </c>
      <c r="K144" s="45">
        <v>35.896299999999997</v>
      </c>
      <c r="L144" s="45">
        <v>34.997999999999998</v>
      </c>
      <c r="M144" s="45">
        <v>40.2194</v>
      </c>
      <c r="N144" s="45">
        <v>28.6142</v>
      </c>
      <c r="O144" s="45">
        <v>49.089799999999997</v>
      </c>
      <c r="P144" s="45">
        <v>49.089799999999997</v>
      </c>
      <c r="Q144" s="45" t="s">
        <v>268</v>
      </c>
      <c r="R144" s="45" t="s">
        <v>268</v>
      </c>
      <c r="S144" s="45" t="s">
        <v>268</v>
      </c>
      <c r="T144" s="45" t="s">
        <v>268</v>
      </c>
      <c r="U144" s="45">
        <v>12.7822</v>
      </c>
      <c r="V144" s="45">
        <v>0</v>
      </c>
      <c r="W144" s="45">
        <v>12.7822</v>
      </c>
      <c r="X144" s="45">
        <v>0</v>
      </c>
      <c r="Y144" s="45">
        <v>15.971</v>
      </c>
      <c r="Z144" s="45">
        <v>12.6447</v>
      </c>
      <c r="AA144" s="45">
        <v>12.7822</v>
      </c>
      <c r="AB144" s="45">
        <v>0</v>
      </c>
      <c r="AC144" s="45">
        <v>12.7822</v>
      </c>
      <c r="AD144" s="45">
        <v>0</v>
      </c>
      <c r="AE144" s="45">
        <v>15.971</v>
      </c>
      <c r="AF144" s="45">
        <v>12.6447</v>
      </c>
      <c r="AG144" s="45">
        <v>0</v>
      </c>
      <c r="AH144" s="45">
        <v>0</v>
      </c>
      <c r="AI144" s="45" t="s">
        <v>268</v>
      </c>
      <c r="AJ144" s="45" t="s">
        <v>268</v>
      </c>
      <c r="AK144" s="45" t="s">
        <v>268</v>
      </c>
      <c r="AL144" s="45" t="s">
        <v>268</v>
      </c>
      <c r="AM144" s="45">
        <v>22.6006</v>
      </c>
    </row>
    <row r="145" spans="1:39" hidden="1" outlineLevel="1">
      <c r="A145" s="8">
        <v>44621</v>
      </c>
      <c r="B145" s="45">
        <v>18.531500000000001</v>
      </c>
      <c r="C145" s="45">
        <v>19.366299999999999</v>
      </c>
      <c r="D145" s="45">
        <v>36.4131</v>
      </c>
      <c r="E145" s="45">
        <v>18.3187</v>
      </c>
      <c r="F145" s="45">
        <v>19.476500000000001</v>
      </c>
      <c r="G145" s="45">
        <v>18.251799999999999</v>
      </c>
      <c r="H145" s="45">
        <v>7.9299999999999995E-2</v>
      </c>
      <c r="I145" s="45">
        <v>19.3659</v>
      </c>
      <c r="J145" s="45">
        <v>36.380699999999997</v>
      </c>
      <c r="K145" s="45">
        <v>18.3232</v>
      </c>
      <c r="L145" s="45">
        <v>19.476500000000001</v>
      </c>
      <c r="M145" s="45">
        <v>18.251799999999999</v>
      </c>
      <c r="N145" s="45">
        <v>7.9699999999999993E-2</v>
      </c>
      <c r="O145" s="45">
        <v>20.189900000000002</v>
      </c>
      <c r="P145" s="45">
        <v>47.0657</v>
      </c>
      <c r="Q145" s="45">
        <v>0</v>
      </c>
      <c r="R145" s="45" t="s">
        <v>268</v>
      </c>
      <c r="S145" s="45" t="s">
        <v>268</v>
      </c>
      <c r="T145" s="45">
        <v>0</v>
      </c>
      <c r="U145" s="45">
        <v>7.1000000000000004E-3</v>
      </c>
      <c r="V145" s="45">
        <v>0</v>
      </c>
      <c r="W145" s="45">
        <v>7.1000000000000004E-3</v>
      </c>
      <c r="X145" s="45">
        <v>0</v>
      </c>
      <c r="Y145" s="45">
        <v>0</v>
      </c>
      <c r="Z145" s="45">
        <v>7.1999999999999998E-3</v>
      </c>
      <c r="AA145" s="45">
        <v>7.7999999999999996E-3</v>
      </c>
      <c r="AB145" s="45">
        <v>0</v>
      </c>
      <c r="AC145" s="45">
        <v>7.7999999999999996E-3</v>
      </c>
      <c r="AD145" s="45">
        <v>0</v>
      </c>
      <c r="AE145" s="45">
        <v>0</v>
      </c>
      <c r="AF145" s="45">
        <v>8.0000000000000002E-3</v>
      </c>
      <c r="AG145" s="45">
        <v>0</v>
      </c>
      <c r="AH145" s="45">
        <v>0</v>
      </c>
      <c r="AI145" s="45">
        <v>0</v>
      </c>
      <c r="AJ145" s="45" t="s">
        <v>268</v>
      </c>
      <c r="AK145" s="45" t="s">
        <v>268</v>
      </c>
      <c r="AL145" s="45">
        <v>0</v>
      </c>
      <c r="AM145" s="45">
        <v>22.2789</v>
      </c>
    </row>
    <row r="146" spans="1:39" hidden="1" outlineLevel="1">
      <c r="A146" s="8">
        <v>44652</v>
      </c>
      <c r="B146" s="45">
        <v>23.4924</v>
      </c>
      <c r="C146" s="45">
        <v>23.7698</v>
      </c>
      <c r="D146" s="45">
        <v>36.9666</v>
      </c>
      <c r="E146" s="45">
        <v>22.5611</v>
      </c>
      <c r="F146" s="45">
        <v>20.420100000000001</v>
      </c>
      <c r="G146" s="45">
        <v>46.3934</v>
      </c>
      <c r="H146" s="45">
        <v>28.424299999999999</v>
      </c>
      <c r="I146" s="45">
        <v>23.7621</v>
      </c>
      <c r="J146" s="45">
        <v>36.934600000000003</v>
      </c>
      <c r="K146" s="45">
        <v>22.5611</v>
      </c>
      <c r="L146" s="45">
        <v>20.420100000000001</v>
      </c>
      <c r="M146" s="45">
        <v>46.3934</v>
      </c>
      <c r="N146" s="45">
        <v>28.424299999999999</v>
      </c>
      <c r="O146" s="45">
        <v>43.972499999999997</v>
      </c>
      <c r="P146" s="45">
        <v>43.972499999999997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>
        <v>14.32</v>
      </c>
      <c r="V146" s="45">
        <v>0</v>
      </c>
      <c r="W146" s="45">
        <v>14.32</v>
      </c>
      <c r="X146" s="45">
        <v>0</v>
      </c>
      <c r="Y146" s="45">
        <v>0</v>
      </c>
      <c r="Z146" s="45">
        <v>14.32</v>
      </c>
      <c r="AA146" s="45">
        <v>14.32</v>
      </c>
      <c r="AB146" s="45">
        <v>0</v>
      </c>
      <c r="AC146" s="45">
        <v>14.32</v>
      </c>
      <c r="AD146" s="45">
        <v>0</v>
      </c>
      <c r="AE146" s="45">
        <v>0</v>
      </c>
      <c r="AF146" s="45">
        <v>14.32</v>
      </c>
      <c r="AG146" s="45">
        <v>0</v>
      </c>
      <c r="AH146" s="45">
        <v>0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>
        <v>19.812200000000001</v>
      </c>
    </row>
    <row r="147" spans="1:39" hidden="1" outlineLevel="1">
      <c r="A147" s="8">
        <v>44682</v>
      </c>
      <c r="B147" s="45">
        <v>21.159600000000001</v>
      </c>
      <c r="C147" s="45">
        <v>21.753</v>
      </c>
      <c r="D147" s="45">
        <v>38.839199999999998</v>
      </c>
      <c r="E147" s="45">
        <v>20.247800000000002</v>
      </c>
      <c r="F147" s="45">
        <v>19.9589</v>
      </c>
      <c r="G147" s="45">
        <v>26.507899999999999</v>
      </c>
      <c r="H147" s="45">
        <v>7.9024000000000001</v>
      </c>
      <c r="I147" s="45">
        <v>21.753499999999999</v>
      </c>
      <c r="J147" s="45">
        <v>38.856099999999998</v>
      </c>
      <c r="K147" s="45">
        <v>20.249400000000001</v>
      </c>
      <c r="L147" s="45">
        <v>19.9589</v>
      </c>
      <c r="M147" s="45">
        <v>26.507899999999999</v>
      </c>
      <c r="N147" s="45">
        <v>7.8742999999999999</v>
      </c>
      <c r="O147" s="45">
        <v>20.322800000000001</v>
      </c>
      <c r="P147" s="45">
        <v>30.078499999999998</v>
      </c>
      <c r="Q147" s="45">
        <v>13.3</v>
      </c>
      <c r="R147" s="45" t="s">
        <v>268</v>
      </c>
      <c r="S147" s="45" t="s">
        <v>268</v>
      </c>
      <c r="T147" s="45">
        <v>13.3</v>
      </c>
      <c r="U147" s="45">
        <v>13.9214</v>
      </c>
      <c r="V147" s="45">
        <v>0</v>
      </c>
      <c r="W147" s="45">
        <v>13.9214</v>
      </c>
      <c r="X147" s="45">
        <v>0</v>
      </c>
      <c r="Y147" s="45">
        <v>15.8818</v>
      </c>
      <c r="Z147" s="45">
        <v>13.891400000000001</v>
      </c>
      <c r="AA147" s="45">
        <v>13.77</v>
      </c>
      <c r="AB147" s="45">
        <v>0</v>
      </c>
      <c r="AC147" s="45">
        <v>13.77</v>
      </c>
      <c r="AD147" s="45">
        <v>0</v>
      </c>
      <c r="AE147" s="45">
        <v>15.8818</v>
      </c>
      <c r="AF147" s="45">
        <v>13.734</v>
      </c>
      <c r="AG147" s="45">
        <v>15.2928</v>
      </c>
      <c r="AH147" s="45">
        <v>0</v>
      </c>
      <c r="AI147" s="45">
        <v>15.2928</v>
      </c>
      <c r="AJ147" s="45" t="s">
        <v>268</v>
      </c>
      <c r="AK147" s="45" t="s">
        <v>268</v>
      </c>
      <c r="AL147" s="45">
        <v>15.2928</v>
      </c>
      <c r="AM147" s="45">
        <v>17.886399999999998</v>
      </c>
    </row>
    <row r="148" spans="1:39" hidden="1" outlineLevel="1">
      <c r="A148" s="8">
        <v>44713</v>
      </c>
      <c r="B148" s="45">
        <v>22.410900000000002</v>
      </c>
      <c r="C148" s="45">
        <v>22.899000000000001</v>
      </c>
      <c r="D148" s="45">
        <v>40.5214</v>
      </c>
      <c r="E148" s="45">
        <v>21.495000000000001</v>
      </c>
      <c r="F148" s="45">
        <v>19.845199999999998</v>
      </c>
      <c r="G148" s="45">
        <v>36.762099999999997</v>
      </c>
      <c r="H148" s="45">
        <v>15.804399999999999</v>
      </c>
      <c r="I148" s="45">
        <v>22.897300000000001</v>
      </c>
      <c r="J148" s="45">
        <v>40.524799999999999</v>
      </c>
      <c r="K148" s="45">
        <v>21.495000000000001</v>
      </c>
      <c r="L148" s="45">
        <v>19.845199999999998</v>
      </c>
      <c r="M148" s="45">
        <v>36.762099999999997</v>
      </c>
      <c r="N148" s="45">
        <v>15.804399999999999</v>
      </c>
      <c r="O148" s="45">
        <v>38.2834</v>
      </c>
      <c r="P148" s="45">
        <v>38.2834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>
        <v>12.589700000000001</v>
      </c>
      <c r="V148" s="45">
        <v>0</v>
      </c>
      <c r="W148" s="45">
        <v>12.589700000000001</v>
      </c>
      <c r="X148" s="45">
        <v>0</v>
      </c>
      <c r="Y148" s="45">
        <v>11.2699</v>
      </c>
      <c r="Z148" s="45">
        <v>12.5922</v>
      </c>
      <c r="AA148" s="45">
        <v>12.589700000000001</v>
      </c>
      <c r="AB148" s="45">
        <v>0</v>
      </c>
      <c r="AC148" s="45">
        <v>12.589700000000001</v>
      </c>
      <c r="AD148" s="45">
        <v>0</v>
      </c>
      <c r="AE148" s="45">
        <v>11.2699</v>
      </c>
      <c r="AF148" s="45">
        <v>12.5922</v>
      </c>
      <c r="AG148" s="45">
        <v>0</v>
      </c>
      <c r="AH148" s="45">
        <v>0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>
        <v>16.408899999999999</v>
      </c>
    </row>
    <row r="149" spans="1:39" hidden="1" outlineLevel="1">
      <c r="A149" s="8">
        <v>44743</v>
      </c>
      <c r="B149" s="45">
        <v>22.9846</v>
      </c>
      <c r="C149" s="45">
        <v>23.632100000000001</v>
      </c>
      <c r="D149" s="45">
        <v>40.7712</v>
      </c>
      <c r="E149" s="45">
        <v>21.931799999999999</v>
      </c>
      <c r="F149" s="45">
        <v>20.069400000000002</v>
      </c>
      <c r="G149" s="45">
        <v>42.292200000000001</v>
      </c>
      <c r="H149" s="45">
        <v>22.453299999999999</v>
      </c>
      <c r="I149" s="45">
        <v>23.630299999999998</v>
      </c>
      <c r="J149" s="45">
        <v>40.773699999999998</v>
      </c>
      <c r="K149" s="45">
        <v>21.931799999999999</v>
      </c>
      <c r="L149" s="45">
        <v>20.069400000000002</v>
      </c>
      <c r="M149" s="45">
        <v>42.292200000000001</v>
      </c>
      <c r="N149" s="45">
        <v>22.453299999999999</v>
      </c>
      <c r="O149" s="45">
        <v>38.899900000000002</v>
      </c>
      <c r="P149" s="45">
        <v>38.899900000000002</v>
      </c>
      <c r="Q149" s="45">
        <v>0</v>
      </c>
      <c r="R149" s="45" t="s">
        <v>268</v>
      </c>
      <c r="S149" s="45" t="s">
        <v>268</v>
      </c>
      <c r="T149" s="45">
        <v>0</v>
      </c>
      <c r="U149" s="45">
        <v>13.644500000000001</v>
      </c>
      <c r="V149" s="45">
        <v>0</v>
      </c>
      <c r="W149" s="45">
        <v>13.644500000000001</v>
      </c>
      <c r="X149" s="45">
        <v>0</v>
      </c>
      <c r="Y149" s="45">
        <v>12.99</v>
      </c>
      <c r="Z149" s="45">
        <v>14.782999999999999</v>
      </c>
      <c r="AA149" s="45">
        <v>13.765599999999999</v>
      </c>
      <c r="AB149" s="45">
        <v>0</v>
      </c>
      <c r="AC149" s="45">
        <v>13.765599999999999</v>
      </c>
      <c r="AD149" s="45">
        <v>0</v>
      </c>
      <c r="AE149" s="45">
        <v>12.99</v>
      </c>
      <c r="AF149" s="45">
        <v>15.148</v>
      </c>
      <c r="AG149" s="45">
        <v>1E-3</v>
      </c>
      <c r="AH149" s="45">
        <v>0</v>
      </c>
      <c r="AI149" s="45">
        <v>1E-3</v>
      </c>
      <c r="AJ149" s="45" t="s">
        <v>268</v>
      </c>
      <c r="AK149" s="45" t="s">
        <v>268</v>
      </c>
      <c r="AL149" s="45">
        <v>1E-3</v>
      </c>
      <c r="AM149" s="45">
        <v>13.206899999999999</v>
      </c>
    </row>
    <row r="150" spans="1:39" hidden="1" outlineLevel="1">
      <c r="A150" s="8">
        <v>44774</v>
      </c>
      <c r="B150" s="45">
        <v>23.5624</v>
      </c>
      <c r="C150" s="45">
        <v>23.838699999999999</v>
      </c>
      <c r="D150" s="45">
        <v>40.703099999999999</v>
      </c>
      <c r="E150" s="45">
        <v>22.1279</v>
      </c>
      <c r="F150" s="45">
        <v>20.111999999999998</v>
      </c>
      <c r="G150" s="45">
        <v>42.923999999999999</v>
      </c>
      <c r="H150" s="45">
        <v>33.113999999999997</v>
      </c>
      <c r="I150" s="45">
        <v>23.8246</v>
      </c>
      <c r="J150" s="45">
        <v>40.767800000000001</v>
      </c>
      <c r="K150" s="45">
        <v>22.1279</v>
      </c>
      <c r="L150" s="45">
        <v>20.111999999999998</v>
      </c>
      <c r="M150" s="45">
        <v>42.923999999999999</v>
      </c>
      <c r="N150" s="45">
        <v>33.113999999999997</v>
      </c>
      <c r="O150" s="45">
        <v>35.752499999999998</v>
      </c>
      <c r="P150" s="45">
        <v>35.752499999999998</v>
      </c>
      <c r="Q150" s="45" t="s">
        <v>268</v>
      </c>
      <c r="R150" s="45" t="s">
        <v>268</v>
      </c>
      <c r="S150" s="45" t="s">
        <v>268</v>
      </c>
      <c r="T150" s="45" t="s">
        <v>268</v>
      </c>
      <c r="U150" s="45">
        <v>13.3256</v>
      </c>
      <c r="V150" s="45">
        <v>0</v>
      </c>
      <c r="W150" s="45">
        <v>13.3256</v>
      </c>
      <c r="X150" s="45">
        <v>0</v>
      </c>
      <c r="Y150" s="45">
        <v>0</v>
      </c>
      <c r="Z150" s="45">
        <v>13.3256</v>
      </c>
      <c r="AA150" s="45">
        <v>13.3256</v>
      </c>
      <c r="AB150" s="45">
        <v>0</v>
      </c>
      <c r="AC150" s="45">
        <v>13.3256</v>
      </c>
      <c r="AD150" s="45">
        <v>0</v>
      </c>
      <c r="AE150" s="45">
        <v>0</v>
      </c>
      <c r="AF150" s="45">
        <v>13.3256</v>
      </c>
      <c r="AG150" s="45">
        <v>0</v>
      </c>
      <c r="AH150" s="45">
        <v>0</v>
      </c>
      <c r="AI150" s="45" t="s">
        <v>268</v>
      </c>
      <c r="AJ150" s="45" t="s">
        <v>268</v>
      </c>
      <c r="AK150" s="45" t="s">
        <v>268</v>
      </c>
      <c r="AL150" s="45" t="s">
        <v>268</v>
      </c>
      <c r="AM150" s="45">
        <v>18.235900000000001</v>
      </c>
    </row>
    <row r="151" spans="1:39" hidden="1" outlineLevel="1">
      <c r="A151" s="8">
        <v>44805</v>
      </c>
      <c r="B151" s="45">
        <v>37.974800000000002</v>
      </c>
      <c r="C151" s="45">
        <v>39.1175</v>
      </c>
      <c r="D151" s="45">
        <v>40.529000000000003</v>
      </c>
      <c r="E151" s="45">
        <v>38.956000000000003</v>
      </c>
      <c r="F151" s="45">
        <v>38.5944</v>
      </c>
      <c r="G151" s="45">
        <v>43.8887</v>
      </c>
      <c r="H151" s="45">
        <v>27.9313</v>
      </c>
      <c r="I151" s="45">
        <v>39.113199999999999</v>
      </c>
      <c r="J151" s="45">
        <v>40.627600000000001</v>
      </c>
      <c r="K151" s="45">
        <v>38.956000000000003</v>
      </c>
      <c r="L151" s="45">
        <v>38.5944</v>
      </c>
      <c r="M151" s="45">
        <v>43.8887</v>
      </c>
      <c r="N151" s="45">
        <v>27.9313</v>
      </c>
      <c r="O151" s="45">
        <v>39.563899999999997</v>
      </c>
      <c r="P151" s="45">
        <v>39.563899999999997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>
        <v>14.89</v>
      </c>
      <c r="V151" s="45">
        <v>0</v>
      </c>
      <c r="W151" s="45">
        <v>14.89</v>
      </c>
      <c r="X151" s="45">
        <v>0</v>
      </c>
      <c r="Y151" s="45">
        <v>0</v>
      </c>
      <c r="Z151" s="45">
        <v>14.89</v>
      </c>
      <c r="AA151" s="45">
        <v>14.89</v>
      </c>
      <c r="AB151" s="45">
        <v>0</v>
      </c>
      <c r="AC151" s="45">
        <v>14.89</v>
      </c>
      <c r="AD151" s="45">
        <v>0</v>
      </c>
      <c r="AE151" s="45">
        <v>0</v>
      </c>
      <c r="AF151" s="45">
        <v>14.89</v>
      </c>
      <c r="AG151" s="45">
        <v>0</v>
      </c>
      <c r="AH151" s="45">
        <v>0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>
        <v>18.709499999999998</v>
      </c>
    </row>
    <row r="152" spans="1:39" hidden="1" outlineLevel="1">
      <c r="A152" s="8">
        <v>44835</v>
      </c>
      <c r="B152" s="45">
        <v>38.276800000000001</v>
      </c>
      <c r="C152" s="45">
        <v>39.470500000000001</v>
      </c>
      <c r="D152" s="45">
        <v>42.254899999999999</v>
      </c>
      <c r="E152" s="45">
        <v>39.221299999999999</v>
      </c>
      <c r="F152" s="45">
        <v>39.051299999999998</v>
      </c>
      <c r="G152" s="45">
        <v>40.905900000000003</v>
      </c>
      <c r="H152" s="45">
        <v>34.595300000000002</v>
      </c>
      <c r="I152" s="45">
        <v>39.472900000000003</v>
      </c>
      <c r="J152" s="45">
        <v>42.338500000000003</v>
      </c>
      <c r="K152" s="45">
        <v>39.221299999999999</v>
      </c>
      <c r="L152" s="45">
        <v>39.051299999999998</v>
      </c>
      <c r="M152" s="45">
        <v>40.905900000000003</v>
      </c>
      <c r="N152" s="45">
        <v>34.595300000000002</v>
      </c>
      <c r="O152" s="45">
        <v>37.891300000000001</v>
      </c>
      <c r="P152" s="45">
        <v>37.891300000000001</v>
      </c>
      <c r="Q152" s="45" t="s">
        <v>268</v>
      </c>
      <c r="R152" s="45" t="s">
        <v>268</v>
      </c>
      <c r="S152" s="45" t="s">
        <v>268</v>
      </c>
      <c r="T152" s="45" t="s">
        <v>268</v>
      </c>
      <c r="U152" s="45">
        <v>16.1785</v>
      </c>
      <c r="V152" s="45">
        <v>0</v>
      </c>
      <c r="W152" s="45">
        <v>16.1785</v>
      </c>
      <c r="X152" s="45">
        <v>0</v>
      </c>
      <c r="Y152" s="45">
        <v>0</v>
      </c>
      <c r="Z152" s="45">
        <v>16.1785</v>
      </c>
      <c r="AA152" s="45">
        <v>16.1785</v>
      </c>
      <c r="AB152" s="45">
        <v>0</v>
      </c>
      <c r="AC152" s="45">
        <v>16.1785</v>
      </c>
      <c r="AD152" s="45">
        <v>0</v>
      </c>
      <c r="AE152" s="45">
        <v>0</v>
      </c>
      <c r="AF152" s="45">
        <v>16.1785</v>
      </c>
      <c r="AG152" s="45">
        <v>0</v>
      </c>
      <c r="AH152" s="45">
        <v>0</v>
      </c>
      <c r="AI152" s="45" t="s">
        <v>268</v>
      </c>
      <c r="AJ152" s="45" t="s">
        <v>268</v>
      </c>
      <c r="AK152" s="45" t="s">
        <v>268</v>
      </c>
      <c r="AL152" s="45" t="s">
        <v>268</v>
      </c>
      <c r="AM152" s="45">
        <v>19.189299999999999</v>
      </c>
    </row>
    <row r="153" spans="1:39" hidden="1" outlineLevel="1">
      <c r="A153" s="8">
        <v>44866</v>
      </c>
      <c r="B153" s="45">
        <v>36.784700000000001</v>
      </c>
      <c r="C153" s="45">
        <v>37.901800000000001</v>
      </c>
      <c r="D153" s="45">
        <v>42.657200000000003</v>
      </c>
      <c r="E153" s="45">
        <v>37.411099999999998</v>
      </c>
      <c r="F153" s="45">
        <v>37.109200000000001</v>
      </c>
      <c r="G153" s="45">
        <v>41.758099999999999</v>
      </c>
      <c r="H153" s="45">
        <v>26.061399999999999</v>
      </c>
      <c r="I153" s="45">
        <v>37.900100000000002</v>
      </c>
      <c r="J153" s="45">
        <v>42.647199999999998</v>
      </c>
      <c r="K153" s="45">
        <v>37.411099999999998</v>
      </c>
      <c r="L153" s="45">
        <v>37.109200000000001</v>
      </c>
      <c r="M153" s="45">
        <v>41.758099999999999</v>
      </c>
      <c r="N153" s="45">
        <v>26.061399999999999</v>
      </c>
      <c r="O153" s="45">
        <v>48.567700000000002</v>
      </c>
      <c r="P153" s="45">
        <v>48.567700000000002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>
        <v>12.695</v>
      </c>
      <c r="V153" s="45">
        <v>0</v>
      </c>
      <c r="W153" s="45">
        <v>12.695</v>
      </c>
      <c r="X153" s="45">
        <v>0</v>
      </c>
      <c r="Y153" s="45">
        <v>25.333300000000001</v>
      </c>
      <c r="Z153" s="45">
        <v>11.163</v>
      </c>
      <c r="AA153" s="45">
        <v>12.695</v>
      </c>
      <c r="AB153" s="45">
        <v>0</v>
      </c>
      <c r="AC153" s="45">
        <v>12.695</v>
      </c>
      <c r="AD153" s="45">
        <v>0</v>
      </c>
      <c r="AE153" s="45">
        <v>25.333300000000001</v>
      </c>
      <c r="AF153" s="45">
        <v>11.163</v>
      </c>
      <c r="AG153" s="45">
        <v>0</v>
      </c>
      <c r="AH153" s="45">
        <v>0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>
        <v>19.775500000000001</v>
      </c>
    </row>
    <row r="154" spans="1:39" hidden="1" outlineLevel="1">
      <c r="A154" s="8">
        <v>44896</v>
      </c>
      <c r="B154" s="45">
        <v>36.734299999999998</v>
      </c>
      <c r="C154" s="45">
        <v>37.933900000000001</v>
      </c>
      <c r="D154" s="45">
        <v>42.234099999999998</v>
      </c>
      <c r="E154" s="45">
        <v>37.511400000000002</v>
      </c>
      <c r="F154" s="45">
        <v>37.187899999999999</v>
      </c>
      <c r="G154" s="45">
        <v>41.904699999999998</v>
      </c>
      <c r="H154" s="45">
        <v>28.7362</v>
      </c>
      <c r="I154" s="45">
        <v>37.933599999999998</v>
      </c>
      <c r="J154" s="45">
        <v>42.232700000000001</v>
      </c>
      <c r="K154" s="45">
        <v>37.511400000000002</v>
      </c>
      <c r="L154" s="45">
        <v>37.187899999999999</v>
      </c>
      <c r="M154" s="45">
        <v>41.904699999999998</v>
      </c>
      <c r="N154" s="45">
        <v>28.7362</v>
      </c>
      <c r="O154" s="45">
        <v>44.612099999999998</v>
      </c>
      <c r="P154" s="45">
        <v>44.612099999999998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>
        <v>10.694900000000001</v>
      </c>
      <c r="V154" s="45">
        <v>0</v>
      </c>
      <c r="W154" s="45">
        <v>10.694900000000001</v>
      </c>
      <c r="X154" s="45">
        <v>0</v>
      </c>
      <c r="Y154" s="45">
        <v>0</v>
      </c>
      <c r="Z154" s="45">
        <v>10.694900000000001</v>
      </c>
      <c r="AA154" s="45">
        <v>10.694900000000001</v>
      </c>
      <c r="AB154" s="45">
        <v>0</v>
      </c>
      <c r="AC154" s="45">
        <v>10.694900000000001</v>
      </c>
      <c r="AD154" s="45">
        <v>0</v>
      </c>
      <c r="AE154" s="45">
        <v>0</v>
      </c>
      <c r="AF154" s="45">
        <v>10.694900000000001</v>
      </c>
      <c r="AG154" s="45">
        <v>0</v>
      </c>
      <c r="AH154" s="45">
        <v>0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>
        <v>22.1388</v>
      </c>
    </row>
    <row r="155" spans="1:39" hidden="1" outlineLevel="1">
      <c r="A155" s="8">
        <v>44927</v>
      </c>
      <c r="B155" s="45">
        <v>37.546599999999998</v>
      </c>
      <c r="C155" s="45">
        <v>38.709299999999999</v>
      </c>
      <c r="D155" s="45">
        <v>42.479300000000002</v>
      </c>
      <c r="E155" s="45">
        <v>38.320500000000003</v>
      </c>
      <c r="F155" s="45">
        <v>37.821800000000003</v>
      </c>
      <c r="G155" s="45">
        <v>44.363399999999999</v>
      </c>
      <c r="H155" s="45">
        <v>33.992800000000003</v>
      </c>
      <c r="I155" s="45">
        <v>38.709200000000003</v>
      </c>
      <c r="J155" s="45">
        <v>42.478299999999997</v>
      </c>
      <c r="K155" s="45">
        <v>38.320500000000003</v>
      </c>
      <c r="L155" s="45">
        <v>37.821800000000003</v>
      </c>
      <c r="M155" s="45">
        <v>44.363399999999999</v>
      </c>
      <c r="N155" s="45">
        <v>33.992800000000003</v>
      </c>
      <c r="O155" s="45">
        <v>48.260800000000003</v>
      </c>
      <c r="P155" s="45">
        <v>48.260800000000003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>
        <v>8.4336000000000002</v>
      </c>
      <c r="V155" s="45">
        <v>0</v>
      </c>
      <c r="W155" s="45">
        <v>8.4336000000000002</v>
      </c>
      <c r="X155" s="45">
        <v>0</v>
      </c>
      <c r="Y155" s="45">
        <v>0</v>
      </c>
      <c r="Z155" s="45">
        <v>8.4336000000000002</v>
      </c>
      <c r="AA155" s="45">
        <v>8.4336000000000002</v>
      </c>
      <c r="AB155" s="45">
        <v>0</v>
      </c>
      <c r="AC155" s="45">
        <v>8.4336000000000002</v>
      </c>
      <c r="AD155" s="45">
        <v>0</v>
      </c>
      <c r="AE155" s="45">
        <v>0</v>
      </c>
      <c r="AF155" s="45">
        <v>8.4336000000000002</v>
      </c>
      <c r="AG155" s="45">
        <v>0</v>
      </c>
      <c r="AH155" s="45">
        <v>0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>
        <v>21.899899999999999</v>
      </c>
    </row>
    <row r="156" spans="1:39" hidden="1" outlineLevel="1">
      <c r="A156" s="8">
        <v>44958</v>
      </c>
      <c r="B156" s="45">
        <v>37.5413</v>
      </c>
      <c r="C156" s="45">
        <v>38.579700000000003</v>
      </c>
      <c r="D156" s="45">
        <v>42.214300000000001</v>
      </c>
      <c r="E156" s="45">
        <v>38.213799999999999</v>
      </c>
      <c r="F156" s="45">
        <v>37.858499999999999</v>
      </c>
      <c r="G156" s="45">
        <v>43.308</v>
      </c>
      <c r="H156" s="45">
        <v>29.8782</v>
      </c>
      <c r="I156" s="45">
        <v>38.5794</v>
      </c>
      <c r="J156" s="45">
        <v>42.214300000000001</v>
      </c>
      <c r="K156" s="45">
        <v>38.213799999999999</v>
      </c>
      <c r="L156" s="45">
        <v>37.858499999999999</v>
      </c>
      <c r="M156" s="45">
        <v>43.308</v>
      </c>
      <c r="N156" s="45">
        <v>29.8782</v>
      </c>
      <c r="O156" s="45">
        <v>42.165300000000002</v>
      </c>
      <c r="P156" s="45">
        <v>42.165300000000002</v>
      </c>
      <c r="Q156" s="45" t="s">
        <v>268</v>
      </c>
      <c r="R156" s="45" t="s">
        <v>268</v>
      </c>
      <c r="S156" s="45" t="s">
        <v>268</v>
      </c>
      <c r="T156" s="45" t="s">
        <v>268</v>
      </c>
      <c r="U156" s="45">
        <v>9.0669000000000004</v>
      </c>
      <c r="V156" s="45">
        <v>0</v>
      </c>
      <c r="W156" s="45">
        <v>9.0669000000000004</v>
      </c>
      <c r="X156" s="45">
        <v>0</v>
      </c>
      <c r="Y156" s="45">
        <v>16.351600000000001</v>
      </c>
      <c r="Z156" s="45">
        <v>9.0645000000000007</v>
      </c>
      <c r="AA156" s="45">
        <v>9.0669000000000004</v>
      </c>
      <c r="AB156" s="45">
        <v>0</v>
      </c>
      <c r="AC156" s="45">
        <v>9.0669000000000004</v>
      </c>
      <c r="AD156" s="45">
        <v>0</v>
      </c>
      <c r="AE156" s="45">
        <v>16.351600000000001</v>
      </c>
      <c r="AF156" s="45">
        <v>9.0645000000000007</v>
      </c>
      <c r="AG156" s="45">
        <v>0</v>
      </c>
      <c r="AH156" s="45">
        <v>0</v>
      </c>
      <c r="AI156" s="45" t="s">
        <v>268</v>
      </c>
      <c r="AJ156" s="45" t="s">
        <v>268</v>
      </c>
      <c r="AK156" s="45" t="s">
        <v>268</v>
      </c>
      <c r="AL156" s="45" t="s">
        <v>268</v>
      </c>
      <c r="AM156" s="45">
        <v>20.893599999999999</v>
      </c>
    </row>
    <row r="157" spans="1:39" hidden="1" outlineLevel="1">
      <c r="A157" s="8">
        <v>44986</v>
      </c>
      <c r="B157" s="45">
        <v>37.8538</v>
      </c>
      <c r="C157" s="45">
        <v>38.729199999999999</v>
      </c>
      <c r="D157" s="45">
        <v>42.458399999999997</v>
      </c>
      <c r="E157" s="45">
        <v>38.356099999999998</v>
      </c>
      <c r="F157" s="45">
        <v>38.010899999999999</v>
      </c>
      <c r="G157" s="45">
        <v>42.021000000000001</v>
      </c>
      <c r="H157" s="45">
        <v>42.591200000000001</v>
      </c>
      <c r="I157" s="45">
        <v>38.729100000000003</v>
      </c>
      <c r="J157" s="45">
        <v>42.459299999999999</v>
      </c>
      <c r="K157" s="45">
        <v>38.356099999999998</v>
      </c>
      <c r="L157" s="45">
        <v>38.010899999999999</v>
      </c>
      <c r="M157" s="45">
        <v>42.021000000000001</v>
      </c>
      <c r="N157" s="45">
        <v>42.591200000000001</v>
      </c>
      <c r="O157" s="45">
        <v>41.1145</v>
      </c>
      <c r="P157" s="45">
        <v>41.1145</v>
      </c>
      <c r="Q157" s="45" t="s">
        <v>268</v>
      </c>
      <c r="R157" s="45" t="s">
        <v>268</v>
      </c>
      <c r="S157" s="45" t="s">
        <v>268</v>
      </c>
      <c r="T157" s="45" t="s">
        <v>268</v>
      </c>
      <c r="U157" s="45">
        <v>13.1069</v>
      </c>
      <c r="V157" s="45">
        <v>0</v>
      </c>
      <c r="W157" s="45">
        <v>13.1069</v>
      </c>
      <c r="X157" s="45">
        <v>0</v>
      </c>
      <c r="Y157" s="45">
        <v>18.3489</v>
      </c>
      <c r="Z157" s="45">
        <v>13.0975</v>
      </c>
      <c r="AA157" s="45">
        <v>13.1069</v>
      </c>
      <c r="AB157" s="45">
        <v>0</v>
      </c>
      <c r="AC157" s="45">
        <v>13.1069</v>
      </c>
      <c r="AD157" s="45">
        <v>0</v>
      </c>
      <c r="AE157" s="45">
        <v>18.3489</v>
      </c>
      <c r="AF157" s="45">
        <v>13.0975</v>
      </c>
      <c r="AG157" s="45">
        <v>0</v>
      </c>
      <c r="AH157" s="45">
        <v>0</v>
      </c>
      <c r="AI157" s="45" t="s">
        <v>268</v>
      </c>
      <c r="AJ157" s="45" t="s">
        <v>268</v>
      </c>
      <c r="AK157" s="45" t="s">
        <v>268</v>
      </c>
      <c r="AL157" s="45" t="s">
        <v>268</v>
      </c>
      <c r="AM157" s="45">
        <v>21.8536</v>
      </c>
    </row>
    <row r="158" spans="1:39" hidden="1" outlineLevel="1">
      <c r="A158" s="8">
        <v>45017</v>
      </c>
      <c r="B158" s="45">
        <v>37.895299999999999</v>
      </c>
      <c r="C158" s="45">
        <v>38.6751</v>
      </c>
      <c r="D158" s="45">
        <v>42.618200000000002</v>
      </c>
      <c r="E158" s="45">
        <v>38.280900000000003</v>
      </c>
      <c r="F158" s="45">
        <v>37.944400000000002</v>
      </c>
      <c r="G158" s="45">
        <v>41.893900000000002</v>
      </c>
      <c r="H158" s="45">
        <v>43.744300000000003</v>
      </c>
      <c r="I158" s="45">
        <v>38.674500000000002</v>
      </c>
      <c r="J158" s="45">
        <v>42.6143</v>
      </c>
      <c r="K158" s="45">
        <v>38.280900000000003</v>
      </c>
      <c r="L158" s="45">
        <v>37.944400000000002</v>
      </c>
      <c r="M158" s="45">
        <v>41.893900000000002</v>
      </c>
      <c r="N158" s="45">
        <v>43.744300000000003</v>
      </c>
      <c r="O158" s="45">
        <v>50.468299999999999</v>
      </c>
      <c r="P158" s="45">
        <v>50.468299999999999</v>
      </c>
      <c r="Q158" s="45" t="s">
        <v>268</v>
      </c>
      <c r="R158" s="45" t="s">
        <v>268</v>
      </c>
      <c r="S158" s="45" t="s">
        <v>268</v>
      </c>
      <c r="T158" s="45" t="s">
        <v>268</v>
      </c>
      <c r="U158" s="45">
        <v>17.678100000000001</v>
      </c>
      <c r="V158" s="45">
        <v>0</v>
      </c>
      <c r="W158" s="45">
        <v>17.678100000000001</v>
      </c>
      <c r="X158" s="45">
        <v>0</v>
      </c>
      <c r="Y158" s="45">
        <v>29.821000000000002</v>
      </c>
      <c r="Z158" s="45">
        <v>16.747900000000001</v>
      </c>
      <c r="AA158" s="45">
        <v>17.678100000000001</v>
      </c>
      <c r="AB158" s="45">
        <v>0</v>
      </c>
      <c r="AC158" s="45">
        <v>17.678100000000001</v>
      </c>
      <c r="AD158" s="45">
        <v>0</v>
      </c>
      <c r="AE158" s="45">
        <v>29.821000000000002</v>
      </c>
      <c r="AF158" s="45">
        <v>16.747900000000001</v>
      </c>
      <c r="AG158" s="45">
        <v>0</v>
      </c>
      <c r="AH158" s="45">
        <v>0</v>
      </c>
      <c r="AI158" s="45" t="s">
        <v>268</v>
      </c>
      <c r="AJ158" s="45" t="s">
        <v>268</v>
      </c>
      <c r="AK158" s="45" t="s">
        <v>268</v>
      </c>
      <c r="AL158" s="45" t="s">
        <v>268</v>
      </c>
      <c r="AM158" s="45">
        <v>22.5688</v>
      </c>
    </row>
    <row r="159" spans="1:39" hidden="1" outlineLevel="1">
      <c r="A159" s="8">
        <v>45047</v>
      </c>
      <c r="B159" s="45">
        <v>37.701099999999997</v>
      </c>
      <c r="C159" s="45">
        <v>38.689399999999999</v>
      </c>
      <c r="D159" s="45">
        <v>43.067399999999999</v>
      </c>
      <c r="E159" s="45">
        <v>38.297699999999999</v>
      </c>
      <c r="F159" s="45">
        <v>38.009</v>
      </c>
      <c r="G159" s="45">
        <v>42.222799999999999</v>
      </c>
      <c r="H159" s="45">
        <v>30.871400000000001</v>
      </c>
      <c r="I159" s="45">
        <v>38.688800000000001</v>
      </c>
      <c r="J159" s="45">
        <v>43.062399999999997</v>
      </c>
      <c r="K159" s="45">
        <v>38.297699999999999</v>
      </c>
      <c r="L159" s="45">
        <v>38.009</v>
      </c>
      <c r="M159" s="45">
        <v>42.222799999999999</v>
      </c>
      <c r="N159" s="45">
        <v>30.871400000000001</v>
      </c>
      <c r="O159" s="45">
        <v>50.868899999999996</v>
      </c>
      <c r="P159" s="45">
        <v>50.868899999999996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>
        <v>9.4465000000000003</v>
      </c>
      <c r="V159" s="45">
        <v>0</v>
      </c>
      <c r="W159" s="45">
        <v>9.4465000000000003</v>
      </c>
      <c r="X159" s="45">
        <v>0</v>
      </c>
      <c r="Y159" s="45">
        <v>0</v>
      </c>
      <c r="Z159" s="45">
        <v>9.4465000000000003</v>
      </c>
      <c r="AA159" s="45">
        <v>9.4465000000000003</v>
      </c>
      <c r="AB159" s="45">
        <v>0</v>
      </c>
      <c r="AC159" s="45">
        <v>9.4465000000000003</v>
      </c>
      <c r="AD159" s="45">
        <v>0</v>
      </c>
      <c r="AE159" s="45">
        <v>0</v>
      </c>
      <c r="AF159" s="45">
        <v>9.4465000000000003</v>
      </c>
      <c r="AG159" s="45">
        <v>0</v>
      </c>
      <c r="AH159" s="45">
        <v>0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>
        <v>24.744</v>
      </c>
    </row>
    <row r="160" spans="1:39" hidden="1" outlineLevel="1">
      <c r="A160" s="8">
        <v>45078</v>
      </c>
      <c r="B160" s="45">
        <v>37.192700000000002</v>
      </c>
      <c r="C160" s="45">
        <v>38.427900000000001</v>
      </c>
      <c r="D160" s="45">
        <v>43.621899999999997</v>
      </c>
      <c r="E160" s="45">
        <v>38.052999999999997</v>
      </c>
      <c r="F160" s="45">
        <v>37.5319</v>
      </c>
      <c r="G160" s="45">
        <v>44.564399999999999</v>
      </c>
      <c r="H160" s="45">
        <v>34.296300000000002</v>
      </c>
      <c r="I160" s="45">
        <v>38.427100000000003</v>
      </c>
      <c r="J160" s="45">
        <v>43.6218</v>
      </c>
      <c r="K160" s="45">
        <v>38.052999999999997</v>
      </c>
      <c r="L160" s="45">
        <v>37.5319</v>
      </c>
      <c r="M160" s="45">
        <v>44.564399999999999</v>
      </c>
      <c r="N160" s="45">
        <v>34.296300000000002</v>
      </c>
      <c r="O160" s="45">
        <v>43.662999999999997</v>
      </c>
      <c r="P160" s="45">
        <v>43.662999999999997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>
        <v>8.5220000000000002</v>
      </c>
      <c r="V160" s="45">
        <v>0</v>
      </c>
      <c r="W160" s="45">
        <v>8.5220000000000002</v>
      </c>
      <c r="X160" s="45">
        <v>0</v>
      </c>
      <c r="Y160" s="45">
        <v>1.1099000000000001</v>
      </c>
      <c r="Z160" s="45">
        <v>8.5231999999999992</v>
      </c>
      <c r="AA160" s="45">
        <v>8.5220000000000002</v>
      </c>
      <c r="AB160" s="45">
        <v>0</v>
      </c>
      <c r="AC160" s="45">
        <v>8.5220000000000002</v>
      </c>
      <c r="AD160" s="45">
        <v>0</v>
      </c>
      <c r="AE160" s="45">
        <v>1.1099000000000001</v>
      </c>
      <c r="AF160" s="45">
        <v>8.5231999999999992</v>
      </c>
      <c r="AG160" s="45">
        <v>0</v>
      </c>
      <c r="AH160" s="45">
        <v>0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>
        <v>24.889500000000002</v>
      </c>
    </row>
    <row r="161" spans="1:39" hidden="1" outlineLevel="1">
      <c r="A161" s="8">
        <v>45108</v>
      </c>
      <c r="B161" s="45">
        <v>36.979799999999997</v>
      </c>
      <c r="C161" s="45">
        <v>37.957700000000003</v>
      </c>
      <c r="D161" s="45">
        <v>43.525399999999998</v>
      </c>
      <c r="E161" s="45">
        <v>37.582000000000001</v>
      </c>
      <c r="F161" s="45">
        <v>38.036499999999997</v>
      </c>
      <c r="G161" s="45">
        <v>34.107700000000001</v>
      </c>
      <c r="H161" s="45">
        <v>35.150300000000001</v>
      </c>
      <c r="I161" s="45">
        <v>37.957000000000001</v>
      </c>
      <c r="J161" s="45">
        <v>43.519599999999997</v>
      </c>
      <c r="K161" s="45">
        <v>37.582000000000001</v>
      </c>
      <c r="L161" s="45">
        <v>38.036499999999997</v>
      </c>
      <c r="M161" s="45">
        <v>34.107700000000001</v>
      </c>
      <c r="N161" s="45">
        <v>35.150300000000001</v>
      </c>
      <c r="O161" s="45">
        <v>49.666699999999999</v>
      </c>
      <c r="P161" s="45">
        <v>49.666699999999999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>
        <v>7.5201000000000002</v>
      </c>
      <c r="V161" s="45">
        <v>0</v>
      </c>
      <c r="W161" s="45">
        <v>7.5201000000000002</v>
      </c>
      <c r="X161" s="45">
        <v>0</v>
      </c>
      <c r="Y161" s="45">
        <v>0</v>
      </c>
      <c r="Z161" s="45">
        <v>7.5201000000000002</v>
      </c>
      <c r="AA161" s="45">
        <v>7.5201000000000002</v>
      </c>
      <c r="AB161" s="45">
        <v>0</v>
      </c>
      <c r="AC161" s="45">
        <v>7.5201000000000002</v>
      </c>
      <c r="AD161" s="45">
        <v>0</v>
      </c>
      <c r="AE161" s="45">
        <v>0</v>
      </c>
      <c r="AF161" s="45">
        <v>7.5201000000000002</v>
      </c>
      <c r="AG161" s="45">
        <v>0</v>
      </c>
      <c r="AH161" s="45">
        <v>0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>
        <v>25.221499999999999</v>
      </c>
    </row>
    <row r="162" spans="1:39" hidden="1" outlineLevel="1">
      <c r="A162" s="8">
        <v>45139</v>
      </c>
      <c r="B162" s="45">
        <v>36.5062</v>
      </c>
      <c r="C162" s="45">
        <v>37.9315</v>
      </c>
      <c r="D162" s="45">
        <v>43.148600000000002</v>
      </c>
      <c r="E162" s="45">
        <v>37.558199999999999</v>
      </c>
      <c r="F162" s="45">
        <v>38.157699999999998</v>
      </c>
      <c r="G162" s="45">
        <v>33.232300000000002</v>
      </c>
      <c r="H162" s="45">
        <v>30.5443</v>
      </c>
      <c r="I162" s="45">
        <v>37.930700000000002</v>
      </c>
      <c r="J162" s="45">
        <v>43.147599999999997</v>
      </c>
      <c r="K162" s="45">
        <v>37.558199999999999</v>
      </c>
      <c r="L162" s="45">
        <v>38.157699999999998</v>
      </c>
      <c r="M162" s="45">
        <v>33.232300000000002</v>
      </c>
      <c r="N162" s="45">
        <v>30.5443</v>
      </c>
      <c r="O162" s="45">
        <v>43.648299999999999</v>
      </c>
      <c r="P162" s="45">
        <v>43.648299999999999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>
        <v>8.3547999999999991</v>
      </c>
      <c r="V162" s="45">
        <v>0</v>
      </c>
      <c r="W162" s="45">
        <v>8.3547999999999991</v>
      </c>
      <c r="X162" s="45">
        <v>0</v>
      </c>
      <c r="Y162" s="45">
        <v>0</v>
      </c>
      <c r="Z162" s="45">
        <v>8.3547999999999991</v>
      </c>
      <c r="AA162" s="45">
        <v>8.3547999999999991</v>
      </c>
      <c r="AB162" s="45">
        <v>0</v>
      </c>
      <c r="AC162" s="45">
        <v>8.3547999999999991</v>
      </c>
      <c r="AD162" s="45">
        <v>0</v>
      </c>
      <c r="AE162" s="45">
        <v>0</v>
      </c>
      <c r="AF162" s="45">
        <v>8.3547999999999991</v>
      </c>
      <c r="AG162" s="45">
        <v>0</v>
      </c>
      <c r="AH162" s="45">
        <v>0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>
        <v>24.53</v>
      </c>
    </row>
    <row r="163" spans="1:39" hidden="1" outlineLevel="1">
      <c r="A163" s="8">
        <v>45170</v>
      </c>
      <c r="B163" s="45">
        <v>36.521099999999997</v>
      </c>
      <c r="C163" s="45">
        <v>37.873699999999999</v>
      </c>
      <c r="D163" s="45">
        <v>43.008699999999997</v>
      </c>
      <c r="E163" s="45">
        <v>37.511899999999997</v>
      </c>
      <c r="F163" s="45">
        <v>38.0959</v>
      </c>
      <c r="G163" s="45">
        <v>32.975999999999999</v>
      </c>
      <c r="H163" s="45">
        <v>36.781700000000001</v>
      </c>
      <c r="I163" s="45">
        <v>37.873100000000001</v>
      </c>
      <c r="J163" s="45">
        <v>43.003700000000002</v>
      </c>
      <c r="K163" s="45">
        <v>37.511899999999997</v>
      </c>
      <c r="L163" s="45">
        <v>38.0959</v>
      </c>
      <c r="M163" s="45">
        <v>32.975999999999999</v>
      </c>
      <c r="N163" s="45">
        <v>36.781700000000001</v>
      </c>
      <c r="O163" s="45">
        <v>51.570099999999996</v>
      </c>
      <c r="P163" s="45">
        <v>51.570099999999996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>
        <v>7.8939000000000004</v>
      </c>
      <c r="V163" s="45">
        <v>0</v>
      </c>
      <c r="W163" s="45">
        <v>7.8939000000000004</v>
      </c>
      <c r="X163" s="45">
        <v>0</v>
      </c>
      <c r="Y163" s="45">
        <v>0</v>
      </c>
      <c r="Z163" s="45">
        <v>7.8939000000000004</v>
      </c>
      <c r="AA163" s="45">
        <v>7.8939000000000004</v>
      </c>
      <c r="AB163" s="45">
        <v>0</v>
      </c>
      <c r="AC163" s="45">
        <v>7.8939000000000004</v>
      </c>
      <c r="AD163" s="45">
        <v>0</v>
      </c>
      <c r="AE163" s="45">
        <v>0</v>
      </c>
      <c r="AF163" s="45">
        <v>7.8939000000000004</v>
      </c>
      <c r="AG163" s="45">
        <v>0</v>
      </c>
      <c r="AH163" s="45">
        <v>0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>
        <v>22.778500000000001</v>
      </c>
    </row>
    <row r="164" spans="1:39" hidden="1" outlineLevel="1">
      <c r="A164" s="8">
        <v>45200</v>
      </c>
      <c r="B164" s="45">
        <v>36.797699999999999</v>
      </c>
      <c r="C164" s="45">
        <v>38.121499999999997</v>
      </c>
      <c r="D164" s="45">
        <v>43.264699999999998</v>
      </c>
      <c r="E164" s="45">
        <v>37.728000000000002</v>
      </c>
      <c r="F164" s="45">
        <v>38.148499999999999</v>
      </c>
      <c r="G164" s="45">
        <v>32.1736</v>
      </c>
      <c r="H164" s="45">
        <v>42.450299999999999</v>
      </c>
      <c r="I164" s="45">
        <v>38.121200000000002</v>
      </c>
      <c r="J164" s="45">
        <v>43.262900000000002</v>
      </c>
      <c r="K164" s="45">
        <v>37.728000000000002</v>
      </c>
      <c r="L164" s="45">
        <v>38.148499999999999</v>
      </c>
      <c r="M164" s="45">
        <v>32.1736</v>
      </c>
      <c r="N164" s="45">
        <v>42.450299999999999</v>
      </c>
      <c r="O164" s="45">
        <v>48.373199999999997</v>
      </c>
      <c r="P164" s="45">
        <v>48.516399999999997</v>
      </c>
      <c r="Q164" s="45">
        <v>36.249499999999998</v>
      </c>
      <c r="R164" s="45">
        <v>36.249499999999998</v>
      </c>
      <c r="S164" s="45" t="s">
        <v>268</v>
      </c>
      <c r="T164" s="45" t="s">
        <v>268</v>
      </c>
      <c r="U164" s="45">
        <v>7.9676999999999998</v>
      </c>
      <c r="V164" s="45">
        <v>0</v>
      </c>
      <c r="W164" s="45">
        <v>7.9676999999999998</v>
      </c>
      <c r="X164" s="45">
        <v>0</v>
      </c>
      <c r="Y164" s="45">
        <v>0</v>
      </c>
      <c r="Z164" s="45">
        <v>7.9676999999999998</v>
      </c>
      <c r="AA164" s="45">
        <v>7.9676999999999998</v>
      </c>
      <c r="AB164" s="45">
        <v>0</v>
      </c>
      <c r="AC164" s="45">
        <v>7.9676999999999998</v>
      </c>
      <c r="AD164" s="45">
        <v>0</v>
      </c>
      <c r="AE164" s="45">
        <v>0</v>
      </c>
      <c r="AF164" s="45">
        <v>7.9676999999999998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268</v>
      </c>
      <c r="AL164" s="45" t="s">
        <v>268</v>
      </c>
      <c r="AM164" s="45">
        <v>22.855</v>
      </c>
    </row>
    <row r="165" spans="1:39" hidden="1" outlineLevel="1">
      <c r="A165" s="8">
        <v>45231</v>
      </c>
      <c r="B165" s="45">
        <v>36.252600000000001</v>
      </c>
      <c r="C165" s="45">
        <v>37.272799999999997</v>
      </c>
      <c r="D165" s="45">
        <v>43.241300000000003</v>
      </c>
      <c r="E165" s="45">
        <v>36.858499999999999</v>
      </c>
      <c r="F165" s="45">
        <v>37.328200000000002</v>
      </c>
      <c r="G165" s="45">
        <v>31.136099999999999</v>
      </c>
      <c r="H165" s="45">
        <v>42.875</v>
      </c>
      <c r="I165" s="45">
        <v>37.272300000000001</v>
      </c>
      <c r="J165" s="45">
        <v>43.236499999999999</v>
      </c>
      <c r="K165" s="45">
        <v>36.858499999999999</v>
      </c>
      <c r="L165" s="45">
        <v>37.328200000000002</v>
      </c>
      <c r="M165" s="45">
        <v>31.136099999999999</v>
      </c>
      <c r="N165" s="45">
        <v>42.875</v>
      </c>
      <c r="O165" s="45">
        <v>54.660200000000003</v>
      </c>
      <c r="P165" s="45">
        <v>54.683500000000002</v>
      </c>
      <c r="Q165" s="45">
        <v>36.5</v>
      </c>
      <c r="R165" s="45">
        <v>36.5</v>
      </c>
      <c r="S165" s="45" t="s">
        <v>268</v>
      </c>
      <c r="T165" s="45" t="s">
        <v>268</v>
      </c>
      <c r="U165" s="45">
        <v>8.0462000000000007</v>
      </c>
      <c r="V165" s="45">
        <v>0</v>
      </c>
      <c r="W165" s="45">
        <v>8.0462000000000007</v>
      </c>
      <c r="X165" s="45">
        <v>0</v>
      </c>
      <c r="Y165" s="45">
        <v>0</v>
      </c>
      <c r="Z165" s="45">
        <v>8.0462000000000007</v>
      </c>
      <c r="AA165" s="45">
        <v>8.0462000000000007</v>
      </c>
      <c r="AB165" s="45">
        <v>0</v>
      </c>
      <c r="AC165" s="45">
        <v>8.0462000000000007</v>
      </c>
      <c r="AD165" s="45">
        <v>0</v>
      </c>
      <c r="AE165" s="45">
        <v>0</v>
      </c>
      <c r="AF165" s="45">
        <v>8.0462000000000007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268</v>
      </c>
      <c r="AL165" s="45" t="s">
        <v>268</v>
      </c>
      <c r="AM165" s="45">
        <v>21.584900000000001</v>
      </c>
    </row>
    <row r="166" spans="1:39" hidden="1" outlineLevel="1">
      <c r="A166" s="8">
        <v>45261</v>
      </c>
      <c r="B166" s="45">
        <v>35.870800000000003</v>
      </c>
      <c r="C166" s="45">
        <v>37.136699999999998</v>
      </c>
      <c r="D166" s="45">
        <v>43.020600000000002</v>
      </c>
      <c r="E166" s="45">
        <v>36.741999999999997</v>
      </c>
      <c r="F166" s="45">
        <v>37.840800000000002</v>
      </c>
      <c r="G166" s="45">
        <v>27.818899999999999</v>
      </c>
      <c r="H166" s="45">
        <v>39.031999999999996</v>
      </c>
      <c r="I166" s="45">
        <v>37.136200000000002</v>
      </c>
      <c r="J166" s="45">
        <v>43.0152</v>
      </c>
      <c r="K166" s="45">
        <v>36.741999999999997</v>
      </c>
      <c r="L166" s="45">
        <v>37.840800000000002</v>
      </c>
      <c r="M166" s="45">
        <v>27.818899999999999</v>
      </c>
      <c r="N166" s="45">
        <v>39.031999999999996</v>
      </c>
      <c r="O166" s="45">
        <v>53.399500000000003</v>
      </c>
      <c r="P166" s="45">
        <v>53.399500000000003</v>
      </c>
      <c r="Q166" s="45" t="s">
        <v>268</v>
      </c>
      <c r="R166" s="45" t="s">
        <v>268</v>
      </c>
      <c r="S166" s="45" t="s">
        <v>268</v>
      </c>
      <c r="T166" s="45" t="s">
        <v>268</v>
      </c>
      <c r="U166" s="45">
        <v>7.9401000000000002</v>
      </c>
      <c r="V166" s="45">
        <v>0</v>
      </c>
      <c r="W166" s="45">
        <v>7.9401000000000002</v>
      </c>
      <c r="X166" s="45">
        <v>0</v>
      </c>
      <c r="Y166" s="45">
        <v>0</v>
      </c>
      <c r="Z166" s="45">
        <v>7.9401000000000002</v>
      </c>
      <c r="AA166" s="45">
        <v>7.9401000000000002</v>
      </c>
      <c r="AB166" s="45">
        <v>0</v>
      </c>
      <c r="AC166" s="45">
        <v>7.9401000000000002</v>
      </c>
      <c r="AD166" s="45">
        <v>0</v>
      </c>
      <c r="AE166" s="45">
        <v>0</v>
      </c>
      <c r="AF166" s="45">
        <v>7.9401000000000002</v>
      </c>
      <c r="AG166" s="45">
        <v>0</v>
      </c>
      <c r="AH166" s="45">
        <v>0</v>
      </c>
      <c r="AI166" s="45" t="s">
        <v>268</v>
      </c>
      <c r="AJ166" s="45" t="s">
        <v>268</v>
      </c>
      <c r="AK166" s="45" t="s">
        <v>268</v>
      </c>
      <c r="AL166" s="45" t="s">
        <v>268</v>
      </c>
      <c r="AM166" s="45">
        <v>21.811</v>
      </c>
    </row>
    <row r="167" spans="1:39" hidden="1" outlineLevel="1">
      <c r="A167" s="8">
        <v>45292</v>
      </c>
      <c r="B167" s="45">
        <v>36.546799999999998</v>
      </c>
      <c r="C167" s="45">
        <v>37.933999999999997</v>
      </c>
      <c r="D167" s="45">
        <v>43.022300000000001</v>
      </c>
      <c r="E167" s="45">
        <v>37.5488</v>
      </c>
      <c r="F167" s="45">
        <v>37.973100000000002</v>
      </c>
      <c r="G167" s="45">
        <v>32.988300000000002</v>
      </c>
      <c r="H167" s="45">
        <v>40.574399999999997</v>
      </c>
      <c r="I167" s="45">
        <v>37.930399999999999</v>
      </c>
      <c r="J167" s="45">
        <v>42.985900000000001</v>
      </c>
      <c r="K167" s="45">
        <v>37.5488</v>
      </c>
      <c r="L167" s="45">
        <v>37.973100000000002</v>
      </c>
      <c r="M167" s="45">
        <v>32.988300000000002</v>
      </c>
      <c r="N167" s="45">
        <v>40.574399999999997</v>
      </c>
      <c r="O167" s="45">
        <v>56.305700000000002</v>
      </c>
      <c r="P167" s="45">
        <v>56.305700000000002</v>
      </c>
      <c r="Q167" s="45" t="s">
        <v>268</v>
      </c>
      <c r="R167" s="45" t="s">
        <v>268</v>
      </c>
      <c r="S167" s="45" t="s">
        <v>268</v>
      </c>
      <c r="T167" s="45" t="s">
        <v>268</v>
      </c>
      <c r="U167" s="45">
        <v>9.0030000000000001</v>
      </c>
      <c r="V167" s="45">
        <v>0</v>
      </c>
      <c r="W167" s="45">
        <v>9.0030000000000001</v>
      </c>
      <c r="X167" s="45">
        <v>0</v>
      </c>
      <c r="Y167" s="45">
        <v>0</v>
      </c>
      <c r="Z167" s="45">
        <v>9.0030000000000001</v>
      </c>
      <c r="AA167" s="45">
        <v>9.0030000000000001</v>
      </c>
      <c r="AB167" s="45">
        <v>0</v>
      </c>
      <c r="AC167" s="45">
        <v>9.0030000000000001</v>
      </c>
      <c r="AD167" s="45">
        <v>0</v>
      </c>
      <c r="AE167" s="45">
        <v>0</v>
      </c>
      <c r="AF167" s="45">
        <v>9.0030000000000001</v>
      </c>
      <c r="AG167" s="45">
        <v>0</v>
      </c>
      <c r="AH167" s="45">
        <v>0</v>
      </c>
      <c r="AI167" s="45" t="s">
        <v>268</v>
      </c>
      <c r="AJ167" s="45" t="s">
        <v>268</v>
      </c>
      <c r="AK167" s="45" t="s">
        <v>268</v>
      </c>
      <c r="AL167" s="45" t="s">
        <v>268</v>
      </c>
      <c r="AM167" s="45">
        <v>21.066199999999998</v>
      </c>
    </row>
    <row r="168" spans="1:39" hidden="1" outlineLevel="1">
      <c r="A168" s="8">
        <v>45323</v>
      </c>
      <c r="B168" s="45">
        <v>36.147300000000001</v>
      </c>
      <c r="C168" s="45">
        <v>37.915300000000002</v>
      </c>
      <c r="D168" s="45">
        <v>43.087000000000003</v>
      </c>
      <c r="E168" s="45">
        <v>37.541600000000003</v>
      </c>
      <c r="F168" s="45">
        <v>38.386800000000001</v>
      </c>
      <c r="G168" s="45">
        <v>29.725100000000001</v>
      </c>
      <c r="H168" s="45">
        <v>44.127699999999997</v>
      </c>
      <c r="I168" s="45">
        <v>37.9148</v>
      </c>
      <c r="J168" s="45">
        <v>43.082900000000002</v>
      </c>
      <c r="K168" s="45">
        <v>37.541600000000003</v>
      </c>
      <c r="L168" s="45">
        <v>38.386800000000001</v>
      </c>
      <c r="M168" s="45">
        <v>29.725100000000001</v>
      </c>
      <c r="N168" s="45">
        <v>44.127699999999997</v>
      </c>
      <c r="O168" s="45">
        <v>49.359200000000001</v>
      </c>
      <c r="P168" s="45">
        <v>49.359200000000001</v>
      </c>
      <c r="Q168" s="45" t="s">
        <v>268</v>
      </c>
      <c r="R168" s="45" t="s">
        <v>268</v>
      </c>
      <c r="S168" s="45" t="s">
        <v>268</v>
      </c>
      <c r="T168" s="45" t="s">
        <v>268</v>
      </c>
      <c r="U168" s="45">
        <v>11.716900000000001</v>
      </c>
      <c r="V168" s="45">
        <v>0</v>
      </c>
      <c r="W168" s="45">
        <v>11.716900000000001</v>
      </c>
      <c r="X168" s="45">
        <v>0</v>
      </c>
      <c r="Y168" s="45">
        <v>25.048200000000001</v>
      </c>
      <c r="Z168" s="45">
        <v>7.8204000000000002</v>
      </c>
      <c r="AA168" s="45">
        <v>11.716900000000001</v>
      </c>
      <c r="AB168" s="45">
        <v>0</v>
      </c>
      <c r="AC168" s="45">
        <v>11.716900000000001</v>
      </c>
      <c r="AD168" s="45">
        <v>0</v>
      </c>
      <c r="AE168" s="45">
        <v>25.048200000000001</v>
      </c>
      <c r="AF168" s="45">
        <v>7.8204000000000002</v>
      </c>
      <c r="AG168" s="45">
        <v>0</v>
      </c>
      <c r="AH168" s="45">
        <v>0</v>
      </c>
      <c r="AI168" s="45" t="s">
        <v>268</v>
      </c>
      <c r="AJ168" s="45" t="s">
        <v>268</v>
      </c>
      <c r="AK168" s="45" t="s">
        <v>268</v>
      </c>
      <c r="AL168" s="45" t="s">
        <v>268</v>
      </c>
      <c r="AM168" s="45">
        <v>21.8262</v>
      </c>
    </row>
    <row r="169" spans="1:39">
      <c r="A169" s="8">
        <v>45352</v>
      </c>
      <c r="B169" s="45">
        <v>36.308399999999999</v>
      </c>
      <c r="C169" s="45">
        <v>37.765900000000002</v>
      </c>
      <c r="D169" s="45">
        <v>39.926200000000001</v>
      </c>
      <c r="E169" s="45">
        <v>37.614899999999999</v>
      </c>
      <c r="F169" s="45">
        <v>38.439300000000003</v>
      </c>
      <c r="G169" s="45">
        <v>30.6114</v>
      </c>
      <c r="H169" s="45">
        <v>40.696199999999997</v>
      </c>
      <c r="I169" s="45">
        <v>37.764800000000001</v>
      </c>
      <c r="J169" s="45">
        <v>39.911799999999999</v>
      </c>
      <c r="K169" s="45">
        <v>37.614899999999999</v>
      </c>
      <c r="L169" s="45">
        <v>38.439300000000003</v>
      </c>
      <c r="M169" s="45">
        <v>30.6114</v>
      </c>
      <c r="N169" s="45">
        <v>40.696199999999997</v>
      </c>
      <c r="O169" s="45">
        <v>51.119300000000003</v>
      </c>
      <c r="P169" s="45">
        <v>51.119300000000003</v>
      </c>
      <c r="Q169" s="45" t="s">
        <v>268</v>
      </c>
      <c r="R169" s="45" t="s">
        <v>268</v>
      </c>
      <c r="S169" s="45" t="s">
        <v>268</v>
      </c>
      <c r="T169" s="45" t="s">
        <v>268</v>
      </c>
      <c r="U169" s="45">
        <v>7.4836999999999998</v>
      </c>
      <c r="V169" s="45">
        <v>0</v>
      </c>
      <c r="W169" s="45">
        <v>7.4836999999999998</v>
      </c>
      <c r="X169" s="45">
        <v>0</v>
      </c>
      <c r="Y169" s="45">
        <v>20.848800000000001</v>
      </c>
      <c r="Z169" s="45">
        <v>7.4829999999999997</v>
      </c>
      <c r="AA169" s="45">
        <v>7.4836999999999998</v>
      </c>
      <c r="AB169" s="45">
        <v>0</v>
      </c>
      <c r="AC169" s="45">
        <v>7.4836999999999998</v>
      </c>
      <c r="AD169" s="45">
        <v>0</v>
      </c>
      <c r="AE169" s="45">
        <v>20.848800000000001</v>
      </c>
      <c r="AF169" s="45">
        <v>7.4829999999999997</v>
      </c>
      <c r="AG169" s="45">
        <v>0</v>
      </c>
      <c r="AH169" s="45">
        <v>0</v>
      </c>
      <c r="AI169" s="45" t="s">
        <v>268</v>
      </c>
      <c r="AJ169" s="45" t="s">
        <v>268</v>
      </c>
      <c r="AK169" s="45" t="s">
        <v>268</v>
      </c>
      <c r="AL169" s="45" t="s">
        <v>268</v>
      </c>
      <c r="AM169" s="45">
        <v>22.665299999999998</v>
      </c>
    </row>
    <row r="170" spans="1:39">
      <c r="A170" s="8">
        <v>45383</v>
      </c>
      <c r="B170" s="45">
        <v>36.091099999999997</v>
      </c>
      <c r="C170" s="45">
        <v>37.952399999999997</v>
      </c>
      <c r="D170" s="45">
        <v>40.388399999999997</v>
      </c>
      <c r="E170" s="45">
        <v>37.774999999999999</v>
      </c>
      <c r="F170" s="45">
        <v>38.425800000000002</v>
      </c>
      <c r="G170" s="45">
        <v>31.674099999999999</v>
      </c>
      <c r="H170" s="45">
        <v>43.672400000000003</v>
      </c>
      <c r="I170" s="45">
        <v>37.951300000000003</v>
      </c>
      <c r="J170" s="45">
        <v>40.377600000000001</v>
      </c>
      <c r="K170" s="45">
        <v>37.774999999999999</v>
      </c>
      <c r="L170" s="45">
        <v>38.425800000000002</v>
      </c>
      <c r="M170" s="45">
        <v>31.674099999999999</v>
      </c>
      <c r="N170" s="45">
        <v>43.672400000000003</v>
      </c>
      <c r="O170" s="45">
        <v>45.116</v>
      </c>
      <c r="P170" s="45">
        <v>45.116</v>
      </c>
      <c r="Q170" s="45" t="s">
        <v>268</v>
      </c>
      <c r="R170" s="45" t="s">
        <v>268</v>
      </c>
      <c r="S170" s="45" t="s">
        <v>268</v>
      </c>
      <c r="T170" s="45" t="s">
        <v>268</v>
      </c>
      <c r="U170" s="45">
        <v>11.6942</v>
      </c>
      <c r="V170" s="45">
        <v>0</v>
      </c>
      <c r="W170" s="45">
        <v>11.6942</v>
      </c>
      <c r="X170" s="45">
        <v>0</v>
      </c>
      <c r="Y170" s="45">
        <v>24.95</v>
      </c>
      <c r="Z170" s="45">
        <v>8.1263000000000005</v>
      </c>
      <c r="AA170" s="45">
        <v>11.6942</v>
      </c>
      <c r="AB170" s="45">
        <v>0</v>
      </c>
      <c r="AC170" s="45">
        <v>11.6942</v>
      </c>
      <c r="AD170" s="45">
        <v>0</v>
      </c>
      <c r="AE170" s="45">
        <v>24.95</v>
      </c>
      <c r="AF170" s="45">
        <v>8.1263000000000005</v>
      </c>
      <c r="AG170" s="45">
        <v>0</v>
      </c>
      <c r="AH170" s="45">
        <v>0</v>
      </c>
      <c r="AI170" s="45" t="s">
        <v>268</v>
      </c>
      <c r="AJ170" s="45" t="s">
        <v>268</v>
      </c>
      <c r="AK170" s="45" t="s">
        <v>268</v>
      </c>
      <c r="AL170" s="45" t="s">
        <v>268</v>
      </c>
      <c r="AM170" s="45">
        <v>22.2925</v>
      </c>
    </row>
    <row r="171" spans="1:39">
      <c r="A171" s="8">
        <v>45413</v>
      </c>
      <c r="B171" s="45">
        <v>36.391399999999997</v>
      </c>
      <c r="C171" s="45">
        <v>38.143900000000002</v>
      </c>
      <c r="D171" s="45">
        <v>40.837699999999998</v>
      </c>
      <c r="E171" s="45">
        <v>37.9542</v>
      </c>
      <c r="F171" s="45">
        <v>38.401800000000001</v>
      </c>
      <c r="G171" s="45">
        <v>33.380499999999998</v>
      </c>
      <c r="H171" s="45">
        <v>42.876300000000001</v>
      </c>
      <c r="I171" s="45">
        <v>38.142800000000001</v>
      </c>
      <c r="J171" s="45">
        <v>40.8245</v>
      </c>
      <c r="K171" s="45">
        <v>37.9542</v>
      </c>
      <c r="L171" s="45">
        <v>38.401800000000001</v>
      </c>
      <c r="M171" s="45">
        <v>33.380499999999998</v>
      </c>
      <c r="N171" s="45">
        <v>42.876300000000001</v>
      </c>
      <c r="O171" s="45">
        <v>49.052300000000002</v>
      </c>
      <c r="P171" s="45">
        <v>49.052300000000002</v>
      </c>
      <c r="Q171" s="45" t="s">
        <v>268</v>
      </c>
      <c r="R171" s="45" t="s">
        <v>268</v>
      </c>
      <c r="S171" s="45" t="s">
        <v>268</v>
      </c>
      <c r="T171" s="45" t="s">
        <v>268</v>
      </c>
      <c r="U171" s="45">
        <v>7.9558999999999997</v>
      </c>
      <c r="V171" s="45">
        <v>0</v>
      </c>
      <c r="W171" s="45">
        <v>7.9558999999999997</v>
      </c>
      <c r="X171" s="45">
        <v>0</v>
      </c>
      <c r="Y171" s="45">
        <v>20.4011</v>
      </c>
      <c r="Z171" s="45">
        <v>7.8285</v>
      </c>
      <c r="AA171" s="45">
        <v>7.9558999999999997</v>
      </c>
      <c r="AB171" s="45">
        <v>0</v>
      </c>
      <c r="AC171" s="45">
        <v>7.9558999999999997</v>
      </c>
      <c r="AD171" s="45">
        <v>0</v>
      </c>
      <c r="AE171" s="45">
        <v>20.4011</v>
      </c>
      <c r="AF171" s="45">
        <v>7.8285</v>
      </c>
      <c r="AG171" s="45">
        <v>0</v>
      </c>
      <c r="AH171" s="45">
        <v>0</v>
      </c>
      <c r="AI171" s="45" t="s">
        <v>268</v>
      </c>
      <c r="AJ171" s="45" t="s">
        <v>268</v>
      </c>
      <c r="AK171" s="45" t="s">
        <v>268</v>
      </c>
      <c r="AL171" s="45" t="s">
        <v>268</v>
      </c>
      <c r="AM171" s="45">
        <v>21.3706</v>
      </c>
    </row>
    <row r="172" spans="1:39">
      <c r="A172" s="8">
        <v>45444</v>
      </c>
      <c r="B172" s="45">
        <v>36.3628</v>
      </c>
      <c r="C172" s="45">
        <v>37.496600000000001</v>
      </c>
      <c r="D172" s="45">
        <v>40.936300000000003</v>
      </c>
      <c r="E172" s="45">
        <v>37.276800000000001</v>
      </c>
      <c r="F172" s="45">
        <v>37.700699999999998</v>
      </c>
      <c r="G172" s="45">
        <v>32.7699</v>
      </c>
      <c r="H172" s="45">
        <v>41.533299999999997</v>
      </c>
      <c r="I172" s="45">
        <v>37.496000000000002</v>
      </c>
      <c r="J172" s="45">
        <v>40.930399999999999</v>
      </c>
      <c r="K172" s="45">
        <v>37.276800000000001</v>
      </c>
      <c r="L172" s="45">
        <v>37.700699999999998</v>
      </c>
      <c r="M172" s="45">
        <v>32.7699</v>
      </c>
      <c r="N172" s="45">
        <v>41.533299999999997</v>
      </c>
      <c r="O172" s="45">
        <v>47.2134</v>
      </c>
      <c r="P172" s="45">
        <v>47.2134</v>
      </c>
      <c r="Q172" s="45" t="s">
        <v>268</v>
      </c>
      <c r="R172" s="45" t="s">
        <v>268</v>
      </c>
      <c r="S172" s="45" t="s">
        <v>268</v>
      </c>
      <c r="T172" s="45" t="s">
        <v>268</v>
      </c>
      <c r="U172" s="45">
        <v>8.6555</v>
      </c>
      <c r="V172" s="45">
        <v>0</v>
      </c>
      <c r="W172" s="45">
        <v>8.6555</v>
      </c>
      <c r="X172" s="45">
        <v>0</v>
      </c>
      <c r="Y172" s="45">
        <v>20.700500000000002</v>
      </c>
      <c r="Z172" s="45">
        <v>8.0761000000000003</v>
      </c>
      <c r="AA172" s="45">
        <v>8.6555</v>
      </c>
      <c r="AB172" s="45">
        <v>0</v>
      </c>
      <c r="AC172" s="45">
        <v>8.6555</v>
      </c>
      <c r="AD172" s="45">
        <v>0</v>
      </c>
      <c r="AE172" s="45">
        <v>20.700500000000002</v>
      </c>
      <c r="AF172" s="45">
        <v>8.0761000000000003</v>
      </c>
      <c r="AG172" s="45">
        <v>0</v>
      </c>
      <c r="AH172" s="45">
        <v>0</v>
      </c>
      <c r="AI172" s="45" t="s">
        <v>268</v>
      </c>
      <c r="AJ172" s="45" t="s">
        <v>268</v>
      </c>
      <c r="AK172" s="45" t="s">
        <v>268</v>
      </c>
      <c r="AL172" s="45" t="s">
        <v>268</v>
      </c>
      <c r="AM172" s="45">
        <v>22.1648</v>
      </c>
    </row>
    <row r="173" spans="1:39">
      <c r="A173" s="8">
        <v>45474</v>
      </c>
      <c r="B173" s="45">
        <v>35.8401</v>
      </c>
      <c r="C173" s="45">
        <v>37.129899999999999</v>
      </c>
      <c r="D173" s="45">
        <v>41.526800000000001</v>
      </c>
      <c r="E173" s="45">
        <v>36.826900000000002</v>
      </c>
      <c r="F173" s="45">
        <v>37.212200000000003</v>
      </c>
      <c r="G173" s="45">
        <v>32.426400000000001</v>
      </c>
      <c r="H173" s="45">
        <v>41.392000000000003</v>
      </c>
      <c r="I173" s="45">
        <v>37.129199999999997</v>
      </c>
      <c r="J173" s="45">
        <v>41.5182</v>
      </c>
      <c r="K173" s="45">
        <v>36.826900000000002</v>
      </c>
      <c r="L173" s="45">
        <v>37.212200000000003</v>
      </c>
      <c r="M173" s="45">
        <v>32.426400000000001</v>
      </c>
      <c r="N173" s="45">
        <v>41.392000000000003</v>
      </c>
      <c r="O173" s="45">
        <v>53.8825</v>
      </c>
      <c r="P173" s="45">
        <v>53.8825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>
        <v>13.8574</v>
      </c>
      <c r="V173" s="45">
        <v>0</v>
      </c>
      <c r="W173" s="45">
        <v>13.8574</v>
      </c>
      <c r="X173" s="45">
        <v>0</v>
      </c>
      <c r="Y173" s="45">
        <v>24.37</v>
      </c>
      <c r="Z173" s="45">
        <v>8.4542000000000002</v>
      </c>
      <c r="AA173" s="45">
        <v>13.8574</v>
      </c>
      <c r="AB173" s="45">
        <v>0</v>
      </c>
      <c r="AC173" s="45">
        <v>13.8574</v>
      </c>
      <c r="AD173" s="45">
        <v>0</v>
      </c>
      <c r="AE173" s="45">
        <v>24.37</v>
      </c>
      <c r="AF173" s="45">
        <v>8.4542000000000002</v>
      </c>
      <c r="AG173" s="45">
        <v>0</v>
      </c>
      <c r="AH173" s="45">
        <v>0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>
        <v>23.010100000000001</v>
      </c>
    </row>
    <row r="174" spans="1:39">
      <c r="A174" s="8">
        <v>45505</v>
      </c>
      <c r="B174" s="45">
        <v>35.963299999999997</v>
      </c>
      <c r="C174" s="45">
        <v>36.847799999999999</v>
      </c>
      <c r="D174" s="45">
        <v>41.505200000000002</v>
      </c>
      <c r="E174" s="45">
        <v>36.555900000000001</v>
      </c>
      <c r="F174" s="45">
        <v>37.4377</v>
      </c>
      <c r="G174" s="45">
        <v>29.4</v>
      </c>
      <c r="H174" s="45">
        <v>38.827199999999998</v>
      </c>
      <c r="I174" s="45">
        <v>36.8474</v>
      </c>
      <c r="J174" s="45">
        <v>41.500399999999999</v>
      </c>
      <c r="K174" s="45">
        <v>36.555900000000001</v>
      </c>
      <c r="L174" s="45">
        <v>37.4377</v>
      </c>
      <c r="M174" s="45">
        <v>29.4</v>
      </c>
      <c r="N174" s="45">
        <v>38.827199999999998</v>
      </c>
      <c r="O174" s="45">
        <v>53.441600000000001</v>
      </c>
      <c r="P174" s="45">
        <v>53.441600000000001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>
        <v>7.5143000000000004</v>
      </c>
      <c r="V174" s="45">
        <v>0</v>
      </c>
      <c r="W174" s="45">
        <v>7.5143000000000004</v>
      </c>
      <c r="X174" s="45">
        <v>0</v>
      </c>
      <c r="Y174" s="45">
        <v>0</v>
      </c>
      <c r="Z174" s="45">
        <v>7.5143000000000004</v>
      </c>
      <c r="AA174" s="45">
        <v>7.5143000000000004</v>
      </c>
      <c r="AB174" s="45">
        <v>0</v>
      </c>
      <c r="AC174" s="45">
        <v>7.5143000000000004</v>
      </c>
      <c r="AD174" s="45">
        <v>0</v>
      </c>
      <c r="AE174" s="45">
        <v>0</v>
      </c>
      <c r="AF174" s="45">
        <v>7.5143000000000004</v>
      </c>
      <c r="AG174" s="45">
        <v>0</v>
      </c>
      <c r="AH174" s="45">
        <v>0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>
        <v>24.049299999999999</v>
      </c>
    </row>
    <row r="175" spans="1:39">
      <c r="A175" s="8">
        <v>45536</v>
      </c>
      <c r="B175" s="45">
        <v>35.853900000000003</v>
      </c>
      <c r="C175" s="45">
        <v>37.150399999999998</v>
      </c>
      <c r="D175" s="45">
        <v>41.223100000000002</v>
      </c>
      <c r="E175" s="45">
        <v>36.887799999999999</v>
      </c>
      <c r="F175" s="45">
        <v>37.179600000000001</v>
      </c>
      <c r="G175" s="45">
        <v>33.052399999999999</v>
      </c>
      <c r="H175" s="45">
        <v>42.144399999999997</v>
      </c>
      <c r="I175" s="45">
        <v>37.150100000000002</v>
      </c>
      <c r="J175" s="45">
        <v>41.224600000000002</v>
      </c>
      <c r="K175" s="45">
        <v>36.887799999999999</v>
      </c>
      <c r="L175" s="45">
        <v>37.179600000000001</v>
      </c>
      <c r="M175" s="45">
        <v>33.052399999999999</v>
      </c>
      <c r="N175" s="45">
        <v>42.144399999999997</v>
      </c>
      <c r="O175" s="45">
        <v>40.110700000000001</v>
      </c>
      <c r="P175" s="45">
        <v>40.110700000000001</v>
      </c>
      <c r="Q175" s="45" t="s">
        <v>268</v>
      </c>
      <c r="R175" s="45" t="s">
        <v>268</v>
      </c>
      <c r="S175" s="45" t="s">
        <v>268</v>
      </c>
      <c r="T175" s="45" t="s">
        <v>268</v>
      </c>
      <c r="U175" s="45">
        <v>7.59</v>
      </c>
      <c r="V175" s="45">
        <v>0</v>
      </c>
      <c r="W175" s="45">
        <v>7.59</v>
      </c>
      <c r="X175" s="45">
        <v>0</v>
      </c>
      <c r="Y175" s="45">
        <v>0</v>
      </c>
      <c r="Z175" s="45">
        <v>7.59</v>
      </c>
      <c r="AA175" s="45">
        <v>7.59</v>
      </c>
      <c r="AB175" s="45">
        <v>0</v>
      </c>
      <c r="AC175" s="45">
        <v>7.59</v>
      </c>
      <c r="AD175" s="45">
        <v>0</v>
      </c>
      <c r="AE175" s="45">
        <v>0</v>
      </c>
      <c r="AF175" s="45">
        <v>7.59</v>
      </c>
      <c r="AG175" s="45">
        <v>0</v>
      </c>
      <c r="AH175" s="45">
        <v>0</v>
      </c>
      <c r="AI175" s="45" t="s">
        <v>268</v>
      </c>
      <c r="AJ175" s="45" t="s">
        <v>268</v>
      </c>
      <c r="AK175" s="45" t="s">
        <v>268</v>
      </c>
      <c r="AL175" s="45" t="s">
        <v>268</v>
      </c>
      <c r="AM175" s="45">
        <v>22.072099999999999</v>
      </c>
    </row>
    <row r="176" spans="1:39">
      <c r="A176" s="8">
        <v>45566</v>
      </c>
      <c r="B176" s="45">
        <v>36.486600000000003</v>
      </c>
      <c r="C176" s="45">
        <v>37.3339</v>
      </c>
      <c r="D176" s="45">
        <v>41.2134</v>
      </c>
      <c r="E176" s="45">
        <v>37.198999999999998</v>
      </c>
      <c r="F176" s="45">
        <v>37.407899999999998</v>
      </c>
      <c r="G176" s="45">
        <v>33.3369</v>
      </c>
      <c r="H176" s="45">
        <v>39.033299999999997</v>
      </c>
      <c r="I176" s="45">
        <v>37.333799999999997</v>
      </c>
      <c r="J176" s="45">
        <v>41.213799999999999</v>
      </c>
      <c r="K176" s="45">
        <v>37.198999999999998</v>
      </c>
      <c r="L176" s="45">
        <v>37.407899999999998</v>
      </c>
      <c r="M176" s="45">
        <v>33.3369</v>
      </c>
      <c r="N176" s="45">
        <v>39.033299999999997</v>
      </c>
      <c r="O176" s="45">
        <v>40.834099999999999</v>
      </c>
      <c r="P176" s="45">
        <v>40.922699999999999</v>
      </c>
      <c r="Q176" s="45">
        <v>13</v>
      </c>
      <c r="R176" s="45">
        <v>13</v>
      </c>
      <c r="S176" s="45" t="s">
        <v>268</v>
      </c>
      <c r="T176" s="45" t="s">
        <v>268</v>
      </c>
      <c r="U176" s="45">
        <v>12.283200000000001</v>
      </c>
      <c r="V176" s="45">
        <v>0</v>
      </c>
      <c r="W176" s="45">
        <v>12.283200000000001</v>
      </c>
      <c r="X176" s="45">
        <v>0</v>
      </c>
      <c r="Y176" s="45">
        <v>23.99</v>
      </c>
      <c r="Z176" s="45">
        <v>7.9770000000000003</v>
      </c>
      <c r="AA176" s="45">
        <v>12.283200000000001</v>
      </c>
      <c r="AB176" s="45">
        <v>0</v>
      </c>
      <c r="AC176" s="45">
        <v>12.283200000000001</v>
      </c>
      <c r="AD176" s="45">
        <v>0</v>
      </c>
      <c r="AE176" s="45">
        <v>23.99</v>
      </c>
      <c r="AF176" s="45">
        <v>7.9770000000000003</v>
      </c>
      <c r="AG176" s="45">
        <v>0</v>
      </c>
      <c r="AH176" s="45">
        <v>0</v>
      </c>
      <c r="AI176" s="45">
        <v>0</v>
      </c>
      <c r="AJ176" s="45">
        <v>0</v>
      </c>
      <c r="AK176" s="45" t="s">
        <v>268</v>
      </c>
      <c r="AL176" s="45" t="s">
        <v>268</v>
      </c>
      <c r="AM176" s="45">
        <v>23.121300000000002</v>
      </c>
    </row>
    <row r="177" spans="1:39">
      <c r="A177" s="8">
        <v>45597</v>
      </c>
      <c r="B177" s="45">
        <v>35.884700000000002</v>
      </c>
      <c r="C177" s="45">
        <v>36.461399999999998</v>
      </c>
      <c r="D177" s="45">
        <v>40.893900000000002</v>
      </c>
      <c r="E177" s="45">
        <v>36.316299999999998</v>
      </c>
      <c r="F177" s="45">
        <v>36.784199999999998</v>
      </c>
      <c r="G177" s="45">
        <v>29.625800000000002</v>
      </c>
      <c r="H177" s="45">
        <v>36.847000000000001</v>
      </c>
      <c r="I177" s="45">
        <v>36.460700000000003</v>
      </c>
      <c r="J177" s="45">
        <v>40.883099999999999</v>
      </c>
      <c r="K177" s="45">
        <v>36.316299999999998</v>
      </c>
      <c r="L177" s="45">
        <v>36.784199999999998</v>
      </c>
      <c r="M177" s="45">
        <v>29.625800000000002</v>
      </c>
      <c r="N177" s="45">
        <v>36.847000000000001</v>
      </c>
      <c r="O177" s="45">
        <v>45.280099999999997</v>
      </c>
      <c r="P177" s="45">
        <v>45.280099999999997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>
        <v>9.1348000000000003</v>
      </c>
      <c r="V177" s="45">
        <v>0</v>
      </c>
      <c r="W177" s="45">
        <v>9.1348000000000003</v>
      </c>
      <c r="X177" s="45">
        <v>0</v>
      </c>
      <c r="Y177" s="45">
        <v>0</v>
      </c>
      <c r="Z177" s="45">
        <v>9.1348000000000003</v>
      </c>
      <c r="AA177" s="45">
        <v>9.1348000000000003</v>
      </c>
      <c r="AB177" s="45">
        <v>0</v>
      </c>
      <c r="AC177" s="45">
        <v>9.1348000000000003</v>
      </c>
      <c r="AD177" s="45">
        <v>0</v>
      </c>
      <c r="AE177" s="45">
        <v>0</v>
      </c>
      <c r="AF177" s="45">
        <v>9.1348000000000003</v>
      </c>
      <c r="AG177" s="45">
        <v>0</v>
      </c>
      <c r="AH177" s="45">
        <v>0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>
        <v>23.551300000000001</v>
      </c>
    </row>
    <row r="178" spans="1:39">
      <c r="A178" s="8">
        <v>45627</v>
      </c>
      <c r="B178" s="45">
        <v>35.945500000000003</v>
      </c>
      <c r="C178" s="45">
        <v>36.560600000000001</v>
      </c>
      <c r="D178" s="45">
        <v>40.920200000000001</v>
      </c>
      <c r="E178" s="45">
        <v>36.409500000000001</v>
      </c>
      <c r="F178" s="45">
        <v>36.857799999999997</v>
      </c>
      <c r="G178" s="45">
        <v>29.039000000000001</v>
      </c>
      <c r="H178" s="45">
        <v>40.457900000000002</v>
      </c>
      <c r="I178" s="45">
        <v>36.561199999999999</v>
      </c>
      <c r="J178" s="45">
        <v>40.947600000000001</v>
      </c>
      <c r="K178" s="45">
        <v>36.409500000000001</v>
      </c>
      <c r="L178" s="45">
        <v>36.857799999999997</v>
      </c>
      <c r="M178" s="45">
        <v>29.039000000000001</v>
      </c>
      <c r="N178" s="45">
        <v>40.457900000000002</v>
      </c>
      <c r="O178" s="45">
        <v>29.7545</v>
      </c>
      <c r="P178" s="45">
        <v>29.7545</v>
      </c>
      <c r="Q178" s="45" t="s">
        <v>268</v>
      </c>
      <c r="R178" s="45" t="s">
        <v>268</v>
      </c>
      <c r="S178" s="45" t="s">
        <v>268</v>
      </c>
      <c r="T178" s="45" t="s">
        <v>268</v>
      </c>
      <c r="U178" s="45">
        <v>10.4796</v>
      </c>
      <c r="V178" s="45">
        <v>0</v>
      </c>
      <c r="W178" s="45">
        <v>10.4796</v>
      </c>
      <c r="X178" s="45">
        <v>0</v>
      </c>
      <c r="Y178" s="45">
        <v>0</v>
      </c>
      <c r="Z178" s="45">
        <v>10.4796</v>
      </c>
      <c r="AA178" s="45">
        <v>10.4796</v>
      </c>
      <c r="AB178" s="45">
        <v>0</v>
      </c>
      <c r="AC178" s="45">
        <v>10.4796</v>
      </c>
      <c r="AD178" s="45">
        <v>0</v>
      </c>
      <c r="AE178" s="45">
        <v>0</v>
      </c>
      <c r="AF178" s="45">
        <v>10.4796</v>
      </c>
      <c r="AG178" s="45">
        <v>0</v>
      </c>
      <c r="AH178" s="45">
        <v>0</v>
      </c>
      <c r="AI178" s="45" t="s">
        <v>268</v>
      </c>
      <c r="AJ178" s="45" t="s">
        <v>268</v>
      </c>
      <c r="AK178" s="45" t="s">
        <v>268</v>
      </c>
      <c r="AL178" s="45" t="s">
        <v>268</v>
      </c>
      <c r="AM178" s="45">
        <v>22.748799999999999</v>
      </c>
    </row>
    <row r="179" spans="1:39">
      <c r="A179" s="8">
        <v>45658</v>
      </c>
      <c r="B179" s="45">
        <v>36.553600000000003</v>
      </c>
      <c r="C179" s="45">
        <v>37.450899999999997</v>
      </c>
      <c r="D179" s="45">
        <v>40.521500000000003</v>
      </c>
      <c r="E179" s="45">
        <v>37.343499999999999</v>
      </c>
      <c r="F179" s="45">
        <v>37.433</v>
      </c>
      <c r="G179" s="45">
        <v>34.872799999999998</v>
      </c>
      <c r="H179" s="45">
        <v>41.189500000000002</v>
      </c>
      <c r="I179" s="45">
        <v>37.450699999999998</v>
      </c>
      <c r="J179" s="45">
        <v>40.518900000000002</v>
      </c>
      <c r="K179" s="45">
        <v>37.343499999999999</v>
      </c>
      <c r="L179" s="45">
        <v>37.433</v>
      </c>
      <c r="M179" s="45">
        <v>34.872799999999998</v>
      </c>
      <c r="N179" s="45">
        <v>41.189500000000002</v>
      </c>
      <c r="O179" s="45">
        <v>47.133400000000002</v>
      </c>
      <c r="P179" s="45">
        <v>47.133400000000002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>
        <v>17.583500000000001</v>
      </c>
      <c r="V179" s="45">
        <v>0</v>
      </c>
      <c r="W179" s="45">
        <v>17.583500000000001</v>
      </c>
      <c r="X179" s="45">
        <v>0</v>
      </c>
      <c r="Y179" s="45">
        <v>24.06</v>
      </c>
      <c r="Z179" s="45">
        <v>11.3652</v>
      </c>
      <c r="AA179" s="45">
        <v>17.583500000000001</v>
      </c>
      <c r="AB179" s="45">
        <v>0</v>
      </c>
      <c r="AC179" s="45">
        <v>17.583500000000001</v>
      </c>
      <c r="AD179" s="45">
        <v>0</v>
      </c>
      <c r="AE179" s="45">
        <v>24.06</v>
      </c>
      <c r="AF179" s="45">
        <v>11.3652</v>
      </c>
      <c r="AG179" s="45">
        <v>0</v>
      </c>
      <c r="AH179" s="45">
        <v>0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>
        <v>22.766300000000001</v>
      </c>
    </row>
    <row r="180" spans="1:39">
      <c r="A180" s="8">
        <v>45689</v>
      </c>
      <c r="B180" s="45">
        <v>36.8371</v>
      </c>
      <c r="C180" s="45">
        <v>37.448399999999999</v>
      </c>
      <c r="D180" s="45">
        <v>39.555300000000003</v>
      </c>
      <c r="E180" s="45">
        <v>37.3718</v>
      </c>
      <c r="F180" s="45">
        <v>37.459600000000002</v>
      </c>
      <c r="G180" s="45">
        <v>35.156599999999997</v>
      </c>
      <c r="H180" s="45">
        <v>41.082999999999998</v>
      </c>
      <c r="I180" s="45">
        <v>37.487099999999998</v>
      </c>
      <c r="J180" s="45">
        <v>40.762799999999999</v>
      </c>
      <c r="K180" s="45">
        <v>37.3718</v>
      </c>
      <c r="L180" s="45">
        <v>37.459600000000002</v>
      </c>
      <c r="M180" s="45">
        <v>35.156599999999997</v>
      </c>
      <c r="N180" s="45">
        <v>41.082999999999998</v>
      </c>
      <c r="O180" s="45">
        <v>2.1938</v>
      </c>
      <c r="P180" s="45">
        <v>2.1938</v>
      </c>
      <c r="Q180" s="45" t="s">
        <v>268</v>
      </c>
      <c r="R180" s="45" t="s">
        <v>268</v>
      </c>
      <c r="S180" s="45" t="s">
        <v>268</v>
      </c>
      <c r="T180" s="45" t="s">
        <v>268</v>
      </c>
      <c r="U180" s="45">
        <v>11.724</v>
      </c>
      <c r="V180" s="45">
        <v>0</v>
      </c>
      <c r="W180" s="45">
        <v>11.724</v>
      </c>
      <c r="X180" s="45">
        <v>0</v>
      </c>
      <c r="Y180" s="45">
        <v>19.899999999999999</v>
      </c>
      <c r="Z180" s="45">
        <v>11.722099999999999</v>
      </c>
      <c r="AA180" s="45">
        <v>11.724</v>
      </c>
      <c r="AB180" s="45">
        <v>0</v>
      </c>
      <c r="AC180" s="45">
        <v>11.724</v>
      </c>
      <c r="AD180" s="45">
        <v>0</v>
      </c>
      <c r="AE180" s="45">
        <v>19.899999999999999</v>
      </c>
      <c r="AF180" s="45">
        <v>11.722099999999999</v>
      </c>
      <c r="AG180" s="45">
        <v>0</v>
      </c>
      <c r="AH180" s="45">
        <v>0</v>
      </c>
      <c r="AI180" s="45" t="s">
        <v>268</v>
      </c>
      <c r="AJ180" s="45" t="s">
        <v>268</v>
      </c>
      <c r="AK180" s="45" t="s">
        <v>268</v>
      </c>
      <c r="AL180" s="45" t="s">
        <v>268</v>
      </c>
      <c r="AM180" s="45">
        <v>23.974299999999999</v>
      </c>
    </row>
    <row r="181" spans="1:39">
      <c r="A181" s="8">
        <v>45717</v>
      </c>
      <c r="B181" s="45">
        <v>36.9011</v>
      </c>
      <c r="C181" s="45">
        <v>37.629800000000003</v>
      </c>
      <c r="D181" s="45">
        <v>40.771500000000003</v>
      </c>
      <c r="E181" s="45">
        <v>37.522399999999998</v>
      </c>
      <c r="F181" s="45">
        <v>37.720100000000002</v>
      </c>
      <c r="G181" s="45">
        <v>33.884900000000002</v>
      </c>
      <c r="H181" s="45">
        <v>39.935400000000001</v>
      </c>
      <c r="I181" s="45">
        <v>37.633899999999997</v>
      </c>
      <c r="J181" s="45">
        <v>40.912599999999998</v>
      </c>
      <c r="K181" s="45">
        <v>37.522399999999998</v>
      </c>
      <c r="L181" s="45">
        <v>37.720100000000002</v>
      </c>
      <c r="M181" s="45">
        <v>33.884900000000002</v>
      </c>
      <c r="N181" s="45">
        <v>39.935400000000001</v>
      </c>
      <c r="O181" s="45">
        <v>16.995200000000001</v>
      </c>
      <c r="P181" s="45">
        <v>16.995200000000001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>
        <v>8.0158000000000005</v>
      </c>
      <c r="V181" s="45">
        <v>0</v>
      </c>
      <c r="W181" s="45">
        <v>8.0158000000000005</v>
      </c>
      <c r="X181" s="45">
        <v>19.899999999999999</v>
      </c>
      <c r="Y181" s="45">
        <v>20.048200000000001</v>
      </c>
      <c r="Z181" s="45">
        <v>8.0106999999999999</v>
      </c>
      <c r="AA181" s="45">
        <v>8.0158000000000005</v>
      </c>
      <c r="AB181" s="45">
        <v>0</v>
      </c>
      <c r="AC181" s="45">
        <v>8.0158000000000005</v>
      </c>
      <c r="AD181" s="45">
        <v>19.899999999999999</v>
      </c>
      <c r="AE181" s="45">
        <v>20.048200000000001</v>
      </c>
      <c r="AF181" s="45">
        <v>8.0106999999999999</v>
      </c>
      <c r="AG181" s="45">
        <v>0</v>
      </c>
      <c r="AH181" s="45">
        <v>0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>
        <v>23.025600000000001</v>
      </c>
    </row>
  </sheetData>
  <mergeCells count="21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  <mergeCell ref="A4:F4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</row>
    <row r="2" spans="1:16" ht="5.25" customHeight="1"/>
    <row r="3" spans="1:16" ht="26.25" customHeight="1">
      <c r="A3" s="219" t="s">
        <v>112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2.75" customHeight="1">
      <c r="A4" s="205" t="s">
        <v>131</v>
      </c>
      <c r="B4" s="217"/>
      <c r="C4" s="217"/>
      <c r="D4" s="217"/>
      <c r="E4" s="217"/>
      <c r="F4" s="217"/>
    </row>
    <row r="5" spans="1:16" ht="12.75" customHeight="1">
      <c r="A5" s="13" t="s">
        <v>54</v>
      </c>
    </row>
    <row r="6" spans="1:16" s="20" customFormat="1" ht="15" customHeight="1">
      <c r="A6" s="189" t="s">
        <v>0</v>
      </c>
      <c r="B6" s="178" t="s">
        <v>14</v>
      </c>
      <c r="C6" s="197" t="s">
        <v>2</v>
      </c>
      <c r="D6" s="198"/>
      <c r="E6" s="198"/>
      <c r="F6" s="199"/>
      <c r="G6" s="194" t="s">
        <v>3</v>
      </c>
      <c r="H6" s="195"/>
      <c r="I6" s="195"/>
      <c r="J6" s="195"/>
      <c r="K6" s="195"/>
      <c r="L6" s="195"/>
      <c r="M6" s="195"/>
      <c r="N6" s="195"/>
      <c r="O6" s="195"/>
      <c r="P6" s="196"/>
    </row>
    <row r="7" spans="1:16" s="20" customFormat="1" ht="15" customHeight="1">
      <c r="A7" s="190"/>
      <c r="B7" s="178"/>
      <c r="C7" s="200"/>
      <c r="D7" s="201"/>
      <c r="E7" s="201"/>
      <c r="F7" s="202"/>
      <c r="G7" s="194" t="s">
        <v>8</v>
      </c>
      <c r="H7" s="195"/>
      <c r="I7" s="195"/>
      <c r="J7" s="195"/>
      <c r="K7" s="196"/>
      <c r="L7" s="194" t="s">
        <v>9</v>
      </c>
      <c r="M7" s="195"/>
      <c r="N7" s="195"/>
      <c r="O7" s="195"/>
      <c r="P7" s="196"/>
    </row>
    <row r="8" spans="1:16" s="20" customFormat="1" ht="64.5" customHeight="1">
      <c r="A8" s="191"/>
      <c r="B8" s="178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3"/>
      <c r="B9" s="11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5.2093999999999996</v>
      </c>
      <c r="C11" s="45">
        <v>7.3033999999999999</v>
      </c>
      <c r="D11" s="45">
        <v>11.813599999999999</v>
      </c>
      <c r="E11" s="45">
        <v>4.2816000000000001</v>
      </c>
      <c r="F11" s="45">
        <v>14</v>
      </c>
      <c r="G11" s="45">
        <v>7.2538</v>
      </c>
      <c r="H11" s="45">
        <v>7.3560999999999996</v>
      </c>
      <c r="I11" s="45">
        <v>12.0107</v>
      </c>
      <c r="J11" s="45">
        <v>6.4009</v>
      </c>
      <c r="K11" s="45">
        <v>14</v>
      </c>
      <c r="L11" s="45">
        <v>0.77729999999999999</v>
      </c>
      <c r="M11" s="45">
        <v>3.6303999999999998</v>
      </c>
      <c r="N11" s="45">
        <v>3.3700999999999999</v>
      </c>
      <c r="O11" s="45">
        <v>0.75009999999999999</v>
      </c>
      <c r="P11" s="45">
        <v>0</v>
      </c>
    </row>
    <row r="12" spans="1:16" hidden="1" outlineLevel="1">
      <c r="A12" s="8">
        <v>40575</v>
      </c>
      <c r="B12" s="45">
        <v>3.7383999999999999</v>
      </c>
      <c r="C12" s="45">
        <v>6.8624999999999998</v>
      </c>
      <c r="D12" s="45">
        <v>11.2653</v>
      </c>
      <c r="E12" s="45">
        <v>1.5650999999999999</v>
      </c>
      <c r="F12" s="45">
        <v>14.759499999999999</v>
      </c>
      <c r="G12" s="45">
        <v>8.9489999999999998</v>
      </c>
      <c r="H12" s="45">
        <v>7.7145999999999999</v>
      </c>
      <c r="I12" s="45">
        <v>11.832100000000001</v>
      </c>
      <c r="J12" s="45">
        <v>6.4593999999999996</v>
      </c>
      <c r="K12" s="45">
        <v>14.759499999999999</v>
      </c>
      <c r="L12" s="45">
        <v>0.96109999999999995</v>
      </c>
      <c r="M12" s="45">
        <v>4.0633999999999997</v>
      </c>
      <c r="N12" s="45">
        <v>3.3620000000000001</v>
      </c>
      <c r="O12" s="45">
        <v>0.75009999999999999</v>
      </c>
      <c r="P12" s="45">
        <v>0</v>
      </c>
    </row>
    <row r="13" spans="1:16" hidden="1" outlineLevel="1">
      <c r="A13" s="8">
        <v>40603</v>
      </c>
      <c r="B13" s="45">
        <v>3.1871999999999998</v>
      </c>
      <c r="C13" s="45">
        <v>5.4755000000000003</v>
      </c>
      <c r="D13" s="45">
        <v>6.3280000000000003</v>
      </c>
      <c r="E13" s="45">
        <v>1.9712000000000001</v>
      </c>
      <c r="F13" s="45">
        <v>11.1538</v>
      </c>
      <c r="G13" s="45">
        <v>5.9635999999999996</v>
      </c>
      <c r="H13" s="45">
        <v>5.5401999999999996</v>
      </c>
      <c r="I13" s="45">
        <v>7.6618000000000004</v>
      </c>
      <c r="J13" s="45">
        <v>6.1315</v>
      </c>
      <c r="K13" s="45">
        <v>11.1668</v>
      </c>
      <c r="L13" s="45">
        <v>0.87170000000000003</v>
      </c>
      <c r="M13" s="45">
        <v>2.0110000000000001</v>
      </c>
      <c r="N13" s="45">
        <v>3.9239000000000002</v>
      </c>
      <c r="O13" s="45">
        <v>0.75019999999999998</v>
      </c>
      <c r="P13" s="45">
        <v>3</v>
      </c>
    </row>
    <row r="14" spans="1:16" hidden="1" outlineLevel="1">
      <c r="A14" s="8">
        <v>40634</v>
      </c>
      <c r="B14" s="45">
        <v>3.3144999999999998</v>
      </c>
      <c r="C14" s="45">
        <v>5.7165999999999997</v>
      </c>
      <c r="D14" s="45">
        <v>7.0449000000000002</v>
      </c>
      <c r="E14" s="45">
        <v>1.7684</v>
      </c>
      <c r="F14" s="45">
        <v>7.3834</v>
      </c>
      <c r="G14" s="45">
        <v>6.7916999999999996</v>
      </c>
      <c r="H14" s="45">
        <v>5.7210999999999999</v>
      </c>
      <c r="I14" s="45">
        <v>10.4724</v>
      </c>
      <c r="J14" s="45">
        <v>6.1509</v>
      </c>
      <c r="K14" s="45">
        <v>7.4123999999999999</v>
      </c>
      <c r="L14" s="45">
        <v>1.6452</v>
      </c>
      <c r="M14" s="45">
        <v>2.3759000000000001</v>
      </c>
      <c r="N14" s="45">
        <v>5.4661</v>
      </c>
      <c r="O14" s="45">
        <v>0.75260000000000005</v>
      </c>
      <c r="P14" s="45">
        <v>3</v>
      </c>
    </row>
    <row r="15" spans="1:16" hidden="1" outlineLevel="1">
      <c r="A15" s="8">
        <v>40664</v>
      </c>
      <c r="B15" s="45">
        <v>2.3412000000000002</v>
      </c>
      <c r="C15" s="45">
        <v>5.2176</v>
      </c>
      <c r="D15" s="45">
        <v>7.0820999999999996</v>
      </c>
      <c r="E15" s="45">
        <v>1.3326</v>
      </c>
      <c r="F15" s="45">
        <v>7.3781999999999996</v>
      </c>
      <c r="G15" s="45">
        <v>6.9149000000000003</v>
      </c>
      <c r="H15" s="45">
        <v>5.3564999999999996</v>
      </c>
      <c r="I15" s="45">
        <v>9.2658000000000005</v>
      </c>
      <c r="J15" s="45">
        <v>6.0334000000000003</v>
      </c>
      <c r="K15" s="45">
        <v>8.8536999999999999</v>
      </c>
      <c r="L15" s="45">
        <v>1.2842</v>
      </c>
      <c r="M15" s="45">
        <v>2.0672999999999999</v>
      </c>
      <c r="N15" s="45">
        <v>5.7880000000000003</v>
      </c>
      <c r="O15" s="45">
        <v>0.75090000000000001</v>
      </c>
      <c r="P15" s="45">
        <v>5.2792000000000003</v>
      </c>
    </row>
    <row r="16" spans="1:16" hidden="1" outlineLevel="1">
      <c r="A16" s="8">
        <v>40695</v>
      </c>
      <c r="B16" s="45">
        <v>1.5584</v>
      </c>
      <c r="C16" s="45">
        <v>5.3898000000000001</v>
      </c>
      <c r="D16" s="45">
        <v>6.9733000000000001</v>
      </c>
      <c r="E16" s="45">
        <v>0.9476</v>
      </c>
      <c r="F16" s="45">
        <v>5.7422000000000004</v>
      </c>
      <c r="G16" s="45">
        <v>6.3346</v>
      </c>
      <c r="H16" s="45">
        <v>5.4263000000000003</v>
      </c>
      <c r="I16" s="45">
        <v>8.6866000000000003</v>
      </c>
      <c r="J16" s="45">
        <v>6.5919999999999996</v>
      </c>
      <c r="K16" s="45">
        <v>6.7625000000000002</v>
      </c>
      <c r="L16" s="45">
        <v>0.95199999999999996</v>
      </c>
      <c r="M16" s="45">
        <v>2.7330999999999999</v>
      </c>
      <c r="N16" s="45">
        <v>5.8765000000000001</v>
      </c>
      <c r="O16" s="45">
        <v>0.75</v>
      </c>
      <c r="P16" s="45">
        <v>5.2957000000000001</v>
      </c>
    </row>
    <row r="17" spans="1:16" hidden="1" outlineLevel="1">
      <c r="A17" s="8">
        <v>40725</v>
      </c>
      <c r="B17" s="45">
        <v>3.5377000000000001</v>
      </c>
      <c r="C17" s="45">
        <v>5.1024000000000003</v>
      </c>
      <c r="D17" s="45">
        <v>7.8201000000000001</v>
      </c>
      <c r="E17" s="45">
        <v>1.8584000000000001</v>
      </c>
      <c r="F17" s="45">
        <v>5.6268000000000002</v>
      </c>
      <c r="G17" s="45">
        <v>5.9489999999999998</v>
      </c>
      <c r="H17" s="45">
        <v>5.1464999999999996</v>
      </c>
      <c r="I17" s="45">
        <v>8.7144999999999992</v>
      </c>
      <c r="J17" s="45">
        <v>5.7084999999999999</v>
      </c>
      <c r="K17" s="45">
        <v>8</v>
      </c>
      <c r="L17" s="45">
        <v>1.3136000000000001</v>
      </c>
      <c r="M17" s="45">
        <v>4.4661999999999997</v>
      </c>
      <c r="N17" s="45">
        <v>5.8388</v>
      </c>
      <c r="O17" s="45">
        <v>0.75290000000000001</v>
      </c>
      <c r="P17" s="45">
        <v>5.25</v>
      </c>
    </row>
    <row r="18" spans="1:16" hidden="1" outlineLevel="1">
      <c r="A18" s="8">
        <v>40756</v>
      </c>
      <c r="B18" s="45">
        <v>4.2407000000000004</v>
      </c>
      <c r="C18" s="45">
        <v>4.9351000000000003</v>
      </c>
      <c r="D18" s="45">
        <v>10.1937</v>
      </c>
      <c r="E18" s="45">
        <v>1.7296</v>
      </c>
      <c r="F18" s="45">
        <v>11.72</v>
      </c>
      <c r="G18" s="45">
        <v>6.6378000000000004</v>
      </c>
      <c r="H18" s="45">
        <v>4.9794999999999998</v>
      </c>
      <c r="I18" s="45">
        <v>12.943</v>
      </c>
      <c r="J18" s="45">
        <v>5.7323000000000004</v>
      </c>
      <c r="K18" s="45">
        <v>14.6313</v>
      </c>
      <c r="L18" s="45">
        <v>1.7217</v>
      </c>
      <c r="M18" s="45">
        <v>4.4809999999999999</v>
      </c>
      <c r="N18" s="45">
        <v>6.3853</v>
      </c>
      <c r="O18" s="45">
        <v>0.75090000000000001</v>
      </c>
      <c r="P18" s="45">
        <v>5.2957999999999998</v>
      </c>
    </row>
    <row r="19" spans="1:16" hidden="1" outlineLevel="1">
      <c r="A19" s="8">
        <v>40787</v>
      </c>
      <c r="B19" s="45">
        <v>3.6778</v>
      </c>
      <c r="C19" s="45">
        <v>6.7332000000000001</v>
      </c>
      <c r="D19" s="45">
        <v>8.4715000000000007</v>
      </c>
      <c r="E19" s="45">
        <v>1.2539</v>
      </c>
      <c r="F19" s="45">
        <v>5.7321</v>
      </c>
      <c r="G19" s="45">
        <v>7.3552999999999997</v>
      </c>
      <c r="H19" s="45">
        <v>6.7332000000000001</v>
      </c>
      <c r="I19" s="45">
        <v>11.5078</v>
      </c>
      <c r="J19" s="45">
        <v>5.9897</v>
      </c>
      <c r="K19" s="45">
        <v>12.739800000000001</v>
      </c>
      <c r="L19" s="45">
        <v>1.1173</v>
      </c>
      <c r="M19" s="45">
        <v>0</v>
      </c>
      <c r="N19" s="45">
        <v>4.5492999999999997</v>
      </c>
      <c r="O19" s="45">
        <v>0.75160000000000005</v>
      </c>
      <c r="P19" s="45">
        <v>5.2944000000000004</v>
      </c>
    </row>
    <row r="20" spans="1:16" hidden="1" outlineLevel="1">
      <c r="A20" s="8">
        <v>40817</v>
      </c>
      <c r="B20" s="45">
        <v>6.4234</v>
      </c>
      <c r="C20" s="45">
        <v>7.3438999999999997</v>
      </c>
      <c r="D20" s="45">
        <v>9.1212999999999997</v>
      </c>
      <c r="E20" s="45">
        <v>1.9381999999999999</v>
      </c>
      <c r="F20" s="45">
        <v>5.609</v>
      </c>
      <c r="G20" s="45">
        <v>9.4952000000000005</v>
      </c>
      <c r="H20" s="45">
        <v>8.6979000000000006</v>
      </c>
      <c r="I20" s="45">
        <v>12.4864</v>
      </c>
      <c r="J20" s="45">
        <v>5.5867000000000004</v>
      </c>
      <c r="K20" s="45">
        <v>6.4588999999999999</v>
      </c>
      <c r="L20" s="45">
        <v>3.6316999999999999</v>
      </c>
      <c r="M20" s="45">
        <v>3.8698999999999999</v>
      </c>
      <c r="N20" s="45">
        <v>6.2596999999999996</v>
      </c>
      <c r="O20" s="45">
        <v>0.75</v>
      </c>
      <c r="P20" s="45">
        <v>5.2937000000000003</v>
      </c>
    </row>
    <row r="21" spans="1:16" hidden="1" outlineLevel="1">
      <c r="A21" s="8">
        <v>40848</v>
      </c>
      <c r="B21" s="45">
        <v>4.4268000000000001</v>
      </c>
      <c r="C21" s="45">
        <v>7.4393000000000002</v>
      </c>
      <c r="D21" s="45">
        <v>4.4288999999999996</v>
      </c>
      <c r="E21" s="45">
        <v>1.7161</v>
      </c>
      <c r="F21" s="45">
        <v>6.3102</v>
      </c>
      <c r="G21" s="45">
        <v>10.2148</v>
      </c>
      <c r="H21" s="45">
        <v>10.4503</v>
      </c>
      <c r="I21" s="45">
        <v>11.186400000000001</v>
      </c>
      <c r="J21" s="45">
        <v>5.0838999999999999</v>
      </c>
      <c r="K21" s="45">
        <v>8.1568000000000005</v>
      </c>
      <c r="L21" s="45">
        <v>1.8151999999999999</v>
      </c>
      <c r="M21" s="45">
        <v>3.5377999999999998</v>
      </c>
      <c r="N21" s="45">
        <v>1.7679</v>
      </c>
      <c r="O21" s="45">
        <v>0.82620000000000005</v>
      </c>
      <c r="P21" s="45">
        <v>5.2941000000000003</v>
      </c>
    </row>
    <row r="22" spans="1:16" hidden="1" outlineLevel="1">
      <c r="A22" s="8">
        <v>40878</v>
      </c>
      <c r="B22" s="45">
        <v>6.7435999999999998</v>
      </c>
      <c r="C22" s="45">
        <v>10.075200000000001</v>
      </c>
      <c r="D22" s="45">
        <v>7.2747999999999999</v>
      </c>
      <c r="E22" s="45">
        <v>1.2907</v>
      </c>
      <c r="F22" s="45">
        <v>4.0688000000000004</v>
      </c>
      <c r="G22" s="45">
        <v>11.975300000000001</v>
      </c>
      <c r="H22" s="45">
        <v>12.037599999999999</v>
      </c>
      <c r="I22" s="45">
        <v>13.166499999999999</v>
      </c>
      <c r="J22" s="45">
        <v>5.2118000000000002</v>
      </c>
      <c r="K22" s="45">
        <v>3.4159000000000002</v>
      </c>
      <c r="L22" s="45">
        <v>3.5508000000000002</v>
      </c>
      <c r="M22" s="45">
        <v>4.9813000000000001</v>
      </c>
      <c r="N22" s="45">
        <v>4.4859</v>
      </c>
      <c r="O22" s="45">
        <v>0.76359999999999995</v>
      </c>
      <c r="P22" s="45">
        <v>5.3</v>
      </c>
    </row>
    <row r="23" spans="1:16" hidden="1" outlineLevel="1">
      <c r="A23" s="8">
        <v>40909</v>
      </c>
      <c r="B23" s="45">
        <v>6.9843999999999999</v>
      </c>
      <c r="C23" s="45">
        <v>10.2356</v>
      </c>
      <c r="D23" s="45">
        <v>6.3113999999999999</v>
      </c>
      <c r="E23" s="45">
        <v>1.5842000000000001</v>
      </c>
      <c r="F23" s="45">
        <v>9.7935999999999996</v>
      </c>
      <c r="G23" s="45">
        <v>11.5749</v>
      </c>
      <c r="H23" s="45">
        <v>11.4031</v>
      </c>
      <c r="I23" s="45">
        <v>12.9765</v>
      </c>
      <c r="J23" s="45">
        <v>5.0753000000000004</v>
      </c>
      <c r="K23" s="45">
        <v>9.9642999999999997</v>
      </c>
      <c r="L23" s="45">
        <v>2.9792999999999998</v>
      </c>
      <c r="M23" s="45">
        <v>3.8357999999999999</v>
      </c>
      <c r="N23" s="45">
        <v>3.5017999999999998</v>
      </c>
      <c r="O23" s="45">
        <v>0.755</v>
      </c>
      <c r="P23" s="45">
        <v>3</v>
      </c>
    </row>
    <row r="24" spans="1:16" hidden="1" outlineLevel="1">
      <c r="A24" s="8">
        <v>40940</v>
      </c>
      <c r="B24" s="45">
        <v>9.3292000000000002</v>
      </c>
      <c r="C24" s="45">
        <v>9.7088999999999999</v>
      </c>
      <c r="D24" s="45">
        <v>9.0413999999999994</v>
      </c>
      <c r="E24" s="45">
        <v>10.8622</v>
      </c>
      <c r="F24" s="45">
        <v>9.7807999999999993</v>
      </c>
      <c r="G24" s="45">
        <v>11.866400000000001</v>
      </c>
      <c r="H24" s="45">
        <v>11.8933</v>
      </c>
      <c r="I24" s="45">
        <v>11.693899999999999</v>
      </c>
      <c r="J24" s="45">
        <v>12.952299999999999</v>
      </c>
      <c r="K24" s="45">
        <v>9.7807999999999993</v>
      </c>
      <c r="L24" s="45">
        <v>6.9553000000000003</v>
      </c>
      <c r="M24" s="45">
        <v>5.2458999999999998</v>
      </c>
      <c r="N24" s="45">
        <v>7.4569999999999999</v>
      </c>
      <c r="O24" s="45">
        <v>0.79679999999999995</v>
      </c>
      <c r="P24" s="45">
        <v>0</v>
      </c>
    </row>
    <row r="25" spans="1:16" hidden="1" outlineLevel="1">
      <c r="A25" s="8">
        <v>40969</v>
      </c>
      <c r="B25" s="45">
        <v>5.1391</v>
      </c>
      <c r="C25" s="45">
        <v>5.94</v>
      </c>
      <c r="D25" s="45">
        <v>4.8658999999999999</v>
      </c>
      <c r="E25" s="45">
        <v>14.9651</v>
      </c>
      <c r="F25" s="45">
        <v>0</v>
      </c>
      <c r="G25" s="45">
        <v>10.585800000000001</v>
      </c>
      <c r="H25" s="45">
        <v>8.1396999999999995</v>
      </c>
      <c r="I25" s="45">
        <v>12.0207</v>
      </c>
      <c r="J25" s="45">
        <v>14.9651</v>
      </c>
      <c r="K25" s="45">
        <v>0</v>
      </c>
      <c r="L25" s="45">
        <v>3.8553000000000002</v>
      </c>
      <c r="M25" s="45">
        <v>4.7485999999999997</v>
      </c>
      <c r="N25" s="45">
        <v>3.6737000000000002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5.5049999999999999</v>
      </c>
      <c r="C26" s="45">
        <v>7.6406999999999998</v>
      </c>
      <c r="D26" s="45">
        <v>3.9601000000000002</v>
      </c>
      <c r="E26" s="45">
        <v>12.721399999999999</v>
      </c>
      <c r="F26" s="45">
        <v>2.0001000000000002</v>
      </c>
      <c r="G26" s="45">
        <v>9.7207000000000008</v>
      </c>
      <c r="H26" s="45">
        <v>8.8107000000000006</v>
      </c>
      <c r="I26" s="45">
        <v>11.773099999999999</v>
      </c>
      <c r="J26" s="45">
        <v>12.8116</v>
      </c>
      <c r="K26" s="45">
        <v>2.0001000000000002</v>
      </c>
      <c r="L26" s="45">
        <v>2.9506000000000001</v>
      </c>
      <c r="M26" s="45">
        <v>4.9436999999999998</v>
      </c>
      <c r="N26" s="45">
        <v>2.5093999999999999</v>
      </c>
      <c r="O26" s="45">
        <v>7.6581000000000001</v>
      </c>
      <c r="P26" s="45">
        <v>0</v>
      </c>
    </row>
    <row r="27" spans="1:16" hidden="1" outlineLevel="1">
      <c r="A27" s="8">
        <v>41030</v>
      </c>
      <c r="B27" s="45">
        <v>5.3258000000000001</v>
      </c>
      <c r="C27" s="45">
        <v>7.6938000000000004</v>
      </c>
      <c r="D27" s="45">
        <v>4.2621000000000002</v>
      </c>
      <c r="E27" s="45">
        <v>9.2504000000000008</v>
      </c>
      <c r="F27" s="45">
        <v>1.2</v>
      </c>
      <c r="G27" s="45">
        <v>9.6006999999999998</v>
      </c>
      <c r="H27" s="45">
        <v>8.2971000000000004</v>
      </c>
      <c r="I27" s="45">
        <v>12.174300000000001</v>
      </c>
      <c r="J27" s="45">
        <v>9.2516999999999996</v>
      </c>
      <c r="K27" s="45">
        <v>1.2</v>
      </c>
      <c r="L27" s="45">
        <v>2.6732999999999998</v>
      </c>
      <c r="M27" s="45">
        <v>4.6723999999999997</v>
      </c>
      <c r="N27" s="45">
        <v>2.5049000000000001</v>
      </c>
      <c r="O27" s="45">
        <v>8.9440000000000008</v>
      </c>
      <c r="P27" s="45">
        <v>0</v>
      </c>
    </row>
    <row r="28" spans="1:16" hidden="1" outlineLevel="1">
      <c r="A28" s="8">
        <v>41061</v>
      </c>
      <c r="B28" s="45">
        <v>6.1071</v>
      </c>
      <c r="C28" s="45">
        <v>8.8216999999999999</v>
      </c>
      <c r="D28" s="45">
        <v>4.7184999999999997</v>
      </c>
      <c r="E28" s="45">
        <v>6.7595999999999998</v>
      </c>
      <c r="F28" s="45">
        <v>15</v>
      </c>
      <c r="G28" s="45">
        <v>11.094099999999999</v>
      </c>
      <c r="H28" s="45">
        <v>9.6580999999999992</v>
      </c>
      <c r="I28" s="45">
        <v>13.960100000000001</v>
      </c>
      <c r="J28" s="45">
        <v>13.759</v>
      </c>
      <c r="K28" s="45">
        <v>15</v>
      </c>
      <c r="L28" s="45">
        <v>2.9272</v>
      </c>
      <c r="M28" s="45">
        <v>4.8284000000000002</v>
      </c>
      <c r="N28" s="45">
        <v>2.5888</v>
      </c>
      <c r="O28" s="45">
        <v>4.7453000000000003</v>
      </c>
      <c r="P28" s="45">
        <v>0</v>
      </c>
    </row>
    <row r="29" spans="1:16" hidden="1" outlineLevel="1">
      <c r="A29" s="8">
        <v>41091</v>
      </c>
      <c r="B29" s="45">
        <v>9.0007000000000001</v>
      </c>
      <c r="C29" s="45">
        <v>8.5875000000000004</v>
      </c>
      <c r="D29" s="45">
        <v>8.6951000000000001</v>
      </c>
      <c r="E29" s="45">
        <v>16.305800000000001</v>
      </c>
      <c r="F29" s="45">
        <v>4</v>
      </c>
      <c r="G29" s="45">
        <v>14.200100000000001</v>
      </c>
      <c r="H29" s="45">
        <v>9.0929000000000002</v>
      </c>
      <c r="I29" s="45">
        <v>14.6175</v>
      </c>
      <c r="J29" s="45">
        <v>16.708500000000001</v>
      </c>
      <c r="K29" s="45">
        <v>4</v>
      </c>
      <c r="L29" s="45">
        <v>3.4144999999999999</v>
      </c>
      <c r="M29" s="45">
        <v>2.4883999999999999</v>
      </c>
      <c r="N29" s="45">
        <v>3.4180999999999999</v>
      </c>
      <c r="O29" s="45">
        <v>5.1243999999999996</v>
      </c>
      <c r="P29" s="45">
        <v>0</v>
      </c>
    </row>
    <row r="30" spans="1:16" hidden="1" outlineLevel="1">
      <c r="A30" s="8">
        <v>41122</v>
      </c>
      <c r="B30" s="45">
        <v>9.3475000000000001</v>
      </c>
      <c r="C30" s="45">
        <v>7.5251999999999999</v>
      </c>
      <c r="D30" s="45">
        <v>9.6035000000000004</v>
      </c>
      <c r="E30" s="45">
        <v>5.0221</v>
      </c>
      <c r="F30" s="45">
        <v>14.3498</v>
      </c>
      <c r="G30" s="45">
        <v>15.831099999999999</v>
      </c>
      <c r="H30" s="45">
        <v>9.1707000000000001</v>
      </c>
      <c r="I30" s="45">
        <v>17.2577</v>
      </c>
      <c r="J30" s="45">
        <v>11.4505</v>
      </c>
      <c r="K30" s="45">
        <v>14.3498</v>
      </c>
      <c r="L30" s="45">
        <v>3.3096000000000001</v>
      </c>
      <c r="M30" s="45">
        <v>4.8498000000000001</v>
      </c>
      <c r="N30" s="45">
        <v>3.0257999999999998</v>
      </c>
      <c r="O30" s="45">
        <v>5.0049000000000001</v>
      </c>
      <c r="P30" s="45">
        <v>0</v>
      </c>
    </row>
    <row r="31" spans="1:16" hidden="1" outlineLevel="1">
      <c r="A31" s="8">
        <v>41153</v>
      </c>
      <c r="B31" s="45">
        <v>7.7518000000000002</v>
      </c>
      <c r="C31" s="45">
        <v>9.0158000000000005</v>
      </c>
      <c r="D31" s="45">
        <v>7.6174999999999997</v>
      </c>
      <c r="E31" s="45">
        <v>5.4752000000000001</v>
      </c>
      <c r="F31" s="45">
        <v>0</v>
      </c>
      <c r="G31" s="45">
        <v>14.409000000000001</v>
      </c>
      <c r="H31" s="45">
        <v>9.0344999999999995</v>
      </c>
      <c r="I31" s="45">
        <v>16.2958</v>
      </c>
      <c r="J31" s="45">
        <v>14.4232</v>
      </c>
      <c r="K31" s="45">
        <v>0</v>
      </c>
      <c r="L31" s="45">
        <v>3.0078999999999998</v>
      </c>
      <c r="M31" s="45">
        <v>4.2919999999999998</v>
      </c>
      <c r="N31" s="45">
        <v>2.98</v>
      </c>
      <c r="O31" s="45">
        <v>5.0210999999999997</v>
      </c>
      <c r="P31" s="45">
        <v>0</v>
      </c>
    </row>
    <row r="32" spans="1:16" hidden="1" outlineLevel="1">
      <c r="A32" s="8">
        <v>41183</v>
      </c>
      <c r="B32" s="45">
        <v>10.0998</v>
      </c>
      <c r="C32" s="45">
        <v>9.4807000000000006</v>
      </c>
      <c r="D32" s="45">
        <v>10.210000000000001</v>
      </c>
      <c r="E32" s="45">
        <v>8.1047999999999991</v>
      </c>
      <c r="F32" s="45">
        <v>21.999700000000001</v>
      </c>
      <c r="G32" s="45">
        <v>18.8261</v>
      </c>
      <c r="H32" s="45">
        <v>9.8709000000000007</v>
      </c>
      <c r="I32" s="45">
        <v>21.9495</v>
      </c>
      <c r="J32" s="45">
        <v>10.545199999999999</v>
      </c>
      <c r="K32" s="45">
        <v>21.999700000000001</v>
      </c>
      <c r="L32" s="45">
        <v>3.5198999999999998</v>
      </c>
      <c r="M32" s="45">
        <v>2.5106000000000002</v>
      </c>
      <c r="N32" s="45">
        <v>3.4550999999999998</v>
      </c>
      <c r="O32" s="45">
        <v>6.0457000000000001</v>
      </c>
      <c r="P32" s="45">
        <v>0</v>
      </c>
    </row>
    <row r="33" spans="1:16" hidden="1" outlineLevel="1">
      <c r="A33" s="8">
        <v>41214</v>
      </c>
      <c r="B33" s="45">
        <v>12.648999999999999</v>
      </c>
      <c r="C33" s="45">
        <v>9.6015999999999995</v>
      </c>
      <c r="D33" s="45">
        <v>12.270799999999999</v>
      </c>
      <c r="E33" s="45">
        <v>19.5975</v>
      </c>
      <c r="F33" s="45">
        <v>0</v>
      </c>
      <c r="G33" s="45">
        <v>21.864100000000001</v>
      </c>
      <c r="H33" s="45">
        <v>10.2217</v>
      </c>
      <c r="I33" s="45">
        <v>24.372499999999999</v>
      </c>
      <c r="J33" s="45">
        <v>20.4573</v>
      </c>
      <c r="K33" s="45">
        <v>0</v>
      </c>
      <c r="L33" s="45">
        <v>3.0644999999999998</v>
      </c>
      <c r="M33" s="45">
        <v>2.448</v>
      </c>
      <c r="N33" s="45">
        <v>3.0165999999999999</v>
      </c>
      <c r="O33" s="45">
        <v>7.952</v>
      </c>
      <c r="P33" s="45">
        <v>0</v>
      </c>
    </row>
    <row r="34" spans="1:16" hidden="1" outlineLevel="1">
      <c r="A34" s="8">
        <v>41244</v>
      </c>
      <c r="B34" s="45">
        <v>8.2272999999999996</v>
      </c>
      <c r="C34" s="45">
        <v>9.1639999999999997</v>
      </c>
      <c r="D34" s="45">
        <v>8.0104000000000006</v>
      </c>
      <c r="E34" s="45">
        <v>15.896699999999999</v>
      </c>
      <c r="F34" s="45">
        <v>14.3126</v>
      </c>
      <c r="G34" s="45">
        <v>16.700099999999999</v>
      </c>
      <c r="H34" s="45">
        <v>10.1248</v>
      </c>
      <c r="I34" s="45">
        <v>19.822199999999999</v>
      </c>
      <c r="J34" s="45">
        <v>16.426200000000001</v>
      </c>
      <c r="K34" s="45">
        <v>14.3126</v>
      </c>
      <c r="L34" s="45">
        <v>3.052</v>
      </c>
      <c r="M34" s="45">
        <v>3.2734999999999999</v>
      </c>
      <c r="N34" s="45">
        <v>3.0428999999999999</v>
      </c>
      <c r="O34" s="45">
        <v>6.4058999999999999</v>
      </c>
      <c r="P34" s="45">
        <v>0</v>
      </c>
    </row>
    <row r="35" spans="1:16" hidden="1" outlineLevel="1">
      <c r="A35" s="8">
        <v>41275</v>
      </c>
      <c r="B35" s="45">
        <v>8.5241000000000007</v>
      </c>
      <c r="C35" s="45">
        <v>10.711</v>
      </c>
      <c r="D35" s="45">
        <v>7.9459</v>
      </c>
      <c r="E35" s="45">
        <v>15.603199999999999</v>
      </c>
      <c r="F35" s="45">
        <v>0</v>
      </c>
      <c r="G35" s="45">
        <v>14.661300000000001</v>
      </c>
      <c r="H35" s="45">
        <v>11.259600000000001</v>
      </c>
      <c r="I35" s="45">
        <v>16.5379</v>
      </c>
      <c r="J35" s="45">
        <v>15.6836</v>
      </c>
      <c r="K35" s="45">
        <v>0</v>
      </c>
      <c r="L35" s="45">
        <v>3.7323</v>
      </c>
      <c r="M35" s="45">
        <v>2.9617</v>
      </c>
      <c r="N35" s="45">
        <v>3.7467000000000001</v>
      </c>
      <c r="O35" s="45">
        <v>6.8605999999999998</v>
      </c>
      <c r="P35" s="45">
        <v>0</v>
      </c>
    </row>
    <row r="36" spans="1:16" hidden="1" outlineLevel="1">
      <c r="A36" s="8">
        <v>41306</v>
      </c>
      <c r="B36" s="45">
        <v>8.8406000000000002</v>
      </c>
      <c r="C36" s="45">
        <v>11.0587</v>
      </c>
      <c r="D36" s="45">
        <v>5.8282999999999996</v>
      </c>
      <c r="E36" s="45">
        <v>15.686400000000001</v>
      </c>
      <c r="F36" s="45">
        <v>18</v>
      </c>
      <c r="G36" s="45">
        <v>13.916399999999999</v>
      </c>
      <c r="H36" s="45">
        <v>11.720599999999999</v>
      </c>
      <c r="I36" s="45">
        <v>12.854100000000001</v>
      </c>
      <c r="J36" s="45">
        <v>15.871700000000001</v>
      </c>
      <c r="K36" s="45">
        <v>18</v>
      </c>
      <c r="L36" s="45">
        <v>3.1013999999999999</v>
      </c>
      <c r="M36" s="45">
        <v>2.7982</v>
      </c>
      <c r="N36" s="45">
        <v>3.0844999999999998</v>
      </c>
      <c r="O36" s="45">
        <v>6.5334000000000003</v>
      </c>
      <c r="P36" s="45">
        <v>0</v>
      </c>
    </row>
    <row r="37" spans="1:16" hidden="1" outlineLevel="1">
      <c r="A37" s="8">
        <v>41334</v>
      </c>
      <c r="B37" s="45">
        <v>9.3811999999999998</v>
      </c>
      <c r="C37" s="45">
        <v>9.8104999999999993</v>
      </c>
      <c r="D37" s="45">
        <v>9.2307000000000006</v>
      </c>
      <c r="E37" s="45">
        <v>13.194599999999999</v>
      </c>
      <c r="F37" s="45">
        <v>2</v>
      </c>
      <c r="G37" s="45">
        <v>13.4741</v>
      </c>
      <c r="H37" s="45">
        <v>10.5625</v>
      </c>
      <c r="I37" s="45">
        <v>15.7568</v>
      </c>
      <c r="J37" s="45">
        <v>14.6472</v>
      </c>
      <c r="K37" s="45">
        <v>2</v>
      </c>
      <c r="L37" s="45">
        <v>6.8410000000000002</v>
      </c>
      <c r="M37" s="45">
        <v>3.0004</v>
      </c>
      <c r="N37" s="45">
        <v>6.9574999999999996</v>
      </c>
      <c r="O37" s="45">
        <v>6.976</v>
      </c>
      <c r="P37" s="45">
        <v>0</v>
      </c>
    </row>
    <row r="38" spans="1:16" hidden="1" outlineLevel="1">
      <c r="A38" s="8">
        <v>41365</v>
      </c>
      <c r="B38" s="45">
        <v>7.5655000000000001</v>
      </c>
      <c r="C38" s="45">
        <v>9.6046999999999993</v>
      </c>
      <c r="D38" s="45">
        <v>6.7774999999999999</v>
      </c>
      <c r="E38" s="45">
        <v>14.6813</v>
      </c>
      <c r="F38" s="45">
        <v>2</v>
      </c>
      <c r="G38" s="45">
        <v>12.1233</v>
      </c>
      <c r="H38" s="45">
        <v>9.9972999999999992</v>
      </c>
      <c r="I38" s="45">
        <v>13.2622</v>
      </c>
      <c r="J38" s="45">
        <v>14.8589</v>
      </c>
      <c r="K38" s="45">
        <v>2</v>
      </c>
      <c r="L38" s="45">
        <v>3.4860000000000002</v>
      </c>
      <c r="M38" s="45">
        <v>2.6888999999999998</v>
      </c>
      <c r="N38" s="45">
        <v>3.4988999999999999</v>
      </c>
      <c r="O38" s="45">
        <v>5.7568999999999999</v>
      </c>
      <c r="P38" s="45">
        <v>0</v>
      </c>
    </row>
    <row r="39" spans="1:16" hidden="1" outlineLevel="1">
      <c r="A39" s="8">
        <v>41395</v>
      </c>
      <c r="B39" s="45">
        <v>9.0919000000000008</v>
      </c>
      <c r="C39" s="45">
        <v>10.2226</v>
      </c>
      <c r="D39" s="45">
        <v>8.8772000000000002</v>
      </c>
      <c r="E39" s="45">
        <v>9.5391999999999992</v>
      </c>
      <c r="F39" s="45">
        <v>19</v>
      </c>
      <c r="G39" s="45">
        <v>11.5732</v>
      </c>
      <c r="H39" s="45">
        <v>10.257899999999999</v>
      </c>
      <c r="I39" s="45">
        <v>12.486700000000001</v>
      </c>
      <c r="J39" s="45">
        <v>10.6241</v>
      </c>
      <c r="K39" s="45">
        <v>19</v>
      </c>
      <c r="L39" s="45">
        <v>7.4747000000000003</v>
      </c>
      <c r="M39" s="45">
        <v>2.5203000000000002</v>
      </c>
      <c r="N39" s="45">
        <v>7.4935</v>
      </c>
      <c r="O39" s="45">
        <v>5.0895000000000001</v>
      </c>
      <c r="P39" s="45">
        <v>0</v>
      </c>
    </row>
    <row r="40" spans="1:16" hidden="1" outlineLevel="1">
      <c r="A40" s="8">
        <v>41426</v>
      </c>
      <c r="B40" s="45">
        <v>7.0362</v>
      </c>
      <c r="C40" s="45">
        <v>9.8722999999999992</v>
      </c>
      <c r="D40" s="45">
        <v>6.1714000000000002</v>
      </c>
      <c r="E40" s="45">
        <v>9.0180000000000007</v>
      </c>
      <c r="F40" s="45">
        <v>2.0106999999999999</v>
      </c>
      <c r="G40" s="45">
        <v>10.9651</v>
      </c>
      <c r="H40" s="45">
        <v>10.3325</v>
      </c>
      <c r="I40" s="45">
        <v>11.6394</v>
      </c>
      <c r="J40" s="45">
        <v>9.2550000000000008</v>
      </c>
      <c r="K40" s="45">
        <v>2</v>
      </c>
      <c r="L40" s="45">
        <v>3.5417999999999998</v>
      </c>
      <c r="M40" s="45">
        <v>2.9801000000000002</v>
      </c>
      <c r="N40" s="45">
        <v>3.556</v>
      </c>
      <c r="O40" s="45">
        <v>6.9623999999999997</v>
      </c>
      <c r="P40" s="45">
        <v>5</v>
      </c>
    </row>
    <row r="41" spans="1:16" hidden="1" outlineLevel="1">
      <c r="A41" s="8">
        <v>41456</v>
      </c>
      <c r="B41" s="45">
        <v>9.2088000000000001</v>
      </c>
      <c r="C41" s="45">
        <v>8.6295999999999999</v>
      </c>
      <c r="D41" s="45">
        <v>9.2309999999999999</v>
      </c>
      <c r="E41" s="45">
        <v>8.4459</v>
      </c>
      <c r="F41" s="45">
        <v>12.791600000000001</v>
      </c>
      <c r="G41" s="45">
        <v>11.810499999999999</v>
      </c>
      <c r="H41" s="45">
        <v>8.6470000000000002</v>
      </c>
      <c r="I41" s="45">
        <v>15.200200000000001</v>
      </c>
      <c r="J41" s="45">
        <v>10.5731</v>
      </c>
      <c r="K41" s="45">
        <v>12.816000000000001</v>
      </c>
      <c r="L41" s="45">
        <v>7.4276</v>
      </c>
      <c r="M41" s="45">
        <v>3.8628999999999998</v>
      </c>
      <c r="N41" s="45">
        <v>7.4291999999999998</v>
      </c>
      <c r="O41" s="45">
        <v>7.4960000000000004</v>
      </c>
      <c r="P41" s="45">
        <v>5</v>
      </c>
    </row>
    <row r="42" spans="1:16" hidden="1" outlineLevel="1">
      <c r="A42" s="8">
        <v>41487</v>
      </c>
      <c r="B42" s="45">
        <v>8.9021000000000008</v>
      </c>
      <c r="C42" s="45">
        <v>7.4451999999999998</v>
      </c>
      <c r="D42" s="45">
        <v>9.5534999999999997</v>
      </c>
      <c r="E42" s="45">
        <v>9.4685000000000006</v>
      </c>
      <c r="F42" s="45">
        <v>2</v>
      </c>
      <c r="G42" s="45">
        <v>11.1554</v>
      </c>
      <c r="H42" s="45">
        <v>7.8587999999999996</v>
      </c>
      <c r="I42" s="45">
        <v>15.818899999999999</v>
      </c>
      <c r="J42" s="45">
        <v>17.1965</v>
      </c>
      <c r="K42" s="45">
        <v>2</v>
      </c>
      <c r="L42" s="45">
        <v>7.1940999999999997</v>
      </c>
      <c r="M42" s="45">
        <v>4.2561999999999998</v>
      </c>
      <c r="N42" s="45">
        <v>7.4945000000000004</v>
      </c>
      <c r="O42" s="45">
        <v>5.0312999999999999</v>
      </c>
      <c r="P42" s="45">
        <v>0</v>
      </c>
    </row>
    <row r="43" spans="1:16" hidden="1" outlineLevel="1">
      <c r="A43" s="8">
        <v>41518</v>
      </c>
      <c r="B43" s="45">
        <v>8.5521999999999991</v>
      </c>
      <c r="C43" s="45">
        <v>7.7663000000000002</v>
      </c>
      <c r="D43" s="45">
        <v>8.9590999999999994</v>
      </c>
      <c r="E43" s="45">
        <v>9.6356000000000002</v>
      </c>
      <c r="F43" s="45">
        <v>2.0036</v>
      </c>
      <c r="G43" s="45">
        <v>10.438700000000001</v>
      </c>
      <c r="H43" s="45">
        <v>8.4809999999999999</v>
      </c>
      <c r="I43" s="45">
        <v>14.064500000000001</v>
      </c>
      <c r="J43" s="45">
        <v>15.443300000000001</v>
      </c>
      <c r="K43" s="45">
        <v>2</v>
      </c>
      <c r="L43" s="45">
        <v>7.1867000000000001</v>
      </c>
      <c r="M43" s="45">
        <v>3.7481</v>
      </c>
      <c r="N43" s="45">
        <v>7.4852999999999996</v>
      </c>
      <c r="O43" s="45">
        <v>5.2717999999999998</v>
      </c>
      <c r="P43" s="45">
        <v>5</v>
      </c>
    </row>
    <row r="44" spans="1:16" hidden="1" outlineLevel="1">
      <c r="A44" s="8">
        <v>41548</v>
      </c>
      <c r="B44" s="45">
        <v>9.0702999999999996</v>
      </c>
      <c r="C44" s="45">
        <v>7.2412999999999998</v>
      </c>
      <c r="D44" s="45">
        <v>9.7034000000000002</v>
      </c>
      <c r="E44" s="45">
        <v>10.423999999999999</v>
      </c>
      <c r="F44" s="45">
        <v>16</v>
      </c>
      <c r="G44" s="45">
        <v>11.159800000000001</v>
      </c>
      <c r="H44" s="45">
        <v>7.6830999999999996</v>
      </c>
      <c r="I44" s="45">
        <v>14.684699999999999</v>
      </c>
      <c r="J44" s="45">
        <v>17.745000000000001</v>
      </c>
      <c r="K44" s="45">
        <v>16</v>
      </c>
      <c r="L44" s="45">
        <v>7.2784000000000004</v>
      </c>
      <c r="M44" s="45">
        <v>3.2374000000000001</v>
      </c>
      <c r="N44" s="45">
        <v>7.4851999999999999</v>
      </c>
      <c r="O44" s="45">
        <v>7.0518000000000001</v>
      </c>
      <c r="P44" s="45">
        <v>0</v>
      </c>
    </row>
    <row r="45" spans="1:16" hidden="1" outlineLevel="1">
      <c r="A45" s="8">
        <v>41579</v>
      </c>
      <c r="B45" s="45">
        <v>9.7878000000000007</v>
      </c>
      <c r="C45" s="45">
        <v>7.3470000000000004</v>
      </c>
      <c r="D45" s="45">
        <v>10.2262</v>
      </c>
      <c r="E45" s="45">
        <v>10.144600000000001</v>
      </c>
      <c r="F45" s="45">
        <v>0</v>
      </c>
      <c r="G45" s="45">
        <v>12.902200000000001</v>
      </c>
      <c r="H45" s="45">
        <v>7.7497999999999996</v>
      </c>
      <c r="I45" s="45">
        <v>15.3316</v>
      </c>
      <c r="J45" s="45">
        <v>16.4983</v>
      </c>
      <c r="K45" s="45">
        <v>0</v>
      </c>
      <c r="L45" s="45">
        <v>7.3941999999999997</v>
      </c>
      <c r="M45" s="45">
        <v>2.3954</v>
      </c>
      <c r="N45" s="45">
        <v>7.4988000000000001</v>
      </c>
      <c r="O45" s="45">
        <v>7.4404000000000003</v>
      </c>
      <c r="P45" s="45">
        <v>0</v>
      </c>
    </row>
    <row r="46" spans="1:16" hidden="1" outlineLevel="1">
      <c r="A46" s="8">
        <v>41609</v>
      </c>
      <c r="B46" s="45">
        <v>7.6405000000000003</v>
      </c>
      <c r="C46" s="45">
        <v>7.6105999999999998</v>
      </c>
      <c r="D46" s="45">
        <v>7.6298000000000004</v>
      </c>
      <c r="E46" s="45">
        <v>19.065899999999999</v>
      </c>
      <c r="F46" s="45">
        <v>0</v>
      </c>
      <c r="G46" s="45">
        <v>13.046200000000001</v>
      </c>
      <c r="H46" s="45">
        <v>7.6154999999999999</v>
      </c>
      <c r="I46" s="45">
        <v>16.910900000000002</v>
      </c>
      <c r="J46" s="45">
        <v>21.2836</v>
      </c>
      <c r="K46" s="45">
        <v>0</v>
      </c>
      <c r="L46" s="45">
        <v>4.0373999999999999</v>
      </c>
      <c r="M46" s="45">
        <v>2.7746</v>
      </c>
      <c r="N46" s="45">
        <v>4.0364000000000004</v>
      </c>
      <c r="O46" s="45">
        <v>8.1999999999999993</v>
      </c>
      <c r="P46" s="45">
        <v>0</v>
      </c>
    </row>
    <row r="47" spans="1:16" hidden="1" outlineLevel="1">
      <c r="A47" s="8">
        <v>41640</v>
      </c>
      <c r="B47" s="45">
        <v>6.891</v>
      </c>
      <c r="C47" s="45">
        <v>8.2026000000000003</v>
      </c>
      <c r="D47" s="45">
        <v>6.6102999999999996</v>
      </c>
      <c r="E47" s="45">
        <v>18.455400000000001</v>
      </c>
      <c r="F47" s="45">
        <v>6</v>
      </c>
      <c r="G47" s="45">
        <v>10.990399999999999</v>
      </c>
      <c r="H47" s="45">
        <v>8.3856999999999999</v>
      </c>
      <c r="I47" s="45">
        <v>12.588200000000001</v>
      </c>
      <c r="J47" s="45">
        <v>19.100200000000001</v>
      </c>
      <c r="K47" s="45">
        <v>6</v>
      </c>
      <c r="L47" s="45">
        <v>4.0244999999999997</v>
      </c>
      <c r="M47" s="45">
        <v>1.7125999999999999</v>
      </c>
      <c r="N47" s="45">
        <v>4.0415999999999999</v>
      </c>
      <c r="O47" s="45">
        <v>7.7725999999999997</v>
      </c>
      <c r="P47" s="45">
        <v>0</v>
      </c>
    </row>
    <row r="48" spans="1:16" hidden="1" outlineLevel="1">
      <c r="A48" s="8">
        <v>41671</v>
      </c>
      <c r="B48" s="45">
        <v>6.4310999999999998</v>
      </c>
      <c r="C48" s="45">
        <v>6.3967000000000001</v>
      </c>
      <c r="D48" s="45">
        <v>6.4307999999999996</v>
      </c>
      <c r="E48" s="45">
        <v>14.897399999999999</v>
      </c>
      <c r="F48" s="45">
        <v>4.0533999999999999</v>
      </c>
      <c r="G48" s="45">
        <v>14.923299999999999</v>
      </c>
      <c r="H48" s="45">
        <v>8.9556000000000004</v>
      </c>
      <c r="I48" s="45">
        <v>17.706600000000002</v>
      </c>
      <c r="J48" s="45">
        <v>19.221699999999998</v>
      </c>
      <c r="K48" s="45">
        <v>6</v>
      </c>
      <c r="L48" s="45">
        <v>3.8835999999999999</v>
      </c>
      <c r="M48" s="45">
        <v>1.4009</v>
      </c>
      <c r="N48" s="45">
        <v>4.0103</v>
      </c>
      <c r="O48" s="45">
        <v>7.9481999999999999</v>
      </c>
      <c r="P48" s="45">
        <v>0.2586</v>
      </c>
    </row>
    <row r="49" spans="1:16" hidden="1" outlineLevel="1">
      <c r="A49" s="8">
        <v>41699</v>
      </c>
      <c r="B49" s="45">
        <v>8.7347999999999999</v>
      </c>
      <c r="C49" s="45">
        <v>7.3250999999999999</v>
      </c>
      <c r="D49" s="45">
        <v>8.7757000000000005</v>
      </c>
      <c r="E49" s="45">
        <v>12.4277</v>
      </c>
      <c r="F49" s="45">
        <v>2.0055999999999998</v>
      </c>
      <c r="G49" s="45">
        <v>14.187200000000001</v>
      </c>
      <c r="H49" s="45">
        <v>7.4917999999999996</v>
      </c>
      <c r="I49" s="45">
        <v>16.572700000000001</v>
      </c>
      <c r="J49" s="45">
        <v>15.9476</v>
      </c>
      <c r="K49" s="45">
        <v>2.0055999999999998</v>
      </c>
      <c r="L49" s="45">
        <v>5.0138999999999996</v>
      </c>
      <c r="M49" s="45">
        <v>2.9011999999999998</v>
      </c>
      <c r="N49" s="45">
        <v>5.0208000000000004</v>
      </c>
      <c r="O49" s="45">
        <v>5.4128999999999996</v>
      </c>
      <c r="P49" s="45">
        <v>0.25</v>
      </c>
    </row>
    <row r="50" spans="1:16" hidden="1" outlineLevel="1">
      <c r="A50" s="8">
        <v>41730</v>
      </c>
      <c r="B50" s="45">
        <v>7.9086999999999996</v>
      </c>
      <c r="C50" s="45">
        <v>7.9980000000000002</v>
      </c>
      <c r="D50" s="45">
        <v>7.8247</v>
      </c>
      <c r="E50" s="45">
        <v>9.4268000000000001</v>
      </c>
      <c r="F50" s="45">
        <v>5.7541000000000002</v>
      </c>
      <c r="G50" s="45">
        <v>12.860099999999999</v>
      </c>
      <c r="H50" s="45">
        <v>8.4612999999999996</v>
      </c>
      <c r="I50" s="45">
        <v>15.6523</v>
      </c>
      <c r="J50" s="45">
        <v>10.4412</v>
      </c>
      <c r="K50" s="45">
        <v>6</v>
      </c>
      <c r="L50" s="45">
        <v>4.8857999999999997</v>
      </c>
      <c r="M50" s="45">
        <v>3.238</v>
      </c>
      <c r="N50" s="45">
        <v>4.9310999999999998</v>
      </c>
      <c r="O50" s="45">
        <v>3.5428000000000002</v>
      </c>
      <c r="P50" s="45">
        <v>1.25</v>
      </c>
    </row>
    <row r="51" spans="1:16" hidden="1" outlineLevel="1">
      <c r="A51" s="8">
        <v>41760</v>
      </c>
      <c r="B51" s="45">
        <v>7.5978000000000003</v>
      </c>
      <c r="C51" s="45">
        <v>11.0533</v>
      </c>
      <c r="D51" s="45">
        <v>7.1228999999999996</v>
      </c>
      <c r="E51" s="45">
        <v>9.9286999999999992</v>
      </c>
      <c r="F51" s="45">
        <v>2.6469</v>
      </c>
      <c r="G51" s="45">
        <v>12.0512</v>
      </c>
      <c r="H51" s="45">
        <v>11.223599999999999</v>
      </c>
      <c r="I51" s="45">
        <v>13.0665</v>
      </c>
      <c r="J51" s="45">
        <v>10.061500000000001</v>
      </c>
      <c r="K51" s="45">
        <v>2.6469</v>
      </c>
      <c r="L51" s="45">
        <v>4.9726999999999997</v>
      </c>
      <c r="M51" s="45">
        <v>3.9569000000000001</v>
      </c>
      <c r="N51" s="45">
        <v>4.9791999999999996</v>
      </c>
      <c r="O51" s="45">
        <v>3.4375</v>
      </c>
      <c r="P51" s="45">
        <v>0</v>
      </c>
    </row>
    <row r="52" spans="1:16" hidden="1" outlineLevel="1">
      <c r="A52" s="8">
        <v>41791</v>
      </c>
      <c r="B52" s="45">
        <v>8.0266999999999999</v>
      </c>
      <c r="C52" s="45">
        <v>9.9074000000000009</v>
      </c>
      <c r="D52" s="45">
        <v>7.6917</v>
      </c>
      <c r="E52" s="45">
        <v>8.8658999999999999</v>
      </c>
      <c r="F52" s="45">
        <v>7.4936999999999996</v>
      </c>
      <c r="G52" s="45">
        <v>12.044499999999999</v>
      </c>
      <c r="H52" s="45">
        <v>10.5845</v>
      </c>
      <c r="I52" s="45">
        <v>14.854100000000001</v>
      </c>
      <c r="J52" s="45">
        <v>8.8745999999999992</v>
      </c>
      <c r="K52" s="45">
        <v>7.4936999999999996</v>
      </c>
      <c r="L52" s="45">
        <v>4.9923999999999999</v>
      </c>
      <c r="M52" s="45">
        <v>4.2066999999999997</v>
      </c>
      <c r="N52" s="45">
        <v>5.0019999999999998</v>
      </c>
      <c r="O52" s="45">
        <v>5.9985999999999997</v>
      </c>
      <c r="P52" s="45">
        <v>0</v>
      </c>
    </row>
    <row r="53" spans="1:16" hidden="1" outlineLevel="1">
      <c r="A53" s="8">
        <v>41821</v>
      </c>
      <c r="B53" s="45">
        <v>7.5827999999999998</v>
      </c>
      <c r="C53" s="45">
        <v>10.4207</v>
      </c>
      <c r="D53" s="45">
        <v>7.0545</v>
      </c>
      <c r="E53" s="45">
        <v>7.7786</v>
      </c>
      <c r="F53" s="45">
        <v>2.0009000000000001</v>
      </c>
      <c r="G53" s="45">
        <v>11.164300000000001</v>
      </c>
      <c r="H53" s="45">
        <v>11.118600000000001</v>
      </c>
      <c r="I53" s="45">
        <v>13.835100000000001</v>
      </c>
      <c r="J53" s="45">
        <v>7.7887000000000004</v>
      </c>
      <c r="K53" s="45">
        <v>2.0009000000000001</v>
      </c>
      <c r="L53" s="45">
        <v>5.7030000000000003</v>
      </c>
      <c r="M53" s="45">
        <v>3.7654999999999998</v>
      </c>
      <c r="N53" s="45">
        <v>5.7431000000000001</v>
      </c>
      <c r="O53" s="45">
        <v>5.3106</v>
      </c>
      <c r="P53" s="45">
        <v>0</v>
      </c>
    </row>
    <row r="54" spans="1:16" hidden="1" outlineLevel="1" collapsed="1">
      <c r="A54" s="8">
        <v>41852</v>
      </c>
      <c r="B54" s="45">
        <v>7.0090000000000003</v>
      </c>
      <c r="C54" s="45">
        <v>11.2441</v>
      </c>
      <c r="D54" s="45">
        <v>6.5384000000000002</v>
      </c>
      <c r="E54" s="45">
        <v>7.4438000000000004</v>
      </c>
      <c r="F54" s="45">
        <v>2.0015000000000001</v>
      </c>
      <c r="G54" s="45">
        <v>11.344900000000001</v>
      </c>
      <c r="H54" s="45">
        <v>11.8811</v>
      </c>
      <c r="I54" s="45">
        <v>13.5143</v>
      </c>
      <c r="J54" s="45">
        <v>7.5355999999999996</v>
      </c>
      <c r="K54" s="45">
        <v>2.0015000000000001</v>
      </c>
      <c r="L54" s="45">
        <v>4.9762000000000004</v>
      </c>
      <c r="M54" s="45">
        <v>4.1395</v>
      </c>
      <c r="N54" s="45">
        <v>4.9859</v>
      </c>
      <c r="O54" s="45">
        <v>4.7016999999999998</v>
      </c>
      <c r="P54" s="45">
        <v>0</v>
      </c>
    </row>
    <row r="55" spans="1:16" hidden="1" outlineLevel="1" collapsed="1">
      <c r="A55" s="8">
        <v>41883</v>
      </c>
      <c r="B55" s="45">
        <v>7.2279</v>
      </c>
      <c r="C55" s="45">
        <v>11.1843</v>
      </c>
      <c r="D55" s="45">
        <v>6.9215999999999998</v>
      </c>
      <c r="E55" s="45">
        <v>7.3329000000000004</v>
      </c>
      <c r="F55" s="45">
        <v>2.0036</v>
      </c>
      <c r="G55" s="45">
        <v>10.569699999999999</v>
      </c>
      <c r="H55" s="45">
        <v>11.4321</v>
      </c>
      <c r="I55" s="45">
        <v>12.6038</v>
      </c>
      <c r="J55" s="45">
        <v>7.8183999999999996</v>
      </c>
      <c r="K55" s="45">
        <v>2.0036</v>
      </c>
      <c r="L55" s="45">
        <v>4.9955999999999996</v>
      </c>
      <c r="M55" s="45">
        <v>4.1433999999999997</v>
      </c>
      <c r="N55" s="45">
        <v>5.0522</v>
      </c>
      <c r="O55" s="45">
        <v>3.3708999999999998</v>
      </c>
      <c r="P55" s="45">
        <v>0</v>
      </c>
    </row>
    <row r="56" spans="1:16" hidden="1" outlineLevel="1" collapsed="1">
      <c r="A56" s="8">
        <v>41913</v>
      </c>
      <c r="B56" s="45">
        <v>7.0366999999999997</v>
      </c>
      <c r="C56" s="45">
        <v>9.0991999999999997</v>
      </c>
      <c r="D56" s="45">
        <v>6.9554</v>
      </c>
      <c r="E56" s="45">
        <v>6.7118000000000002</v>
      </c>
      <c r="F56" s="45">
        <v>6</v>
      </c>
      <c r="G56" s="45">
        <v>10.097799999999999</v>
      </c>
      <c r="H56" s="45">
        <v>9.2955000000000005</v>
      </c>
      <c r="I56" s="45">
        <v>13.324999999999999</v>
      </c>
      <c r="J56" s="45">
        <v>7.7205000000000004</v>
      </c>
      <c r="K56" s="45">
        <v>6</v>
      </c>
      <c r="L56" s="45">
        <v>4.7859999999999996</v>
      </c>
      <c r="M56" s="45">
        <v>4.2499000000000002</v>
      </c>
      <c r="N56" s="45">
        <v>4.9936999999999996</v>
      </c>
      <c r="O56" s="45">
        <v>2.5356000000000001</v>
      </c>
      <c r="P56" s="45">
        <v>0</v>
      </c>
    </row>
    <row r="57" spans="1:16" hidden="1" outlineLevel="1" collapsed="1">
      <c r="A57" s="8">
        <v>41944</v>
      </c>
      <c r="B57" s="45">
        <v>7.8852000000000002</v>
      </c>
      <c r="C57" s="45">
        <v>10.0695</v>
      </c>
      <c r="D57" s="45">
        <v>7.7121000000000004</v>
      </c>
      <c r="E57" s="45">
        <v>7.7485999999999997</v>
      </c>
      <c r="F57" s="45">
        <v>2</v>
      </c>
      <c r="G57" s="45">
        <v>11.6843</v>
      </c>
      <c r="H57" s="45">
        <v>10.071899999999999</v>
      </c>
      <c r="I57" s="45">
        <v>14.5509</v>
      </c>
      <c r="J57" s="45">
        <v>8.3621999999999996</v>
      </c>
      <c r="K57" s="45">
        <v>2</v>
      </c>
      <c r="L57" s="45">
        <v>5.4442000000000004</v>
      </c>
      <c r="M57" s="45">
        <v>4.2424999999999997</v>
      </c>
      <c r="N57" s="45">
        <v>5.4846000000000004</v>
      </c>
      <c r="O57" s="45">
        <v>4.4763000000000002</v>
      </c>
      <c r="P57" s="45">
        <v>0</v>
      </c>
    </row>
    <row r="58" spans="1:16" hidden="1" outlineLevel="1" collapsed="1">
      <c r="A58" s="8">
        <v>41974</v>
      </c>
      <c r="B58" s="45">
        <v>7.6105</v>
      </c>
      <c r="C58" s="45">
        <v>10.2142</v>
      </c>
      <c r="D58" s="45">
        <v>7.3727</v>
      </c>
      <c r="E58" s="45">
        <v>7.5221999999999998</v>
      </c>
      <c r="F58" s="45">
        <v>0</v>
      </c>
      <c r="G58" s="45">
        <v>11.5404</v>
      </c>
      <c r="H58" s="45">
        <v>10.2187</v>
      </c>
      <c r="I58" s="45">
        <v>16.060400000000001</v>
      </c>
      <c r="J58" s="45">
        <v>7.7476000000000003</v>
      </c>
      <c r="K58" s="45">
        <v>0</v>
      </c>
      <c r="L58" s="45">
        <v>4.9806999999999997</v>
      </c>
      <c r="M58" s="45">
        <v>2.9859</v>
      </c>
      <c r="N58" s="45">
        <v>5.0038999999999998</v>
      </c>
      <c r="O58" s="45">
        <v>3.5236000000000001</v>
      </c>
      <c r="P58" s="45">
        <v>0</v>
      </c>
    </row>
    <row r="59" spans="1:16" hidden="1" outlineLevel="1" collapsed="1">
      <c r="A59" s="8">
        <v>42005</v>
      </c>
      <c r="B59" s="45">
        <v>6.5427</v>
      </c>
      <c r="C59" s="45">
        <v>9.4434000000000005</v>
      </c>
      <c r="D59" s="45">
        <v>6.2301000000000002</v>
      </c>
      <c r="E59" s="45">
        <v>7.2670000000000003</v>
      </c>
      <c r="F59" s="45">
        <v>0</v>
      </c>
      <c r="G59" s="45">
        <v>11.1469</v>
      </c>
      <c r="H59" s="45">
        <v>9.4434000000000005</v>
      </c>
      <c r="I59" s="45">
        <v>15.6547</v>
      </c>
      <c r="J59" s="45">
        <v>7.7304000000000004</v>
      </c>
      <c r="K59" s="45">
        <v>0</v>
      </c>
      <c r="L59" s="45">
        <v>5.1127000000000002</v>
      </c>
      <c r="M59" s="45">
        <v>1.2544</v>
      </c>
      <c r="N59" s="45">
        <v>5.1402000000000001</v>
      </c>
      <c r="O59" s="45">
        <v>2.4628000000000001</v>
      </c>
      <c r="P59" s="45">
        <v>0</v>
      </c>
    </row>
    <row r="60" spans="1:16" hidden="1" outlineLevel="1" collapsed="1">
      <c r="A60" s="8">
        <v>42036</v>
      </c>
      <c r="B60" s="45">
        <v>6.4680999999999997</v>
      </c>
      <c r="C60" s="45">
        <v>9.2826000000000004</v>
      </c>
      <c r="D60" s="45">
        <v>6.2496999999999998</v>
      </c>
      <c r="E60" s="45">
        <v>7.0381</v>
      </c>
      <c r="F60" s="45">
        <v>0</v>
      </c>
      <c r="G60" s="45">
        <v>11.123200000000001</v>
      </c>
      <c r="H60" s="45">
        <v>9.4161999999999999</v>
      </c>
      <c r="I60" s="45">
        <v>18.794899999999998</v>
      </c>
      <c r="J60" s="45">
        <v>7.7643000000000004</v>
      </c>
      <c r="K60" s="45">
        <v>0</v>
      </c>
      <c r="L60" s="45">
        <v>5.0808</v>
      </c>
      <c r="M60" s="45">
        <v>0.68600000000000005</v>
      </c>
      <c r="N60" s="45">
        <v>5.1604000000000001</v>
      </c>
      <c r="O60" s="45">
        <v>2.1798999999999999</v>
      </c>
      <c r="P60" s="45">
        <v>0</v>
      </c>
    </row>
    <row r="61" spans="1:16" hidden="1" outlineLevel="1" collapsed="1">
      <c r="A61" s="8">
        <v>42064</v>
      </c>
      <c r="B61" s="45">
        <v>4.4421999999999997</v>
      </c>
      <c r="C61" s="45">
        <v>9.7325999999999997</v>
      </c>
      <c r="D61" s="45">
        <v>3.6802999999999999</v>
      </c>
      <c r="E61" s="45">
        <v>6.4009</v>
      </c>
      <c r="F61" s="45">
        <v>0</v>
      </c>
      <c r="G61" s="45">
        <v>11.6195</v>
      </c>
      <c r="H61" s="45">
        <v>9.7426999999999992</v>
      </c>
      <c r="I61" s="45">
        <v>17.637</v>
      </c>
      <c r="J61" s="45">
        <v>8.5063999999999993</v>
      </c>
      <c r="K61" s="45">
        <v>0</v>
      </c>
      <c r="L61" s="45">
        <v>2.3955000000000002</v>
      </c>
      <c r="M61" s="45">
        <v>2.9883999999999999</v>
      </c>
      <c r="N61" s="45">
        <v>2.3504</v>
      </c>
      <c r="O61" s="45">
        <v>2.9293</v>
      </c>
      <c r="P61" s="45">
        <v>0</v>
      </c>
    </row>
    <row r="62" spans="1:16" hidden="1" outlineLevel="1" collapsed="1">
      <c r="A62" s="8">
        <v>42095</v>
      </c>
      <c r="B62" s="45">
        <v>4.7708000000000004</v>
      </c>
      <c r="C62" s="45">
        <v>11.379799999999999</v>
      </c>
      <c r="D62" s="45">
        <v>16.923300000000001</v>
      </c>
      <c r="E62" s="45">
        <v>8.7651000000000003</v>
      </c>
      <c r="F62" s="45">
        <v>1.8101</v>
      </c>
      <c r="G62" s="45">
        <v>11.9999</v>
      </c>
      <c r="H62" s="45">
        <v>11.4056</v>
      </c>
      <c r="I62" s="45">
        <v>18.539100000000001</v>
      </c>
      <c r="J62" s="45">
        <v>9.0022000000000002</v>
      </c>
      <c r="K62" s="45">
        <v>6</v>
      </c>
      <c r="L62" s="45">
        <v>1.6539999999999999</v>
      </c>
      <c r="M62" s="45">
        <v>1.0133000000000001</v>
      </c>
      <c r="N62" s="45">
        <v>7.4279999999999999</v>
      </c>
      <c r="O62" s="45">
        <v>3.2509000000000001</v>
      </c>
      <c r="P62" s="45">
        <v>1.5</v>
      </c>
    </row>
    <row r="63" spans="1:16" hidden="1" outlineLevel="1" collapsed="1">
      <c r="A63" s="8">
        <v>42125</v>
      </c>
      <c r="B63" s="45">
        <v>10.8093</v>
      </c>
      <c r="C63" s="45">
        <v>12.3765</v>
      </c>
      <c r="D63" s="45">
        <v>16.791799999999999</v>
      </c>
      <c r="E63" s="45">
        <v>8.7236999999999991</v>
      </c>
      <c r="F63" s="45">
        <v>3.37</v>
      </c>
      <c r="G63" s="45">
        <v>12.773899999999999</v>
      </c>
      <c r="H63" s="45">
        <v>12.421799999999999</v>
      </c>
      <c r="I63" s="45">
        <v>18.4208</v>
      </c>
      <c r="J63" s="45">
        <v>8.7899999999999991</v>
      </c>
      <c r="K63" s="45">
        <v>6</v>
      </c>
      <c r="L63" s="45">
        <v>2.9857999999999998</v>
      </c>
      <c r="M63" s="45">
        <v>0.99919999999999998</v>
      </c>
      <c r="N63" s="45">
        <v>7.1264000000000003</v>
      </c>
      <c r="O63" s="45">
        <v>2.7061999999999999</v>
      </c>
      <c r="P63" s="45">
        <v>1.5</v>
      </c>
    </row>
    <row r="64" spans="1:16" hidden="1" outlineLevel="1" collapsed="1">
      <c r="A64" s="8">
        <v>42156</v>
      </c>
      <c r="B64" s="45">
        <v>11.487399999999999</v>
      </c>
      <c r="C64" s="45">
        <v>13.9322</v>
      </c>
      <c r="D64" s="45">
        <v>16.3017</v>
      </c>
      <c r="E64" s="45">
        <v>9.4981000000000009</v>
      </c>
      <c r="F64" s="45">
        <v>3.9470999999999998</v>
      </c>
      <c r="G64" s="45">
        <v>13.3888</v>
      </c>
      <c r="H64" s="45">
        <v>13.982699999999999</v>
      </c>
      <c r="I64" s="45">
        <v>20.324300000000001</v>
      </c>
      <c r="J64" s="45">
        <v>9.8809000000000005</v>
      </c>
      <c r="K64" s="45">
        <v>6</v>
      </c>
      <c r="L64" s="45">
        <v>5.1559999999999997</v>
      </c>
      <c r="M64" s="45">
        <v>2.105</v>
      </c>
      <c r="N64" s="45">
        <v>8.1753</v>
      </c>
      <c r="O64" s="45">
        <v>3.9615999999999998</v>
      </c>
      <c r="P64" s="45">
        <v>1.5</v>
      </c>
    </row>
    <row r="65" spans="1:16" hidden="1" outlineLevel="1" collapsed="1">
      <c r="A65" s="8">
        <v>42186</v>
      </c>
      <c r="B65" s="45">
        <v>10.407500000000001</v>
      </c>
      <c r="C65" s="45">
        <v>13.514799999999999</v>
      </c>
      <c r="D65" s="45">
        <v>14.65</v>
      </c>
      <c r="E65" s="45">
        <v>9.3542000000000005</v>
      </c>
      <c r="F65" s="45">
        <v>3.5945</v>
      </c>
      <c r="G65" s="45">
        <v>13.320600000000001</v>
      </c>
      <c r="H65" s="45">
        <v>13.8125</v>
      </c>
      <c r="I65" s="45">
        <v>19.3339</v>
      </c>
      <c r="J65" s="45">
        <v>10.005000000000001</v>
      </c>
      <c r="K65" s="45">
        <v>6</v>
      </c>
      <c r="L65" s="45">
        <v>3.6642999999999999</v>
      </c>
      <c r="M65" s="45">
        <v>2.9013</v>
      </c>
      <c r="N65" s="45">
        <v>6.0452000000000004</v>
      </c>
      <c r="O65" s="45">
        <v>3.0661999999999998</v>
      </c>
      <c r="P65" s="45">
        <v>1.5</v>
      </c>
    </row>
    <row r="66" spans="1:16" hidden="1" outlineLevel="1" collapsed="1">
      <c r="A66" s="8">
        <v>42217</v>
      </c>
      <c r="B66" s="45">
        <v>4.7443</v>
      </c>
      <c r="C66" s="45">
        <v>10.552300000000001</v>
      </c>
      <c r="D66" s="45">
        <v>3.8839000000000001</v>
      </c>
      <c r="E66" s="45">
        <v>9.5180000000000007</v>
      </c>
      <c r="F66" s="45">
        <v>2.1983000000000001</v>
      </c>
      <c r="G66" s="45">
        <v>10.8887</v>
      </c>
      <c r="H66" s="45">
        <v>10.9809</v>
      </c>
      <c r="I66" s="45">
        <v>11.506399999999999</v>
      </c>
      <c r="J66" s="45">
        <v>9.7850999999999999</v>
      </c>
      <c r="K66" s="45">
        <v>6</v>
      </c>
      <c r="L66" s="45">
        <v>2.0007000000000001</v>
      </c>
      <c r="M66" s="45">
        <v>6.4234</v>
      </c>
      <c r="N66" s="45">
        <v>1.9739</v>
      </c>
      <c r="O66" s="45">
        <v>2.2963</v>
      </c>
      <c r="P66" s="45">
        <v>1.5</v>
      </c>
    </row>
    <row r="67" spans="1:16" hidden="1" outlineLevel="1" collapsed="1">
      <c r="A67" s="8">
        <v>42248</v>
      </c>
      <c r="B67" s="45">
        <v>11.2277</v>
      </c>
      <c r="C67" s="45">
        <v>11.169700000000001</v>
      </c>
      <c r="D67" s="45">
        <v>12.7232</v>
      </c>
      <c r="E67" s="45">
        <v>8.7786000000000008</v>
      </c>
      <c r="F67" s="45">
        <v>0</v>
      </c>
      <c r="G67" s="45">
        <v>12.918200000000001</v>
      </c>
      <c r="H67" s="45">
        <v>11.259600000000001</v>
      </c>
      <c r="I67" s="45">
        <v>18.3992</v>
      </c>
      <c r="J67" s="45">
        <v>9.1481999999999992</v>
      </c>
      <c r="K67" s="45">
        <v>0</v>
      </c>
      <c r="L67" s="45">
        <v>5.7862999999999998</v>
      </c>
      <c r="M67" s="45">
        <v>1.0128999999999999</v>
      </c>
      <c r="N67" s="45">
        <v>6.0815000000000001</v>
      </c>
      <c r="O67" s="45">
        <v>2.1332</v>
      </c>
      <c r="P67" s="45">
        <v>0</v>
      </c>
    </row>
    <row r="68" spans="1:16" hidden="1" outlineLevel="1" collapsed="1">
      <c r="A68" s="8">
        <v>42278</v>
      </c>
      <c r="B68" s="45">
        <v>10.2339</v>
      </c>
      <c r="C68" s="45">
        <v>11.346299999999999</v>
      </c>
      <c r="D68" s="45">
        <v>10.647600000000001</v>
      </c>
      <c r="E68" s="45">
        <v>7.7756999999999996</v>
      </c>
      <c r="F68" s="45">
        <v>17.081800000000001</v>
      </c>
      <c r="G68" s="45">
        <v>12.0617</v>
      </c>
      <c r="H68" s="45">
        <v>11.473100000000001</v>
      </c>
      <c r="I68" s="45">
        <v>15.745799999999999</v>
      </c>
      <c r="J68" s="45">
        <v>8.1797000000000004</v>
      </c>
      <c r="K68" s="45">
        <v>17.081800000000001</v>
      </c>
      <c r="L68" s="45">
        <v>6.5304000000000002</v>
      </c>
      <c r="M68" s="45">
        <v>6.8507999999999996</v>
      </c>
      <c r="N68" s="45">
        <v>6.6921999999999997</v>
      </c>
      <c r="O68" s="45">
        <v>3.8530000000000002</v>
      </c>
      <c r="P68" s="45">
        <v>0</v>
      </c>
    </row>
    <row r="69" spans="1:16" hidden="1" outlineLevel="1" collapsed="1">
      <c r="A69" s="8">
        <v>42309</v>
      </c>
      <c r="B69" s="45">
        <v>11.321199999999999</v>
      </c>
      <c r="C69" s="45">
        <v>11.7661</v>
      </c>
      <c r="D69" s="45">
        <v>12.2111</v>
      </c>
      <c r="E69" s="45">
        <v>8.9811999999999994</v>
      </c>
      <c r="F69" s="45">
        <v>0</v>
      </c>
      <c r="G69" s="45">
        <v>13.0502</v>
      </c>
      <c r="H69" s="45">
        <v>11.8599</v>
      </c>
      <c r="I69" s="45">
        <v>16.387</v>
      </c>
      <c r="J69" s="45">
        <v>9.6306999999999992</v>
      </c>
      <c r="K69" s="45">
        <v>0</v>
      </c>
      <c r="L69" s="45">
        <v>6.4542999999999999</v>
      </c>
      <c r="M69" s="45">
        <v>2.4579</v>
      </c>
      <c r="N69" s="45">
        <v>6.8898000000000001</v>
      </c>
      <c r="O69" s="45">
        <v>1.6966000000000001</v>
      </c>
      <c r="P69" s="45">
        <v>0</v>
      </c>
    </row>
    <row r="70" spans="1:16" hidden="1" outlineLevel="1" collapsed="1">
      <c r="A70" s="8">
        <v>42339</v>
      </c>
      <c r="B70" s="45">
        <v>9.9649000000000001</v>
      </c>
      <c r="C70" s="45">
        <v>10.6838</v>
      </c>
      <c r="D70" s="45">
        <v>13.7997</v>
      </c>
      <c r="E70" s="45">
        <v>6.5106000000000002</v>
      </c>
      <c r="F70" s="45">
        <v>0</v>
      </c>
      <c r="G70" s="45">
        <v>12.094200000000001</v>
      </c>
      <c r="H70" s="45">
        <v>10.726599999999999</v>
      </c>
      <c r="I70" s="45">
        <v>16.723099999999999</v>
      </c>
      <c r="J70" s="45">
        <v>8.9137000000000004</v>
      </c>
      <c r="K70" s="45">
        <v>0</v>
      </c>
      <c r="L70" s="45">
        <v>3.7191000000000001</v>
      </c>
      <c r="M70" s="45">
        <v>1.5637000000000001</v>
      </c>
      <c r="N70" s="45">
        <v>6.2527999999999997</v>
      </c>
      <c r="O70" s="45">
        <v>2.1069</v>
      </c>
      <c r="P70" s="45">
        <v>0</v>
      </c>
    </row>
    <row r="71" spans="1:16" hidden="1" outlineLevel="1" collapsed="1">
      <c r="A71" s="8">
        <v>42370</v>
      </c>
      <c r="B71" s="45">
        <v>11.716699999999999</v>
      </c>
      <c r="C71" s="45">
        <v>10.571</v>
      </c>
      <c r="D71" s="45">
        <v>13.9754</v>
      </c>
      <c r="E71" s="45">
        <v>9.0639000000000003</v>
      </c>
      <c r="F71" s="45">
        <v>0</v>
      </c>
      <c r="G71" s="45">
        <v>12.487399999999999</v>
      </c>
      <c r="H71" s="45">
        <v>10.5855</v>
      </c>
      <c r="I71" s="45">
        <v>15.9925</v>
      </c>
      <c r="J71" s="45">
        <v>9.7530000000000001</v>
      </c>
      <c r="K71" s="45">
        <v>0</v>
      </c>
      <c r="L71" s="45">
        <v>6.9904000000000002</v>
      </c>
      <c r="M71" s="45">
        <v>1.1693</v>
      </c>
      <c r="N71" s="45">
        <v>8.1175999999999995</v>
      </c>
      <c r="O71" s="45">
        <v>1.0954999999999999</v>
      </c>
      <c r="P71" s="45">
        <v>0</v>
      </c>
    </row>
    <row r="72" spans="1:16" hidden="1" outlineLevel="1" collapsed="1">
      <c r="A72" s="8">
        <v>42401</v>
      </c>
      <c r="B72" s="45">
        <v>11.310499999999999</v>
      </c>
      <c r="C72" s="45">
        <v>11.974299999999999</v>
      </c>
      <c r="D72" s="45">
        <v>13.8797</v>
      </c>
      <c r="E72" s="45">
        <v>7.7141000000000002</v>
      </c>
      <c r="F72" s="45">
        <v>0</v>
      </c>
      <c r="G72" s="45">
        <v>12.8498</v>
      </c>
      <c r="H72" s="45">
        <v>12.016999999999999</v>
      </c>
      <c r="I72" s="45">
        <v>16.6953</v>
      </c>
      <c r="J72" s="45">
        <v>9.1732999999999993</v>
      </c>
      <c r="K72" s="45">
        <v>0</v>
      </c>
      <c r="L72" s="45">
        <v>5.0541</v>
      </c>
      <c r="M72" s="45">
        <v>0.7127</v>
      </c>
      <c r="N72" s="45">
        <v>7.0867000000000004</v>
      </c>
      <c r="O72" s="45">
        <v>0.71060000000000001</v>
      </c>
      <c r="P72" s="45">
        <v>0</v>
      </c>
    </row>
    <row r="73" spans="1:16" hidden="1" outlineLevel="1" collapsed="1">
      <c r="A73" s="8">
        <v>42430</v>
      </c>
      <c r="B73" s="45">
        <v>12.7445</v>
      </c>
      <c r="C73" s="45">
        <v>11.081799999999999</v>
      </c>
      <c r="D73" s="45">
        <v>15.823600000000001</v>
      </c>
      <c r="E73" s="45">
        <v>7.7417999999999996</v>
      </c>
      <c r="F73" s="45">
        <v>0</v>
      </c>
      <c r="G73" s="45">
        <v>13.430400000000001</v>
      </c>
      <c r="H73" s="45">
        <v>11.101800000000001</v>
      </c>
      <c r="I73" s="45">
        <v>16.214300000000001</v>
      </c>
      <c r="J73" s="45">
        <v>9.0952000000000002</v>
      </c>
      <c r="K73" s="45">
        <v>0</v>
      </c>
      <c r="L73" s="45">
        <v>2.9727000000000001</v>
      </c>
      <c r="M73" s="45">
        <v>0.98350000000000004</v>
      </c>
      <c r="N73" s="45">
        <v>6.3710000000000004</v>
      </c>
      <c r="O73" s="45">
        <v>1.3808</v>
      </c>
      <c r="P73" s="45">
        <v>0</v>
      </c>
    </row>
    <row r="74" spans="1:16" hidden="1" outlineLevel="1" collapsed="1">
      <c r="A74" s="8">
        <v>42461</v>
      </c>
      <c r="B74" s="45">
        <v>12.4079</v>
      </c>
      <c r="C74" s="45">
        <v>10.4565</v>
      </c>
      <c r="D74" s="45">
        <v>14.543100000000001</v>
      </c>
      <c r="E74" s="45">
        <v>8.7658000000000005</v>
      </c>
      <c r="F74" s="45">
        <v>0</v>
      </c>
      <c r="G74" s="45">
        <v>13.0724</v>
      </c>
      <c r="H74" s="45">
        <v>10.4656</v>
      </c>
      <c r="I74" s="45">
        <v>15.3439</v>
      </c>
      <c r="J74" s="45">
        <v>9.6273</v>
      </c>
      <c r="K74" s="45">
        <v>0</v>
      </c>
      <c r="L74" s="45">
        <v>2.4733000000000001</v>
      </c>
      <c r="M74" s="45">
        <v>1.0671999999999999</v>
      </c>
      <c r="N74" s="45">
        <v>3.3403999999999998</v>
      </c>
      <c r="O74" s="45">
        <v>1.0996999999999999</v>
      </c>
      <c r="P74" s="45">
        <v>0</v>
      </c>
    </row>
    <row r="75" spans="1:16" hidden="1" outlineLevel="1" collapsed="1">
      <c r="A75" s="8">
        <v>42491</v>
      </c>
      <c r="B75" s="45">
        <v>12.243399999999999</v>
      </c>
      <c r="C75" s="45">
        <v>10.273199999999999</v>
      </c>
      <c r="D75" s="45">
        <v>14.9915</v>
      </c>
      <c r="E75" s="45">
        <v>8.2543000000000006</v>
      </c>
      <c r="F75" s="45">
        <v>9.5</v>
      </c>
      <c r="G75" s="45">
        <v>13.036300000000001</v>
      </c>
      <c r="H75" s="45">
        <v>10.285399999999999</v>
      </c>
      <c r="I75" s="45">
        <v>15.905900000000001</v>
      </c>
      <c r="J75" s="45">
        <v>9.3340999999999994</v>
      </c>
      <c r="K75" s="45">
        <v>0</v>
      </c>
      <c r="L75" s="45">
        <v>6.0707000000000004</v>
      </c>
      <c r="M75" s="45">
        <v>1.3217000000000001</v>
      </c>
      <c r="N75" s="45">
        <v>7.8497000000000003</v>
      </c>
      <c r="O75" s="45">
        <v>1.2587999999999999</v>
      </c>
      <c r="P75" s="45">
        <v>9.5</v>
      </c>
    </row>
    <row r="76" spans="1:16" hidden="1" outlineLevel="1" collapsed="1">
      <c r="A76" s="8">
        <v>42522</v>
      </c>
      <c r="B76" s="45">
        <v>11.3672</v>
      </c>
      <c r="C76" s="45">
        <v>10.2128</v>
      </c>
      <c r="D76" s="45">
        <v>14.1457</v>
      </c>
      <c r="E76" s="45">
        <v>6.7694999999999999</v>
      </c>
      <c r="F76" s="45">
        <v>9.5</v>
      </c>
      <c r="G76" s="45">
        <v>12.450900000000001</v>
      </c>
      <c r="H76" s="45">
        <v>10.228</v>
      </c>
      <c r="I76" s="45">
        <v>14.576000000000001</v>
      </c>
      <c r="J76" s="45">
        <v>9.3666</v>
      </c>
      <c r="K76" s="45">
        <v>0</v>
      </c>
      <c r="L76" s="45">
        <v>4.0076000000000001</v>
      </c>
      <c r="M76" s="45">
        <v>1.0728</v>
      </c>
      <c r="N76" s="45">
        <v>7.7272999999999996</v>
      </c>
      <c r="O76" s="45">
        <v>1.1648000000000001</v>
      </c>
      <c r="P76" s="45">
        <v>9.5</v>
      </c>
    </row>
    <row r="77" spans="1:16" hidden="1" outlineLevel="1" collapsed="1">
      <c r="A77" s="8">
        <v>42552</v>
      </c>
      <c r="B77" s="45">
        <v>10.3893</v>
      </c>
      <c r="C77" s="45">
        <v>10.168200000000001</v>
      </c>
      <c r="D77" s="45">
        <v>11.5717</v>
      </c>
      <c r="E77" s="45">
        <v>7.8467000000000002</v>
      </c>
      <c r="F77" s="45">
        <v>0</v>
      </c>
      <c r="G77" s="45">
        <v>10.896699999999999</v>
      </c>
      <c r="H77" s="45">
        <v>10.183199999999999</v>
      </c>
      <c r="I77" s="45">
        <v>12.226000000000001</v>
      </c>
      <c r="J77" s="45">
        <v>8.4673999999999996</v>
      </c>
      <c r="K77" s="45">
        <v>0</v>
      </c>
      <c r="L77" s="45">
        <v>4.4405000000000001</v>
      </c>
      <c r="M77" s="45">
        <v>0.79459999999999997</v>
      </c>
      <c r="N77" s="45">
        <v>5.7038000000000002</v>
      </c>
      <c r="O77" s="45">
        <v>1.0189999999999999</v>
      </c>
      <c r="P77" s="45">
        <v>0</v>
      </c>
    </row>
    <row r="78" spans="1:16" hidden="1" outlineLevel="1" collapsed="1">
      <c r="A78" s="8">
        <v>42583</v>
      </c>
      <c r="B78" s="45">
        <v>10.064500000000001</v>
      </c>
      <c r="C78" s="45">
        <v>10.6973</v>
      </c>
      <c r="D78" s="45">
        <v>11.1698</v>
      </c>
      <c r="E78" s="45">
        <v>7.1527000000000003</v>
      </c>
      <c r="F78" s="45">
        <v>6</v>
      </c>
      <c r="G78" s="45">
        <v>10.6904</v>
      </c>
      <c r="H78" s="45">
        <v>10.777900000000001</v>
      </c>
      <c r="I78" s="45">
        <v>11.8873</v>
      </c>
      <c r="J78" s="45">
        <v>8.0649999999999995</v>
      </c>
      <c r="K78" s="45">
        <v>6</v>
      </c>
      <c r="L78" s="45">
        <v>6.0788000000000002</v>
      </c>
      <c r="M78" s="45">
        <v>1.6637</v>
      </c>
      <c r="N78" s="45">
        <v>7.7846000000000002</v>
      </c>
      <c r="O78" s="45">
        <v>1.0270999999999999</v>
      </c>
      <c r="P78" s="45">
        <v>0</v>
      </c>
    </row>
    <row r="79" spans="1:16" hidden="1" outlineLevel="1" collapsed="1">
      <c r="A79" s="8">
        <v>42614</v>
      </c>
      <c r="B79" s="45">
        <v>10.444100000000001</v>
      </c>
      <c r="C79" s="45">
        <v>10.4779</v>
      </c>
      <c r="D79" s="45">
        <v>11.4503</v>
      </c>
      <c r="E79" s="45">
        <v>6.5686999999999998</v>
      </c>
      <c r="F79" s="45">
        <v>0</v>
      </c>
      <c r="G79" s="45">
        <v>11.354100000000001</v>
      </c>
      <c r="H79" s="45">
        <v>10.4885</v>
      </c>
      <c r="I79" s="45">
        <v>12.926500000000001</v>
      </c>
      <c r="J79" s="45">
        <v>7.2591000000000001</v>
      </c>
      <c r="K79" s="45">
        <v>0</v>
      </c>
      <c r="L79" s="45">
        <v>5.7201000000000004</v>
      </c>
      <c r="M79" s="45">
        <v>0.87429999999999997</v>
      </c>
      <c r="N79" s="45">
        <v>6.3365999999999998</v>
      </c>
      <c r="O79" s="45">
        <v>1.0150999999999999</v>
      </c>
      <c r="P79" s="45">
        <v>0</v>
      </c>
    </row>
    <row r="80" spans="1:16" hidden="1" outlineLevel="1" collapsed="1">
      <c r="A80" s="8">
        <v>42644</v>
      </c>
      <c r="B80" s="45">
        <v>11.0466</v>
      </c>
      <c r="C80" s="45">
        <v>9.9329999999999998</v>
      </c>
      <c r="D80" s="45">
        <v>12.8</v>
      </c>
      <c r="E80" s="45">
        <v>6.5998000000000001</v>
      </c>
      <c r="F80" s="45">
        <v>15.5991</v>
      </c>
      <c r="G80" s="45">
        <v>11.6248</v>
      </c>
      <c r="H80" s="45">
        <v>10.1395</v>
      </c>
      <c r="I80" s="45">
        <v>13.3148</v>
      </c>
      <c r="J80" s="45">
        <v>7.5678999999999998</v>
      </c>
      <c r="K80" s="45">
        <v>15.5991</v>
      </c>
      <c r="L80" s="45">
        <v>4.5384000000000002</v>
      </c>
      <c r="M80" s="45">
        <v>2.4184000000000001</v>
      </c>
      <c r="N80" s="45">
        <v>6.7980999999999998</v>
      </c>
      <c r="O80" s="45">
        <v>1.1073</v>
      </c>
      <c r="P80" s="45">
        <v>0</v>
      </c>
    </row>
    <row r="81" spans="1:16" hidden="1" outlineLevel="1" collapsed="1">
      <c r="A81" s="8">
        <v>42675</v>
      </c>
      <c r="B81" s="45">
        <v>9.1492000000000004</v>
      </c>
      <c r="C81" s="45">
        <v>10.626899999999999</v>
      </c>
      <c r="D81" s="45">
        <v>11.1371</v>
      </c>
      <c r="E81" s="45">
        <v>5.1626000000000003</v>
      </c>
      <c r="F81" s="45">
        <v>10.5</v>
      </c>
      <c r="G81" s="45">
        <v>10.476000000000001</v>
      </c>
      <c r="H81" s="45">
        <v>10.644</v>
      </c>
      <c r="I81" s="45">
        <v>11.854100000000001</v>
      </c>
      <c r="J81" s="45">
        <v>7.4535999999999998</v>
      </c>
      <c r="K81" s="45">
        <v>10.5</v>
      </c>
      <c r="L81" s="45">
        <v>2.7366000000000001</v>
      </c>
      <c r="M81" s="45">
        <v>0.6653</v>
      </c>
      <c r="N81" s="45">
        <v>6.13</v>
      </c>
      <c r="O81" s="45">
        <v>0.83179999999999998</v>
      </c>
      <c r="P81" s="45">
        <v>0</v>
      </c>
    </row>
    <row r="82" spans="1:16" hidden="1" outlineLevel="1" collapsed="1">
      <c r="A82" s="8">
        <v>42705</v>
      </c>
      <c r="B82" s="45">
        <v>9.9654000000000007</v>
      </c>
      <c r="C82" s="45">
        <v>9.4242000000000008</v>
      </c>
      <c r="D82" s="45">
        <v>11.010199999999999</v>
      </c>
      <c r="E82" s="45">
        <v>8.4373000000000005</v>
      </c>
      <c r="F82" s="45">
        <v>0</v>
      </c>
      <c r="G82" s="45">
        <v>10.458</v>
      </c>
      <c r="H82" s="45">
        <v>9.4586000000000006</v>
      </c>
      <c r="I82" s="45">
        <v>11.742000000000001</v>
      </c>
      <c r="J82" s="45">
        <v>9.0469000000000008</v>
      </c>
      <c r="K82" s="45">
        <v>0</v>
      </c>
      <c r="L82" s="45">
        <v>6.2685000000000004</v>
      </c>
      <c r="M82" s="45">
        <v>2.1038999999999999</v>
      </c>
      <c r="N82" s="45">
        <v>7.5655000000000001</v>
      </c>
      <c r="O82" s="45">
        <v>1.4169</v>
      </c>
      <c r="P82" s="45">
        <v>0</v>
      </c>
    </row>
    <row r="83" spans="1:16" hidden="1" outlineLevel="1" collapsed="1">
      <c r="A83" s="8">
        <v>42736</v>
      </c>
      <c r="B83" s="45">
        <v>9.8000000000000007</v>
      </c>
      <c r="C83" s="45">
        <v>9.2228999999999992</v>
      </c>
      <c r="D83" s="45">
        <v>10.852</v>
      </c>
      <c r="E83" s="45">
        <v>5.4725999999999999</v>
      </c>
      <c r="F83" s="45">
        <v>0</v>
      </c>
      <c r="G83" s="45">
        <v>10.5433</v>
      </c>
      <c r="H83" s="45">
        <v>9.6539999999999999</v>
      </c>
      <c r="I83" s="45">
        <v>11.3507</v>
      </c>
      <c r="J83" s="45">
        <v>7.0568999999999997</v>
      </c>
      <c r="K83" s="45">
        <v>0</v>
      </c>
      <c r="L83" s="45">
        <v>3.6701999999999999</v>
      </c>
      <c r="M83" s="45">
        <v>2.4628000000000001</v>
      </c>
      <c r="N83" s="45">
        <v>5.6378000000000004</v>
      </c>
      <c r="O83" s="45">
        <v>0.79039999999999999</v>
      </c>
      <c r="P83" s="45">
        <v>0</v>
      </c>
    </row>
    <row r="84" spans="1:16" hidden="1" outlineLevel="1" collapsed="1">
      <c r="A84" s="8">
        <v>42767</v>
      </c>
      <c r="B84" s="45">
        <v>9.0307999999999993</v>
      </c>
      <c r="C84" s="45">
        <v>9.8787000000000003</v>
      </c>
      <c r="D84" s="45">
        <v>10.3131</v>
      </c>
      <c r="E84" s="45">
        <v>5.9187000000000003</v>
      </c>
      <c r="F84" s="45">
        <v>0</v>
      </c>
      <c r="G84" s="45">
        <v>9.8194999999999997</v>
      </c>
      <c r="H84" s="45">
        <v>10.2517</v>
      </c>
      <c r="I84" s="45">
        <v>10.953099999999999</v>
      </c>
      <c r="J84" s="45">
        <v>7.2188999999999997</v>
      </c>
      <c r="K84" s="45">
        <v>0</v>
      </c>
      <c r="L84" s="45">
        <v>4.8562000000000003</v>
      </c>
      <c r="M84" s="45">
        <v>0.6018</v>
      </c>
      <c r="N84" s="45">
        <v>7.4804000000000004</v>
      </c>
      <c r="O84" s="45">
        <v>0.21379999999999999</v>
      </c>
      <c r="P84" s="45">
        <v>0</v>
      </c>
    </row>
    <row r="85" spans="1:16" hidden="1" outlineLevel="1" collapsed="1">
      <c r="A85" s="8">
        <v>42795</v>
      </c>
      <c r="B85" s="45">
        <v>9.1713000000000005</v>
      </c>
      <c r="C85" s="45">
        <v>9.6574000000000009</v>
      </c>
      <c r="D85" s="45">
        <v>10.621</v>
      </c>
      <c r="E85" s="45">
        <v>5.7641999999999998</v>
      </c>
      <c r="F85" s="45">
        <v>4</v>
      </c>
      <c r="G85" s="45">
        <v>10.081300000000001</v>
      </c>
      <c r="H85" s="45">
        <v>10.035399999999999</v>
      </c>
      <c r="I85" s="45">
        <v>11.0228</v>
      </c>
      <c r="J85" s="45">
        <v>7.1219999999999999</v>
      </c>
      <c r="K85" s="45">
        <v>4</v>
      </c>
      <c r="L85" s="45">
        <v>4.5141999999999998</v>
      </c>
      <c r="M85" s="45">
        <v>1.3865000000000001</v>
      </c>
      <c r="N85" s="45">
        <v>6.6577999999999999</v>
      </c>
      <c r="O85" s="45">
        <v>3.66</v>
      </c>
      <c r="P85" s="45">
        <v>0</v>
      </c>
    </row>
    <row r="86" spans="1:16" hidden="1" outlineLevel="1" collapsed="1">
      <c r="A86" s="8">
        <v>42826</v>
      </c>
      <c r="B86" s="45">
        <v>8.8787000000000003</v>
      </c>
      <c r="C86" s="45">
        <v>7.8922999999999996</v>
      </c>
      <c r="D86" s="45">
        <v>9.9422999999999995</v>
      </c>
      <c r="E86" s="45">
        <v>6.2644000000000002</v>
      </c>
      <c r="F86" s="45">
        <v>6</v>
      </c>
      <c r="G86" s="45">
        <v>9.8561999999999994</v>
      </c>
      <c r="H86" s="45">
        <v>8.3249999999999993</v>
      </c>
      <c r="I86" s="45">
        <v>11.0451</v>
      </c>
      <c r="J86" s="45">
        <v>7.5888</v>
      </c>
      <c r="K86" s="45">
        <v>0</v>
      </c>
      <c r="L86" s="45">
        <v>5.1609999999999996</v>
      </c>
      <c r="M86" s="45">
        <v>0.64300000000000002</v>
      </c>
      <c r="N86" s="45">
        <v>6.5465999999999998</v>
      </c>
      <c r="O86" s="45">
        <v>0.49309999999999998</v>
      </c>
      <c r="P86" s="45">
        <v>6</v>
      </c>
    </row>
    <row r="87" spans="1:16" hidden="1" outlineLevel="1" collapsed="1">
      <c r="A87" s="8">
        <v>42856</v>
      </c>
      <c r="B87" s="45">
        <v>8.9463000000000008</v>
      </c>
      <c r="C87" s="45">
        <v>7.7965999999999998</v>
      </c>
      <c r="D87" s="45">
        <v>11.1761</v>
      </c>
      <c r="E87" s="45">
        <v>6.6029999999999998</v>
      </c>
      <c r="F87" s="45">
        <v>6</v>
      </c>
      <c r="G87" s="45">
        <v>9.4242000000000008</v>
      </c>
      <c r="H87" s="45">
        <v>8.0761000000000003</v>
      </c>
      <c r="I87" s="45">
        <v>11.376899999999999</v>
      </c>
      <c r="J87" s="45">
        <v>7.3582999999999998</v>
      </c>
      <c r="K87" s="45">
        <v>0</v>
      </c>
      <c r="L87" s="45">
        <v>1.2488999999999999</v>
      </c>
      <c r="M87" s="45">
        <v>1.9592000000000001</v>
      </c>
      <c r="N87" s="45">
        <v>2.3094999999999999</v>
      </c>
      <c r="O87" s="45">
        <v>0.79490000000000005</v>
      </c>
      <c r="P87" s="45">
        <v>6</v>
      </c>
    </row>
    <row r="88" spans="1:16" hidden="1" outlineLevel="1" collapsed="1">
      <c r="A88" s="8">
        <v>42887</v>
      </c>
      <c r="B88" s="45">
        <v>7.9672000000000001</v>
      </c>
      <c r="C88" s="45">
        <v>7.7888000000000002</v>
      </c>
      <c r="D88" s="45">
        <v>9.2535000000000007</v>
      </c>
      <c r="E88" s="45">
        <v>6.4793000000000003</v>
      </c>
      <c r="F88" s="45">
        <v>6</v>
      </c>
      <c r="G88" s="45">
        <v>8.6402999999999999</v>
      </c>
      <c r="H88" s="45">
        <v>7.9405000000000001</v>
      </c>
      <c r="I88" s="45">
        <v>10.6983</v>
      </c>
      <c r="J88" s="45">
        <v>7.0143000000000004</v>
      </c>
      <c r="K88" s="45">
        <v>0</v>
      </c>
      <c r="L88" s="45">
        <v>5.2666000000000004</v>
      </c>
      <c r="M88" s="45">
        <v>1.02</v>
      </c>
      <c r="N88" s="45">
        <v>6.1516999999999999</v>
      </c>
      <c r="O88" s="45">
        <v>2.9792999999999998</v>
      </c>
      <c r="P88" s="45">
        <v>6</v>
      </c>
    </row>
    <row r="89" spans="1:16" hidden="1" outlineLevel="1" collapsed="1">
      <c r="A89" s="8">
        <v>42917</v>
      </c>
      <c r="B89" s="45">
        <v>7.5929000000000002</v>
      </c>
      <c r="C89" s="45">
        <v>6.2934999999999999</v>
      </c>
      <c r="D89" s="45">
        <v>8.6450999999999993</v>
      </c>
      <c r="E89" s="45">
        <v>6.6447000000000003</v>
      </c>
      <c r="F89" s="45">
        <v>6</v>
      </c>
      <c r="G89" s="45">
        <v>8.1696000000000009</v>
      </c>
      <c r="H89" s="45">
        <v>6.3010999999999999</v>
      </c>
      <c r="I89" s="45">
        <v>10.361499999999999</v>
      </c>
      <c r="J89" s="45">
        <v>6.7469999999999999</v>
      </c>
      <c r="K89" s="45">
        <v>0</v>
      </c>
      <c r="L89" s="45">
        <v>4.6959999999999997</v>
      </c>
      <c r="M89" s="45">
        <v>0.92369999999999997</v>
      </c>
      <c r="N89" s="45">
        <v>4.7815000000000003</v>
      </c>
      <c r="O89" s="45">
        <v>2.6358999999999999</v>
      </c>
      <c r="P89" s="45">
        <v>6</v>
      </c>
    </row>
    <row r="90" spans="1:16" hidden="1" outlineLevel="1" collapsed="1">
      <c r="A90" s="8">
        <v>42948</v>
      </c>
      <c r="B90" s="45">
        <v>7.3017000000000003</v>
      </c>
      <c r="C90" s="45">
        <v>6.4196</v>
      </c>
      <c r="D90" s="45">
        <v>8.2965</v>
      </c>
      <c r="E90" s="45">
        <v>5.8255999999999997</v>
      </c>
      <c r="F90" s="45">
        <v>6.5621999999999998</v>
      </c>
      <c r="G90" s="45">
        <v>8.2940000000000005</v>
      </c>
      <c r="H90" s="45">
        <v>6.4234</v>
      </c>
      <c r="I90" s="45">
        <v>10.2393</v>
      </c>
      <c r="J90" s="45">
        <v>6.75</v>
      </c>
      <c r="K90" s="45">
        <v>7</v>
      </c>
      <c r="L90" s="45">
        <v>4.6173000000000002</v>
      </c>
      <c r="M90" s="45">
        <v>0.40739999999999998</v>
      </c>
      <c r="N90" s="45">
        <v>5.4275000000000002</v>
      </c>
      <c r="O90" s="45">
        <v>0.24610000000000001</v>
      </c>
      <c r="P90" s="45">
        <v>6</v>
      </c>
    </row>
    <row r="91" spans="1:16" hidden="1" outlineLevel="1" collapsed="1">
      <c r="A91" s="8">
        <v>42979</v>
      </c>
      <c r="B91" s="45">
        <v>7.0369999999999999</v>
      </c>
      <c r="C91" s="45">
        <v>6.1239999999999997</v>
      </c>
      <c r="D91" s="45">
        <v>8.0911000000000008</v>
      </c>
      <c r="E91" s="45">
        <v>5.7331000000000003</v>
      </c>
      <c r="F91" s="45">
        <v>5.7495000000000003</v>
      </c>
      <c r="G91" s="45">
        <v>7.8701999999999996</v>
      </c>
      <c r="H91" s="45">
        <v>6.1517999999999997</v>
      </c>
      <c r="I91" s="45">
        <v>9.5488</v>
      </c>
      <c r="J91" s="45">
        <v>6.3562000000000003</v>
      </c>
      <c r="K91" s="45">
        <v>5</v>
      </c>
      <c r="L91" s="45">
        <v>0.82369999999999999</v>
      </c>
      <c r="M91" s="45">
        <v>0.4793</v>
      </c>
      <c r="N91" s="45">
        <v>0.76970000000000005</v>
      </c>
      <c r="O91" s="45">
        <v>0.82620000000000005</v>
      </c>
      <c r="P91" s="45">
        <v>6</v>
      </c>
    </row>
    <row r="92" spans="1:16" hidden="1" outlineLevel="1" collapsed="1">
      <c r="A92" s="8">
        <v>43009</v>
      </c>
      <c r="B92" s="45">
        <v>7.4913999999999996</v>
      </c>
      <c r="C92" s="45">
        <v>5.6844999999999999</v>
      </c>
      <c r="D92" s="45">
        <v>8.3117000000000001</v>
      </c>
      <c r="E92" s="45">
        <v>6.6749000000000001</v>
      </c>
      <c r="F92" s="45">
        <v>5.9625000000000004</v>
      </c>
      <c r="G92" s="45">
        <v>8.6766000000000005</v>
      </c>
      <c r="H92" s="45">
        <v>5.6913999999999998</v>
      </c>
      <c r="I92" s="45">
        <v>10.3102</v>
      </c>
      <c r="J92" s="45">
        <v>7.601</v>
      </c>
      <c r="K92" s="45">
        <v>5</v>
      </c>
      <c r="L92" s="45">
        <v>2.9922</v>
      </c>
      <c r="M92" s="45">
        <v>0.21279999999999999</v>
      </c>
      <c r="N92" s="45">
        <v>3.5510000000000002</v>
      </c>
      <c r="O92" s="45">
        <v>0.15609999999999999</v>
      </c>
      <c r="P92" s="45">
        <v>6</v>
      </c>
    </row>
    <row r="93" spans="1:16" hidden="1" outlineLevel="1" collapsed="1">
      <c r="A93" s="8">
        <v>43040</v>
      </c>
      <c r="B93" s="45">
        <v>7.3743999999999996</v>
      </c>
      <c r="C93" s="45">
        <v>5.5797999999999996</v>
      </c>
      <c r="D93" s="45">
        <v>8.7330000000000005</v>
      </c>
      <c r="E93" s="45">
        <v>6.4522000000000004</v>
      </c>
      <c r="F93" s="45">
        <v>5.9157999999999999</v>
      </c>
      <c r="G93" s="45">
        <v>8.5565999999999995</v>
      </c>
      <c r="H93" s="45">
        <v>5.5857000000000001</v>
      </c>
      <c r="I93" s="45">
        <v>10.3094</v>
      </c>
      <c r="J93" s="45">
        <v>7.8121999999999998</v>
      </c>
      <c r="K93" s="45">
        <v>5</v>
      </c>
      <c r="L93" s="45">
        <v>2.0196999999999998</v>
      </c>
      <c r="M93" s="45">
        <v>0.16470000000000001</v>
      </c>
      <c r="N93" s="45">
        <v>3.3071000000000002</v>
      </c>
      <c r="O93" s="45">
        <v>0.29470000000000002</v>
      </c>
      <c r="P93" s="45">
        <v>6</v>
      </c>
    </row>
    <row r="94" spans="1:16" hidden="1" outlineLevel="1" collapsed="1">
      <c r="A94" s="8">
        <v>43070</v>
      </c>
      <c r="B94" s="45">
        <v>8.4277999999999995</v>
      </c>
      <c r="C94" s="45">
        <v>5.1215000000000002</v>
      </c>
      <c r="D94" s="45">
        <v>10.423400000000001</v>
      </c>
      <c r="E94" s="45">
        <v>7.0499000000000001</v>
      </c>
      <c r="F94" s="45">
        <v>5.9995000000000003</v>
      </c>
      <c r="G94" s="45">
        <v>9.4527000000000001</v>
      </c>
      <c r="H94" s="45">
        <v>5.1818999999999997</v>
      </c>
      <c r="I94" s="45">
        <v>11.9688</v>
      </c>
      <c r="J94" s="45">
        <v>8.4393999999999991</v>
      </c>
      <c r="K94" s="45">
        <v>0.1</v>
      </c>
      <c r="L94" s="45">
        <v>4.931</v>
      </c>
      <c r="M94" s="45">
        <v>0.21299999999999999</v>
      </c>
      <c r="N94" s="45">
        <v>5.9824999999999999</v>
      </c>
      <c r="O94" s="45">
        <v>3.556</v>
      </c>
      <c r="P94" s="45">
        <v>6</v>
      </c>
    </row>
    <row r="95" spans="1:16" hidden="1" outlineLevel="1" collapsed="1">
      <c r="A95" s="8">
        <v>43101</v>
      </c>
      <c r="B95" s="45">
        <v>8.9443000000000001</v>
      </c>
      <c r="C95" s="45">
        <v>6.2946</v>
      </c>
      <c r="D95" s="45">
        <v>10.6212</v>
      </c>
      <c r="E95" s="45">
        <v>8.0029000000000003</v>
      </c>
      <c r="F95" s="45">
        <v>5.3071000000000002</v>
      </c>
      <c r="G95" s="45">
        <v>9.2111000000000001</v>
      </c>
      <c r="H95" s="45">
        <v>6.5297000000000001</v>
      </c>
      <c r="I95" s="45">
        <v>11.121</v>
      </c>
      <c r="J95" s="45">
        <v>8.0870999999999995</v>
      </c>
      <c r="K95" s="45">
        <v>5</v>
      </c>
      <c r="L95" s="45">
        <v>2.8271000000000002</v>
      </c>
      <c r="M95" s="45">
        <v>4.8800000000000003E-2</v>
      </c>
      <c r="N95" s="45">
        <v>2.2359</v>
      </c>
      <c r="O95" s="45">
        <v>5.1002999999999998</v>
      </c>
      <c r="P95" s="45">
        <v>6</v>
      </c>
    </row>
    <row r="96" spans="1:16" hidden="1" outlineLevel="1" collapsed="1">
      <c r="A96" s="8">
        <v>43132</v>
      </c>
      <c r="B96" s="45">
        <v>8.8843999999999994</v>
      </c>
      <c r="C96" s="45">
        <v>6.2438000000000002</v>
      </c>
      <c r="D96" s="45">
        <v>10.808999999999999</v>
      </c>
      <c r="E96" s="45">
        <v>8.4861000000000004</v>
      </c>
      <c r="F96" s="45">
        <v>0</v>
      </c>
      <c r="G96" s="45">
        <v>9.4055999999999997</v>
      </c>
      <c r="H96" s="45">
        <v>6.2442000000000002</v>
      </c>
      <c r="I96" s="45">
        <v>11.1463</v>
      </c>
      <c r="J96" s="45">
        <v>9.2175999999999991</v>
      </c>
      <c r="K96" s="45">
        <v>0</v>
      </c>
      <c r="L96" s="45">
        <v>1.2657</v>
      </c>
      <c r="M96" s="45">
        <v>9.9199999999999997E-2</v>
      </c>
      <c r="N96" s="45">
        <v>2.4830000000000001</v>
      </c>
      <c r="O96" s="45">
        <v>1.0085</v>
      </c>
      <c r="P96" s="45">
        <v>0</v>
      </c>
    </row>
    <row r="97" spans="1:16" hidden="1" outlineLevel="1" collapsed="1">
      <c r="A97" s="8">
        <v>43160</v>
      </c>
      <c r="B97" s="45">
        <v>9.2241</v>
      </c>
      <c r="C97" s="45">
        <v>7.2393999999999998</v>
      </c>
      <c r="D97" s="45">
        <v>10.247199999999999</v>
      </c>
      <c r="E97" s="45">
        <v>9.7781000000000002</v>
      </c>
      <c r="F97" s="45">
        <v>0</v>
      </c>
      <c r="G97" s="45">
        <v>10.232100000000001</v>
      </c>
      <c r="H97" s="45">
        <v>7.4916999999999998</v>
      </c>
      <c r="I97" s="45">
        <v>11.933</v>
      </c>
      <c r="J97" s="45">
        <v>11.201000000000001</v>
      </c>
      <c r="K97" s="45">
        <v>0</v>
      </c>
      <c r="L97" s="45">
        <v>3.5699000000000001</v>
      </c>
      <c r="M97" s="45">
        <v>6.9400000000000003E-2</v>
      </c>
      <c r="N97" s="45">
        <v>5.2412999999999998</v>
      </c>
      <c r="O97" s="45">
        <v>1.3848</v>
      </c>
      <c r="P97" s="45">
        <v>0</v>
      </c>
    </row>
    <row r="98" spans="1:16" hidden="1" outlineLevel="1" collapsed="1">
      <c r="A98" s="8">
        <v>43191</v>
      </c>
      <c r="B98" s="45">
        <v>9.2942999999999998</v>
      </c>
      <c r="C98" s="45">
        <v>6.6513999999999998</v>
      </c>
      <c r="D98" s="45">
        <v>11.421099999999999</v>
      </c>
      <c r="E98" s="45">
        <v>5.1707000000000001</v>
      </c>
      <c r="F98" s="45">
        <v>0</v>
      </c>
      <c r="G98" s="45">
        <v>10.826000000000001</v>
      </c>
      <c r="H98" s="45">
        <v>7.8175999999999997</v>
      </c>
      <c r="I98" s="45">
        <v>12.6341</v>
      </c>
      <c r="J98" s="45">
        <v>7.3148</v>
      </c>
      <c r="K98" s="45">
        <v>0</v>
      </c>
      <c r="L98" s="45">
        <v>3.6194000000000002</v>
      </c>
      <c r="M98" s="45">
        <v>0.15440000000000001</v>
      </c>
      <c r="N98" s="45">
        <v>4.4458000000000002</v>
      </c>
      <c r="O98" s="45">
        <v>5.1329000000000002</v>
      </c>
      <c r="P98" s="45">
        <v>0</v>
      </c>
    </row>
    <row r="99" spans="1:16" hidden="1" outlineLevel="1" collapsed="1">
      <c r="A99" s="8">
        <v>43221</v>
      </c>
      <c r="B99" s="45">
        <v>9.6714000000000002</v>
      </c>
      <c r="C99" s="45">
        <v>6.7397</v>
      </c>
      <c r="D99" s="45">
        <v>12.1913</v>
      </c>
      <c r="E99" s="45">
        <v>7.7092000000000001</v>
      </c>
      <c r="F99" s="45">
        <v>5</v>
      </c>
      <c r="G99" s="45">
        <v>10.868600000000001</v>
      </c>
      <c r="H99" s="45">
        <v>7.923</v>
      </c>
      <c r="I99" s="45">
        <v>13.2631</v>
      </c>
      <c r="J99" s="45">
        <v>13.248799999999999</v>
      </c>
      <c r="K99" s="45">
        <v>5</v>
      </c>
      <c r="L99" s="45">
        <v>2.3573</v>
      </c>
      <c r="M99" s="45">
        <v>0.15709999999999999</v>
      </c>
      <c r="N99" s="45">
        <v>4.4653</v>
      </c>
      <c r="O99" s="45">
        <v>4.7184999999999997</v>
      </c>
      <c r="P99" s="45">
        <v>0</v>
      </c>
    </row>
    <row r="100" spans="1:16" hidden="1" outlineLevel="1" collapsed="1">
      <c r="A100" s="8">
        <v>43252</v>
      </c>
      <c r="B100" s="45">
        <v>10.9292</v>
      </c>
      <c r="C100" s="45">
        <v>8.9215999999999998</v>
      </c>
      <c r="D100" s="45">
        <v>12.852399999999999</v>
      </c>
      <c r="E100" s="45">
        <v>10.3611</v>
      </c>
      <c r="F100" s="45">
        <v>0</v>
      </c>
      <c r="G100" s="45">
        <v>11.452400000000001</v>
      </c>
      <c r="H100" s="45">
        <v>9.1689000000000007</v>
      </c>
      <c r="I100" s="45">
        <v>13.673999999999999</v>
      </c>
      <c r="J100" s="45">
        <v>14.3489</v>
      </c>
      <c r="K100" s="45">
        <v>0</v>
      </c>
      <c r="L100" s="45">
        <v>3.1312000000000002</v>
      </c>
      <c r="M100" s="45">
        <v>5.4699999999999999E-2</v>
      </c>
      <c r="N100" s="45">
        <v>3.9258999999999999</v>
      </c>
      <c r="O100" s="45">
        <v>3.9441000000000002</v>
      </c>
      <c r="P100" s="45">
        <v>0</v>
      </c>
    </row>
    <row r="101" spans="1:16" hidden="1" outlineLevel="1" collapsed="1">
      <c r="A101" s="8">
        <v>43282</v>
      </c>
      <c r="B101" s="45">
        <v>11.3363</v>
      </c>
      <c r="C101" s="45">
        <v>7.5049999999999999</v>
      </c>
      <c r="D101" s="45">
        <v>13.1783</v>
      </c>
      <c r="E101" s="45">
        <v>10.3957</v>
      </c>
      <c r="F101" s="45">
        <v>5</v>
      </c>
      <c r="G101" s="45">
        <v>12.0488</v>
      </c>
      <c r="H101" s="45">
        <v>8.7041000000000004</v>
      </c>
      <c r="I101" s="45">
        <v>13.453900000000001</v>
      </c>
      <c r="J101" s="45">
        <v>13.324</v>
      </c>
      <c r="K101" s="45">
        <v>5</v>
      </c>
      <c r="L101" s="45">
        <v>1.0226</v>
      </c>
      <c r="M101" s="45">
        <v>0.17469999999999999</v>
      </c>
      <c r="N101" s="45">
        <v>2.6242999999999999</v>
      </c>
      <c r="O101" s="45">
        <v>5.7591000000000001</v>
      </c>
      <c r="P101" s="45">
        <v>0</v>
      </c>
    </row>
    <row r="102" spans="1:16" hidden="1" outlineLevel="1" collapsed="1">
      <c r="A102" s="8">
        <v>43313</v>
      </c>
      <c r="B102" s="45">
        <v>12.4133</v>
      </c>
      <c r="C102" s="45">
        <v>8.3797999999999995</v>
      </c>
      <c r="D102" s="45">
        <v>13.544499999999999</v>
      </c>
      <c r="E102" s="45">
        <v>9.2451000000000008</v>
      </c>
      <c r="F102" s="45">
        <v>0</v>
      </c>
      <c r="G102" s="45">
        <v>12.6709</v>
      </c>
      <c r="H102" s="45">
        <v>8.8742000000000001</v>
      </c>
      <c r="I102" s="45">
        <v>13.678800000000001</v>
      </c>
      <c r="J102" s="45">
        <v>10.3942</v>
      </c>
      <c r="K102" s="45">
        <v>0</v>
      </c>
      <c r="L102" s="45">
        <v>1.9473</v>
      </c>
      <c r="M102" s="45">
        <v>0.2024</v>
      </c>
      <c r="N102" s="45">
        <v>3.6375000000000002</v>
      </c>
      <c r="O102" s="45">
        <v>4.3446999999999996</v>
      </c>
      <c r="P102" s="45">
        <v>0</v>
      </c>
    </row>
    <row r="103" spans="1:16" hidden="1" outlineLevel="1" collapsed="1">
      <c r="A103" s="8">
        <v>43344</v>
      </c>
      <c r="B103" s="45">
        <v>12.2362</v>
      </c>
      <c r="C103" s="45">
        <v>6.4015000000000004</v>
      </c>
      <c r="D103" s="45">
        <v>13.8119</v>
      </c>
      <c r="E103" s="45">
        <v>10.3269</v>
      </c>
      <c r="F103" s="45">
        <v>0</v>
      </c>
      <c r="G103" s="45">
        <v>12.6655</v>
      </c>
      <c r="H103" s="45">
        <v>7.4164000000000003</v>
      </c>
      <c r="I103" s="45">
        <v>13.8826</v>
      </c>
      <c r="J103" s="45">
        <v>12.6388</v>
      </c>
      <c r="K103" s="45">
        <v>0</v>
      </c>
      <c r="L103" s="45">
        <v>0.64590000000000003</v>
      </c>
      <c r="M103" s="45">
        <v>0.1696</v>
      </c>
      <c r="N103" s="45">
        <v>1.9302999999999999</v>
      </c>
      <c r="O103" s="45">
        <v>5.6181999999999999</v>
      </c>
      <c r="P103" s="45">
        <v>0</v>
      </c>
    </row>
    <row r="104" spans="1:16" hidden="1" outlineLevel="1" collapsed="1">
      <c r="A104" s="8">
        <v>43374</v>
      </c>
      <c r="B104" s="45">
        <v>13.241300000000001</v>
      </c>
      <c r="C104" s="45">
        <v>6.8041</v>
      </c>
      <c r="D104" s="45">
        <v>14.702400000000001</v>
      </c>
      <c r="E104" s="45">
        <v>8.2553000000000001</v>
      </c>
      <c r="F104" s="45">
        <v>3</v>
      </c>
      <c r="G104" s="45">
        <v>13.665800000000001</v>
      </c>
      <c r="H104" s="45">
        <v>7.5587</v>
      </c>
      <c r="I104" s="45">
        <v>14.9312</v>
      </c>
      <c r="J104" s="45">
        <v>8.9757999999999996</v>
      </c>
      <c r="K104" s="45">
        <v>0</v>
      </c>
      <c r="L104" s="45">
        <v>1.8137000000000001</v>
      </c>
      <c r="M104" s="45">
        <v>0.2414</v>
      </c>
      <c r="N104" s="45">
        <v>3.4441000000000002</v>
      </c>
      <c r="O104" s="45">
        <v>4.9794999999999998</v>
      </c>
      <c r="P104" s="45">
        <v>3</v>
      </c>
    </row>
    <row r="105" spans="1:16" hidden="1" outlineLevel="1" collapsed="1">
      <c r="A105" s="8">
        <v>43405</v>
      </c>
      <c r="B105" s="45">
        <v>13.5288</v>
      </c>
      <c r="C105" s="45">
        <v>7.6234999999999999</v>
      </c>
      <c r="D105" s="45">
        <v>15.3553</v>
      </c>
      <c r="E105" s="45">
        <v>4.0213000000000001</v>
      </c>
      <c r="F105" s="45">
        <v>0</v>
      </c>
      <c r="G105" s="45">
        <v>14.174300000000001</v>
      </c>
      <c r="H105" s="45">
        <v>7.7152000000000003</v>
      </c>
      <c r="I105" s="45">
        <v>16.290400000000002</v>
      </c>
      <c r="J105" s="45">
        <v>4.0213000000000001</v>
      </c>
      <c r="K105" s="45">
        <v>0</v>
      </c>
      <c r="L105" s="45">
        <v>2.5400999999999998</v>
      </c>
      <c r="M105" s="45">
        <v>0.64019999999999999</v>
      </c>
      <c r="N105" s="45">
        <v>2.6471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13.0703</v>
      </c>
      <c r="C106" s="45">
        <v>8.3810000000000002</v>
      </c>
      <c r="D106" s="45">
        <v>15.445399999999999</v>
      </c>
      <c r="E106" s="45">
        <v>13.489800000000001</v>
      </c>
      <c r="F106" s="45">
        <v>0</v>
      </c>
      <c r="G106" s="45">
        <v>13.503500000000001</v>
      </c>
      <c r="H106" s="45">
        <v>8.6153999999999993</v>
      </c>
      <c r="I106" s="45">
        <v>15.9641</v>
      </c>
      <c r="J106" s="45">
        <v>16.827000000000002</v>
      </c>
      <c r="K106" s="45">
        <v>0</v>
      </c>
      <c r="L106" s="45">
        <v>2.8601999999999999</v>
      </c>
      <c r="M106" s="45">
        <v>1.8169999999999999</v>
      </c>
      <c r="N106" s="45">
        <v>2.9363999999999999</v>
      </c>
      <c r="O106" s="45">
        <v>6.1303999999999998</v>
      </c>
      <c r="P106" s="45">
        <v>0</v>
      </c>
    </row>
    <row r="107" spans="1:16" hidden="1" outlineLevel="1" collapsed="1">
      <c r="A107" s="8">
        <v>43466</v>
      </c>
      <c r="B107" s="45">
        <v>12.180199999999999</v>
      </c>
      <c r="C107" s="45">
        <v>8.4983000000000004</v>
      </c>
      <c r="D107" s="45">
        <v>14.215400000000001</v>
      </c>
      <c r="E107" s="45">
        <v>5.4855</v>
      </c>
      <c r="F107" s="45">
        <v>16</v>
      </c>
      <c r="G107" s="45">
        <v>12.6493</v>
      </c>
      <c r="H107" s="45">
        <v>8.9612999999999996</v>
      </c>
      <c r="I107" s="45">
        <v>14.5601</v>
      </c>
      <c r="J107" s="45">
        <v>4.2157</v>
      </c>
      <c r="K107" s="45">
        <v>16</v>
      </c>
      <c r="L107" s="45">
        <v>2.7585999999999999</v>
      </c>
      <c r="M107" s="45">
        <v>1.2519</v>
      </c>
      <c r="N107" s="45">
        <v>3.3199000000000001</v>
      </c>
      <c r="O107" s="45">
        <v>5.6485000000000003</v>
      </c>
      <c r="P107" s="45">
        <v>0</v>
      </c>
    </row>
    <row r="108" spans="1:16" hidden="1" outlineLevel="1" collapsed="1">
      <c r="A108" s="8">
        <v>43497</v>
      </c>
      <c r="B108" s="45">
        <v>13.502800000000001</v>
      </c>
      <c r="C108" s="45">
        <v>8.2348999999999997</v>
      </c>
      <c r="D108" s="45">
        <v>15.5755</v>
      </c>
      <c r="E108" s="45">
        <v>5.8169000000000004</v>
      </c>
      <c r="F108" s="45">
        <v>13.9796</v>
      </c>
      <c r="G108" s="45">
        <v>13.903600000000001</v>
      </c>
      <c r="H108" s="45">
        <v>8.8179999999999996</v>
      </c>
      <c r="I108" s="45">
        <v>15.6709</v>
      </c>
      <c r="J108" s="45">
        <v>4.0435999999999996</v>
      </c>
      <c r="K108" s="45">
        <v>13.9796</v>
      </c>
      <c r="L108" s="45">
        <v>3.0105</v>
      </c>
      <c r="M108" s="45">
        <v>1.9497</v>
      </c>
      <c r="N108" s="45">
        <v>2.8035000000000001</v>
      </c>
      <c r="O108" s="45">
        <v>5.9530000000000003</v>
      </c>
      <c r="P108" s="45">
        <v>0</v>
      </c>
    </row>
    <row r="109" spans="1:16" hidden="1" outlineLevel="1" collapsed="1">
      <c r="A109" s="8">
        <v>43525</v>
      </c>
      <c r="B109" s="45">
        <v>12.3132</v>
      </c>
      <c r="C109" s="45">
        <v>6.3391000000000002</v>
      </c>
      <c r="D109" s="45">
        <v>14.5588</v>
      </c>
      <c r="E109" s="45">
        <v>5.7417999999999996</v>
      </c>
      <c r="F109" s="45">
        <v>16</v>
      </c>
      <c r="G109" s="45">
        <v>13.4802</v>
      </c>
      <c r="H109" s="45">
        <v>6.6154999999999999</v>
      </c>
      <c r="I109" s="45">
        <v>15.129899999999999</v>
      </c>
      <c r="J109" s="45">
        <v>8.1572999999999993</v>
      </c>
      <c r="K109" s="45">
        <v>16</v>
      </c>
      <c r="L109" s="45">
        <v>2.3146</v>
      </c>
      <c r="M109" s="45">
        <v>9.1200000000000003E-2</v>
      </c>
      <c r="N109" s="45">
        <v>3.9039000000000001</v>
      </c>
      <c r="O109" s="45">
        <v>1.5029999999999999</v>
      </c>
      <c r="P109" s="45">
        <v>0</v>
      </c>
    </row>
    <row r="110" spans="1:16" hidden="1" outlineLevel="1" collapsed="1">
      <c r="A110" s="8">
        <v>43556</v>
      </c>
      <c r="B110" s="45">
        <v>13.3467</v>
      </c>
      <c r="C110" s="45">
        <v>6.8238000000000003</v>
      </c>
      <c r="D110" s="45">
        <v>14.793900000000001</v>
      </c>
      <c r="E110" s="45">
        <v>8.0390999999999995</v>
      </c>
      <c r="F110" s="45">
        <v>12.701499999999999</v>
      </c>
      <c r="G110" s="45">
        <v>14.7408</v>
      </c>
      <c r="H110" s="45">
        <v>6.8238000000000003</v>
      </c>
      <c r="I110" s="45">
        <v>16.064399999999999</v>
      </c>
      <c r="J110" s="45">
        <v>10.5571</v>
      </c>
      <c r="K110" s="45">
        <v>12.701499999999999</v>
      </c>
      <c r="L110" s="45">
        <v>4.4378000000000002</v>
      </c>
      <c r="M110" s="45">
        <v>0.01</v>
      </c>
      <c r="N110" s="45">
        <v>5.4248000000000003</v>
      </c>
      <c r="O110" s="45">
        <v>2.0937999999999999</v>
      </c>
      <c r="P110" s="45">
        <v>0</v>
      </c>
    </row>
    <row r="111" spans="1:16" hidden="1" outlineLevel="1" collapsed="1">
      <c r="A111" s="8">
        <v>43586</v>
      </c>
      <c r="B111" s="45">
        <v>13.1066</v>
      </c>
      <c r="C111" s="45">
        <v>6.8246000000000002</v>
      </c>
      <c r="D111" s="45">
        <v>14.734299999999999</v>
      </c>
      <c r="E111" s="45">
        <v>7.5425000000000004</v>
      </c>
      <c r="F111" s="45">
        <v>4.0223000000000004</v>
      </c>
      <c r="G111" s="45">
        <v>13.9252</v>
      </c>
      <c r="H111" s="45">
        <v>6.8247</v>
      </c>
      <c r="I111" s="45">
        <v>14.8987</v>
      </c>
      <c r="J111" s="45">
        <v>10.7651</v>
      </c>
      <c r="K111" s="45">
        <v>4.0223000000000004</v>
      </c>
      <c r="L111" s="45">
        <v>3.5238</v>
      </c>
      <c r="M111" s="45">
        <v>0.01</v>
      </c>
      <c r="N111" s="45">
        <v>1.8204</v>
      </c>
      <c r="O111" s="45">
        <v>3.7665999999999999</v>
      </c>
      <c r="P111" s="45">
        <v>0</v>
      </c>
    </row>
    <row r="112" spans="1:16" hidden="1" outlineLevel="1" collapsed="1">
      <c r="A112" s="8">
        <v>43617</v>
      </c>
      <c r="B112" s="45">
        <v>13.003399999999999</v>
      </c>
      <c r="C112" s="45">
        <v>6.4871999999999996</v>
      </c>
      <c r="D112" s="45">
        <v>14.665900000000001</v>
      </c>
      <c r="E112" s="45">
        <v>8.2917000000000005</v>
      </c>
      <c r="F112" s="45">
        <v>4</v>
      </c>
      <c r="G112" s="45">
        <v>13.7744</v>
      </c>
      <c r="H112" s="45">
        <v>6.4873000000000003</v>
      </c>
      <c r="I112" s="45">
        <v>14.9923</v>
      </c>
      <c r="J112" s="45">
        <v>11.0023</v>
      </c>
      <c r="K112" s="45">
        <v>4</v>
      </c>
      <c r="L112" s="45">
        <v>3.8287</v>
      </c>
      <c r="M112" s="45">
        <v>0.01</v>
      </c>
      <c r="N112" s="45">
        <v>3.5506000000000002</v>
      </c>
      <c r="O112" s="45">
        <v>3.9377</v>
      </c>
      <c r="P112" s="45">
        <v>0</v>
      </c>
    </row>
    <row r="113" spans="1:16" hidden="1" outlineLevel="1" collapsed="1">
      <c r="A113" s="8">
        <v>43647</v>
      </c>
      <c r="B113" s="45">
        <v>14.2875</v>
      </c>
      <c r="C113" s="45">
        <v>7.6177999999999999</v>
      </c>
      <c r="D113" s="45">
        <v>15.382</v>
      </c>
      <c r="E113" s="45">
        <v>9.2579999999999991</v>
      </c>
      <c r="F113" s="45">
        <v>4</v>
      </c>
      <c r="G113" s="45">
        <v>14.6159</v>
      </c>
      <c r="H113" s="45">
        <v>7.6180000000000003</v>
      </c>
      <c r="I113" s="45">
        <v>15.536899999999999</v>
      </c>
      <c r="J113" s="45">
        <v>10.976900000000001</v>
      </c>
      <c r="K113" s="45">
        <v>4</v>
      </c>
      <c r="L113" s="45">
        <v>2.3736999999999999</v>
      </c>
      <c r="M113" s="45">
        <v>0.01</v>
      </c>
      <c r="N113" s="45">
        <v>2.8529</v>
      </c>
      <c r="O113" s="45">
        <v>2.0767000000000002</v>
      </c>
      <c r="P113" s="45">
        <v>0</v>
      </c>
    </row>
    <row r="114" spans="1:16" hidden="1" outlineLevel="1" collapsed="1">
      <c r="A114" s="8">
        <v>43678</v>
      </c>
      <c r="B114" s="45">
        <v>12.8734</v>
      </c>
      <c r="C114" s="45">
        <v>7.7632000000000003</v>
      </c>
      <c r="D114" s="45">
        <v>14.2837</v>
      </c>
      <c r="E114" s="45">
        <v>7.6787000000000001</v>
      </c>
      <c r="F114" s="45">
        <v>4</v>
      </c>
      <c r="G114" s="45">
        <v>13.448499999999999</v>
      </c>
      <c r="H114" s="45">
        <v>7.7633999999999999</v>
      </c>
      <c r="I114" s="45">
        <v>14.6111</v>
      </c>
      <c r="J114" s="45">
        <v>10.156700000000001</v>
      </c>
      <c r="K114" s="45">
        <v>4</v>
      </c>
      <c r="L114" s="45">
        <v>1.893</v>
      </c>
      <c r="M114" s="45">
        <v>0.01</v>
      </c>
      <c r="N114" s="45">
        <v>3.5255000000000001</v>
      </c>
      <c r="O114" s="45">
        <v>0.46820000000000001</v>
      </c>
      <c r="P114" s="45">
        <v>0</v>
      </c>
    </row>
    <row r="115" spans="1:16" hidden="1" outlineLevel="1" collapsed="1">
      <c r="A115" s="8">
        <v>43709</v>
      </c>
      <c r="B115" s="45">
        <v>13.271800000000001</v>
      </c>
      <c r="C115" s="45">
        <v>7.0685000000000002</v>
      </c>
      <c r="D115" s="45">
        <v>14.6205</v>
      </c>
      <c r="E115" s="45">
        <v>8.4608000000000008</v>
      </c>
      <c r="F115" s="45">
        <v>4</v>
      </c>
      <c r="G115" s="45">
        <v>13.599399999999999</v>
      </c>
      <c r="H115" s="45">
        <v>7.0839999999999996</v>
      </c>
      <c r="I115" s="45">
        <v>14.7159</v>
      </c>
      <c r="J115" s="45">
        <v>10.259399999999999</v>
      </c>
      <c r="K115" s="45">
        <v>4</v>
      </c>
      <c r="L115" s="45">
        <v>1.2905</v>
      </c>
      <c r="M115" s="45">
        <v>0.29210000000000003</v>
      </c>
      <c r="N115" s="45">
        <v>3.7953000000000001</v>
      </c>
      <c r="O115" s="45">
        <v>0.39539999999999997</v>
      </c>
      <c r="P115" s="45">
        <v>0</v>
      </c>
    </row>
    <row r="116" spans="1:16" hidden="1" outlineLevel="1" collapsed="1">
      <c r="A116" s="8">
        <v>43739</v>
      </c>
      <c r="B116" s="45">
        <v>12.806699999999999</v>
      </c>
      <c r="C116" s="45">
        <v>7.0917000000000003</v>
      </c>
      <c r="D116" s="45">
        <v>14.2882</v>
      </c>
      <c r="E116" s="45">
        <v>9.1237999999999992</v>
      </c>
      <c r="F116" s="45">
        <v>4</v>
      </c>
      <c r="G116" s="45">
        <v>13.3055</v>
      </c>
      <c r="H116" s="45">
        <v>7.0917000000000003</v>
      </c>
      <c r="I116" s="45">
        <v>14.5296</v>
      </c>
      <c r="J116" s="45">
        <v>10.824400000000001</v>
      </c>
      <c r="K116" s="45">
        <v>4</v>
      </c>
      <c r="L116" s="45">
        <v>1.0339</v>
      </c>
      <c r="M116" s="45">
        <v>1.04E-2</v>
      </c>
      <c r="N116" s="45">
        <v>2.34</v>
      </c>
      <c r="O116" s="45">
        <v>0.2828</v>
      </c>
      <c r="P116" s="45">
        <v>0</v>
      </c>
    </row>
    <row r="117" spans="1:16" hidden="1" outlineLevel="1" collapsed="1">
      <c r="A117" s="8">
        <v>43770</v>
      </c>
      <c r="B117" s="45">
        <v>12.4574</v>
      </c>
      <c r="C117" s="45">
        <v>6.9779999999999998</v>
      </c>
      <c r="D117" s="45">
        <v>13.645899999999999</v>
      </c>
      <c r="E117" s="45">
        <v>7.7625000000000002</v>
      </c>
      <c r="F117" s="45">
        <v>4</v>
      </c>
      <c r="G117" s="45">
        <v>12.824999999999999</v>
      </c>
      <c r="H117" s="45">
        <v>6.9779999999999998</v>
      </c>
      <c r="I117" s="45">
        <v>13.796799999999999</v>
      </c>
      <c r="J117" s="45">
        <v>9.8336000000000006</v>
      </c>
      <c r="K117" s="45">
        <v>4</v>
      </c>
      <c r="L117" s="45">
        <v>1.0674999999999999</v>
      </c>
      <c r="M117" s="45">
        <v>1.04E-2</v>
      </c>
      <c r="N117" s="45">
        <v>2.9335</v>
      </c>
      <c r="O117" s="45">
        <v>1.3100000000000001E-2</v>
      </c>
      <c r="P117" s="45">
        <v>0</v>
      </c>
    </row>
    <row r="118" spans="1:16" hidden="1" outlineLevel="1" collapsed="1">
      <c r="A118" s="8">
        <v>43800</v>
      </c>
      <c r="B118" s="45">
        <v>11.1091</v>
      </c>
      <c r="C118" s="45">
        <v>7.3141999999999996</v>
      </c>
      <c r="D118" s="45">
        <v>12.019</v>
      </c>
      <c r="E118" s="45">
        <v>9.1582000000000008</v>
      </c>
      <c r="F118" s="45">
        <v>4.0053000000000001</v>
      </c>
      <c r="G118" s="45">
        <v>11.693099999999999</v>
      </c>
      <c r="H118" s="45">
        <v>7.3143000000000002</v>
      </c>
      <c r="I118" s="45">
        <v>12.6295</v>
      </c>
      <c r="J118" s="45">
        <v>10.5107</v>
      </c>
      <c r="K118" s="45">
        <v>4.0053000000000001</v>
      </c>
      <c r="L118" s="45">
        <v>4.3098000000000001</v>
      </c>
      <c r="M118" s="45">
        <v>0.01</v>
      </c>
      <c r="N118" s="45">
        <v>5.3003999999999998</v>
      </c>
      <c r="O118" s="45">
        <v>0.26450000000000001</v>
      </c>
      <c r="P118" s="45">
        <v>0</v>
      </c>
    </row>
    <row r="119" spans="1:16" hidden="1" outlineLevel="1" collapsed="1">
      <c r="A119" s="8">
        <v>43831</v>
      </c>
      <c r="B119" s="45">
        <v>9.6907999999999994</v>
      </c>
      <c r="C119" s="45">
        <v>8.6219999999999999</v>
      </c>
      <c r="D119" s="45">
        <v>10.583299999999999</v>
      </c>
      <c r="E119" s="45">
        <v>7.3135000000000003</v>
      </c>
      <c r="F119" s="45">
        <v>13.3682</v>
      </c>
      <c r="G119" s="45">
        <v>10.192299999999999</v>
      </c>
      <c r="H119" s="45">
        <v>8.6219999999999999</v>
      </c>
      <c r="I119" s="45">
        <v>10.7203</v>
      </c>
      <c r="J119" s="45">
        <v>9.4524000000000008</v>
      </c>
      <c r="K119" s="45">
        <v>13.3682</v>
      </c>
      <c r="L119" s="45">
        <v>0.66100000000000003</v>
      </c>
      <c r="M119" s="45">
        <v>1.04E-2</v>
      </c>
      <c r="N119" s="45">
        <v>2.6629</v>
      </c>
      <c r="O119" s="45">
        <v>0.13919999999999999</v>
      </c>
      <c r="P119" s="45">
        <v>0</v>
      </c>
    </row>
    <row r="120" spans="1:16" hidden="1" outlineLevel="1" collapsed="1">
      <c r="A120" s="8">
        <v>43862</v>
      </c>
      <c r="B120" s="45">
        <v>7.9343000000000004</v>
      </c>
      <c r="C120" s="45">
        <v>7.3014999999999999</v>
      </c>
      <c r="D120" s="45">
        <v>8.5809999999999995</v>
      </c>
      <c r="E120" s="45">
        <v>6.2175000000000002</v>
      </c>
      <c r="F120" s="45">
        <v>7.8968999999999996</v>
      </c>
      <c r="G120" s="45">
        <v>8.4884000000000004</v>
      </c>
      <c r="H120" s="45">
        <v>7.3014999999999999</v>
      </c>
      <c r="I120" s="45">
        <v>8.6906999999999996</v>
      </c>
      <c r="J120" s="45">
        <v>8.9306999999999999</v>
      </c>
      <c r="K120" s="45">
        <v>7.8968999999999996</v>
      </c>
      <c r="L120" s="45">
        <v>0.66</v>
      </c>
      <c r="M120" s="45">
        <v>1.0699999999999999E-2</v>
      </c>
      <c r="N120" s="45">
        <v>1.5478000000000001</v>
      </c>
      <c r="O120" s="45">
        <v>0.51339999999999997</v>
      </c>
      <c r="P120" s="45">
        <v>0</v>
      </c>
    </row>
    <row r="121" spans="1:16" hidden="1" outlineLevel="1" collapsed="1">
      <c r="A121" s="8">
        <v>43891</v>
      </c>
      <c r="B121" s="45">
        <v>8.8505000000000003</v>
      </c>
      <c r="C121" s="45">
        <v>6.4767000000000001</v>
      </c>
      <c r="D121" s="45">
        <v>10.133800000000001</v>
      </c>
      <c r="E121" s="45">
        <v>5.9589999999999996</v>
      </c>
      <c r="F121" s="45">
        <v>4.0251000000000001</v>
      </c>
      <c r="G121" s="45">
        <v>9.3922000000000008</v>
      </c>
      <c r="H121" s="45">
        <v>6.4767000000000001</v>
      </c>
      <c r="I121" s="45">
        <v>10.484999999999999</v>
      </c>
      <c r="J121" s="45">
        <v>7.1760999999999999</v>
      </c>
      <c r="K121" s="45">
        <v>4.0251000000000001</v>
      </c>
      <c r="L121" s="45">
        <v>1.9287000000000001</v>
      </c>
      <c r="M121" s="45">
        <v>9.4999999999999998E-3</v>
      </c>
      <c r="N121" s="45">
        <v>2.1236999999999999</v>
      </c>
      <c r="O121" s="45">
        <v>1.8030999999999999</v>
      </c>
      <c r="P121" s="45">
        <v>0</v>
      </c>
    </row>
    <row r="122" spans="1:16" hidden="1" outlineLevel="1" collapsed="1">
      <c r="A122" s="8">
        <v>43922</v>
      </c>
      <c r="B122" s="45">
        <v>8.8032000000000004</v>
      </c>
      <c r="C122" s="45">
        <v>6.3413000000000004</v>
      </c>
      <c r="D122" s="45">
        <v>10.0977</v>
      </c>
      <c r="E122" s="45">
        <v>6.4215</v>
      </c>
      <c r="F122" s="45">
        <v>8.4871999999999996</v>
      </c>
      <c r="G122" s="45">
        <v>9.2142999999999997</v>
      </c>
      <c r="H122" s="45">
        <v>6.3413000000000004</v>
      </c>
      <c r="I122" s="45">
        <v>10.258800000000001</v>
      </c>
      <c r="J122" s="45">
        <v>7.7323000000000004</v>
      </c>
      <c r="K122" s="45">
        <v>8.4871999999999996</v>
      </c>
      <c r="L122" s="45">
        <v>1.1717</v>
      </c>
      <c r="M122" s="45">
        <v>9.7999999999999997E-3</v>
      </c>
      <c r="N122" s="45">
        <v>1.3808</v>
      </c>
      <c r="O122" s="45">
        <v>1.1089</v>
      </c>
      <c r="P122" s="45">
        <v>0</v>
      </c>
    </row>
    <row r="123" spans="1:16" hidden="1" outlineLevel="1" collapsed="1">
      <c r="A123" s="8">
        <v>43952</v>
      </c>
      <c r="B123" s="45">
        <v>6.9785000000000004</v>
      </c>
      <c r="C123" s="45">
        <v>6.1340000000000003</v>
      </c>
      <c r="D123" s="45">
        <v>8.16</v>
      </c>
      <c r="E123" s="45">
        <v>5.0473999999999997</v>
      </c>
      <c r="F123" s="45">
        <v>7.9541000000000004</v>
      </c>
      <c r="G123" s="45">
        <v>8.0103000000000009</v>
      </c>
      <c r="H123" s="45">
        <v>6.1340000000000003</v>
      </c>
      <c r="I123" s="45">
        <v>8.5769000000000002</v>
      </c>
      <c r="J123" s="45">
        <v>7.6273999999999997</v>
      </c>
      <c r="K123" s="45">
        <v>7.9541000000000004</v>
      </c>
      <c r="L123" s="45">
        <v>2.7562000000000002</v>
      </c>
      <c r="M123" s="45">
        <v>1.01E-2</v>
      </c>
      <c r="N123" s="45">
        <v>1.593</v>
      </c>
      <c r="O123" s="45">
        <v>3.0011000000000001</v>
      </c>
      <c r="P123" s="45">
        <v>0</v>
      </c>
    </row>
    <row r="124" spans="1:16" hidden="1" outlineLevel="1" collapsed="1">
      <c r="A124" s="8">
        <v>43983</v>
      </c>
      <c r="B124" s="45">
        <v>6.1858000000000004</v>
      </c>
      <c r="C124" s="45">
        <v>5.8593000000000002</v>
      </c>
      <c r="D124" s="45">
        <v>7.2760999999999996</v>
      </c>
      <c r="E124" s="45">
        <v>4.4393000000000002</v>
      </c>
      <c r="F124" s="45">
        <v>4</v>
      </c>
      <c r="G124" s="45">
        <v>7.1753999999999998</v>
      </c>
      <c r="H124" s="45">
        <v>5.8593000000000002</v>
      </c>
      <c r="I124" s="45">
        <v>7.5922000000000001</v>
      </c>
      <c r="J124" s="45">
        <v>6.6384999999999996</v>
      </c>
      <c r="K124" s="45">
        <v>4</v>
      </c>
      <c r="L124" s="45">
        <v>2.9670999999999998</v>
      </c>
      <c r="M124" s="45">
        <v>1.0500000000000001E-2</v>
      </c>
      <c r="N124" s="45">
        <v>1.4764999999999999</v>
      </c>
      <c r="O124" s="45">
        <v>3.1749999999999998</v>
      </c>
      <c r="P124" s="45">
        <v>0</v>
      </c>
    </row>
    <row r="125" spans="1:16" hidden="1" outlineLevel="1" collapsed="1">
      <c r="A125" s="8">
        <v>44013</v>
      </c>
      <c r="B125" s="45">
        <v>6.0850999999999997</v>
      </c>
      <c r="C125" s="45">
        <v>4.7464000000000004</v>
      </c>
      <c r="D125" s="45">
        <v>6.6106999999999996</v>
      </c>
      <c r="E125" s="45">
        <v>4.5423</v>
      </c>
      <c r="F125" s="45">
        <v>10.019399999999999</v>
      </c>
      <c r="G125" s="45">
        <v>6.5490000000000004</v>
      </c>
      <c r="H125" s="45">
        <v>4.7464000000000004</v>
      </c>
      <c r="I125" s="45">
        <v>7.1679000000000004</v>
      </c>
      <c r="J125" s="45">
        <v>5.4238999999999997</v>
      </c>
      <c r="K125" s="45">
        <v>11.5146</v>
      </c>
      <c r="L125" s="45">
        <v>1.2757000000000001</v>
      </c>
      <c r="M125" s="45">
        <v>9.4000000000000004E-3</v>
      </c>
      <c r="N125" s="45">
        <v>1.5077</v>
      </c>
      <c r="O125" s="45">
        <v>0.19059999999999999</v>
      </c>
      <c r="P125" s="45">
        <v>2.75</v>
      </c>
    </row>
    <row r="126" spans="1:16" hidden="1" outlineLevel="1" collapsed="1">
      <c r="A126" s="8">
        <v>44044</v>
      </c>
      <c r="B126" s="45">
        <v>4.5903999999999998</v>
      </c>
      <c r="C126" s="45">
        <v>3.9639000000000002</v>
      </c>
      <c r="D126" s="45">
        <v>5.6551999999999998</v>
      </c>
      <c r="E126" s="45">
        <v>3.3814000000000002</v>
      </c>
      <c r="F126" s="45">
        <v>4</v>
      </c>
      <c r="G126" s="45">
        <v>5.0072000000000001</v>
      </c>
      <c r="H126" s="45">
        <v>3.9639000000000002</v>
      </c>
      <c r="I126" s="45">
        <v>5.8067000000000002</v>
      </c>
      <c r="J126" s="45">
        <v>4.1856</v>
      </c>
      <c r="K126" s="45">
        <v>4</v>
      </c>
      <c r="L126" s="45">
        <v>2.5283000000000002</v>
      </c>
      <c r="M126" s="45">
        <v>1.01E-2</v>
      </c>
      <c r="N126" s="45">
        <v>1.2060999999999999</v>
      </c>
      <c r="O126" s="45">
        <v>2.6621999999999999</v>
      </c>
      <c r="P126" s="45">
        <v>0</v>
      </c>
    </row>
    <row r="127" spans="1:16" hidden="1" outlineLevel="1" collapsed="1">
      <c r="A127" s="8">
        <v>44075</v>
      </c>
      <c r="B127" s="45">
        <v>4.2370999999999999</v>
      </c>
      <c r="C127" s="45">
        <v>3.5972</v>
      </c>
      <c r="D127" s="45">
        <v>5.5702999999999996</v>
      </c>
      <c r="E127" s="45">
        <v>2.5440999999999998</v>
      </c>
      <c r="F127" s="45">
        <v>4</v>
      </c>
      <c r="G127" s="45">
        <v>4.6003999999999996</v>
      </c>
      <c r="H127" s="45">
        <v>3.5972</v>
      </c>
      <c r="I127" s="45">
        <v>5.8028000000000004</v>
      </c>
      <c r="J127" s="45">
        <v>3.2444999999999999</v>
      </c>
      <c r="K127" s="45">
        <v>4</v>
      </c>
      <c r="L127" s="45">
        <v>0.30969999999999998</v>
      </c>
      <c r="M127" s="45">
        <v>9.5999999999999992E-3</v>
      </c>
      <c r="N127" s="45">
        <v>0.64849999999999997</v>
      </c>
      <c r="O127" s="45">
        <v>0.19600000000000001</v>
      </c>
      <c r="P127" s="45">
        <v>0</v>
      </c>
    </row>
    <row r="128" spans="1:16" hidden="1" outlineLevel="1" collapsed="1">
      <c r="A128" s="8">
        <v>44105</v>
      </c>
      <c r="B128" s="45">
        <v>4.4958999999999998</v>
      </c>
      <c r="C128" s="45">
        <v>2.9538000000000002</v>
      </c>
      <c r="D128" s="45">
        <v>5.6547000000000001</v>
      </c>
      <c r="E128" s="45">
        <v>2.7488999999999999</v>
      </c>
      <c r="F128" s="45">
        <v>4</v>
      </c>
      <c r="G128" s="45">
        <v>4.8372000000000002</v>
      </c>
      <c r="H128" s="45">
        <v>2.9538000000000002</v>
      </c>
      <c r="I128" s="45">
        <v>5.8925000000000001</v>
      </c>
      <c r="J128" s="45">
        <v>3.8521999999999998</v>
      </c>
      <c r="K128" s="45">
        <v>4</v>
      </c>
      <c r="L128" s="45">
        <v>0.32079999999999997</v>
      </c>
      <c r="M128" s="45">
        <v>1.0699999999999999E-2</v>
      </c>
      <c r="N128" s="45">
        <v>0.75949999999999995</v>
      </c>
      <c r="O128" s="45">
        <v>7.6499999999999999E-2</v>
      </c>
      <c r="P128" s="45">
        <v>0</v>
      </c>
    </row>
    <row r="129" spans="1:16" hidden="1" outlineLevel="1" collapsed="1">
      <c r="A129" s="8">
        <v>44136</v>
      </c>
      <c r="B129" s="45">
        <v>4.7718999999999996</v>
      </c>
      <c r="C129" s="45">
        <v>2.0969000000000002</v>
      </c>
      <c r="D129" s="45">
        <v>5.8760000000000003</v>
      </c>
      <c r="E129" s="45">
        <v>2.9796999999999998</v>
      </c>
      <c r="F129" s="45">
        <v>4</v>
      </c>
      <c r="G129" s="45">
        <v>5.0336999999999996</v>
      </c>
      <c r="H129" s="45">
        <v>2.0969000000000002</v>
      </c>
      <c r="I129" s="45">
        <v>6.2239000000000004</v>
      </c>
      <c r="J129" s="45">
        <v>3.5432999999999999</v>
      </c>
      <c r="K129" s="45">
        <v>4</v>
      </c>
      <c r="L129" s="45">
        <v>1.1465000000000001</v>
      </c>
      <c r="M129" s="45">
        <v>9.4999999999999998E-3</v>
      </c>
      <c r="N129" s="45">
        <v>1.5244</v>
      </c>
      <c r="O129" s="45">
        <v>0.01</v>
      </c>
      <c r="P129" s="45">
        <v>0</v>
      </c>
    </row>
    <row r="130" spans="1:16" hidden="1" outlineLevel="1" collapsed="1">
      <c r="A130" s="8">
        <v>44166</v>
      </c>
      <c r="B130" s="45">
        <v>3.9278</v>
      </c>
      <c r="C130" s="45">
        <v>1.8371</v>
      </c>
      <c r="D130" s="45">
        <v>4.5281000000000002</v>
      </c>
      <c r="E130" s="45">
        <v>4.3173000000000004</v>
      </c>
      <c r="F130" s="45">
        <v>7.1778000000000004</v>
      </c>
      <c r="G130" s="45">
        <v>4.0845000000000002</v>
      </c>
      <c r="H130" s="45">
        <v>1.8371</v>
      </c>
      <c r="I130" s="45">
        <v>4.8998999999999997</v>
      </c>
      <c r="J130" s="45">
        <v>4.6162000000000001</v>
      </c>
      <c r="K130" s="45">
        <v>7.1778000000000004</v>
      </c>
      <c r="L130" s="45">
        <v>3.0021</v>
      </c>
      <c r="M130" s="45">
        <v>1.04E-2</v>
      </c>
      <c r="N130" s="45">
        <v>3.0356000000000001</v>
      </c>
      <c r="O130" s="45">
        <v>2.7738999999999998</v>
      </c>
      <c r="P130" s="45">
        <v>0</v>
      </c>
    </row>
    <row r="131" spans="1:16" hidden="1" outlineLevel="1" collapsed="1">
      <c r="A131" s="8">
        <v>44197</v>
      </c>
      <c r="B131" s="45">
        <v>4.1940999999999997</v>
      </c>
      <c r="C131" s="45">
        <v>2.1227</v>
      </c>
      <c r="D131" s="45">
        <v>4.7965</v>
      </c>
      <c r="E131" s="45">
        <v>3.0994999999999999</v>
      </c>
      <c r="F131" s="45">
        <v>9.0070999999999994</v>
      </c>
      <c r="G131" s="45">
        <v>4.3281999999999998</v>
      </c>
      <c r="H131" s="45">
        <v>2.1227</v>
      </c>
      <c r="I131" s="45">
        <v>5.0316999999999998</v>
      </c>
      <c r="J131" s="45">
        <v>3.1006</v>
      </c>
      <c r="K131" s="45">
        <v>9.0070999999999994</v>
      </c>
      <c r="L131" s="45">
        <v>1.8997999999999999</v>
      </c>
      <c r="M131" s="45">
        <v>9.9000000000000008E-3</v>
      </c>
      <c r="N131" s="45">
        <v>1.7395</v>
      </c>
      <c r="O131" s="45">
        <v>3.0790000000000002</v>
      </c>
      <c r="P131" s="45">
        <v>0</v>
      </c>
    </row>
    <row r="132" spans="1:16" hidden="1" outlineLevel="1" collapsed="1">
      <c r="A132" s="8">
        <v>44228</v>
      </c>
      <c r="B132" s="45">
        <v>3.6524999999999999</v>
      </c>
      <c r="C132" s="45">
        <v>2.3862000000000001</v>
      </c>
      <c r="D132" s="45">
        <v>4.2830000000000004</v>
      </c>
      <c r="E132" s="45">
        <v>3.0785999999999998</v>
      </c>
      <c r="F132" s="45">
        <v>4</v>
      </c>
      <c r="G132" s="45">
        <v>3.9769000000000001</v>
      </c>
      <c r="H132" s="45">
        <v>2.3862000000000001</v>
      </c>
      <c r="I132" s="45">
        <v>4.9131999999999998</v>
      </c>
      <c r="J132" s="45">
        <v>3.3060999999999998</v>
      </c>
      <c r="K132" s="45">
        <v>4</v>
      </c>
      <c r="L132" s="45">
        <v>0.80169999999999997</v>
      </c>
      <c r="M132" s="45">
        <v>9.4000000000000004E-3</v>
      </c>
      <c r="N132" s="45">
        <v>0.85529999999999995</v>
      </c>
      <c r="O132" s="45">
        <v>0.33850000000000002</v>
      </c>
      <c r="P132" s="45">
        <v>0</v>
      </c>
    </row>
    <row r="133" spans="1:16" hidden="1" outlineLevel="1" collapsed="1">
      <c r="A133" s="8">
        <v>44256</v>
      </c>
      <c r="B133" s="45">
        <v>3.8883000000000001</v>
      </c>
      <c r="C133" s="45">
        <v>1.8115000000000001</v>
      </c>
      <c r="D133" s="45">
        <v>4.7436999999999996</v>
      </c>
      <c r="E133" s="45">
        <v>3.4074</v>
      </c>
      <c r="F133" s="45">
        <v>4</v>
      </c>
      <c r="G133" s="45">
        <v>4.1344000000000003</v>
      </c>
      <c r="H133" s="45">
        <v>1.8115000000000001</v>
      </c>
      <c r="I133" s="45">
        <v>5.2119</v>
      </c>
      <c r="J133" s="45">
        <v>3.4969999999999999</v>
      </c>
      <c r="K133" s="45">
        <v>4</v>
      </c>
      <c r="L133" s="45">
        <v>1.7585999999999999</v>
      </c>
      <c r="M133" s="45">
        <v>1.0200000000000001E-2</v>
      </c>
      <c r="N133" s="45">
        <v>1.1816</v>
      </c>
      <c r="O133" s="45">
        <v>3.0261</v>
      </c>
      <c r="P133" s="45">
        <v>0</v>
      </c>
    </row>
    <row r="134" spans="1:16" hidden="1" outlineLevel="1" collapsed="1">
      <c r="A134" s="8">
        <v>44287</v>
      </c>
      <c r="B134" s="45">
        <v>3.3380000000000001</v>
      </c>
      <c r="C134" s="45">
        <v>1.4382999999999999</v>
      </c>
      <c r="D134" s="45">
        <v>3.9106000000000001</v>
      </c>
      <c r="E134" s="45">
        <v>3.3489</v>
      </c>
      <c r="F134" s="45">
        <v>0</v>
      </c>
      <c r="G134" s="45">
        <v>3.6905999999999999</v>
      </c>
      <c r="H134" s="45">
        <v>1.4382999999999999</v>
      </c>
      <c r="I134" s="45">
        <v>4.6653000000000002</v>
      </c>
      <c r="J134" s="45">
        <v>3.3734999999999999</v>
      </c>
      <c r="K134" s="45">
        <v>0</v>
      </c>
      <c r="L134" s="45">
        <v>1.3204</v>
      </c>
      <c r="M134" s="45">
        <v>9.1000000000000004E-3</v>
      </c>
      <c r="N134" s="45">
        <v>1.1544000000000001</v>
      </c>
      <c r="O134" s="45">
        <v>3.0396000000000001</v>
      </c>
      <c r="P134" s="45">
        <v>0</v>
      </c>
    </row>
    <row r="135" spans="1:16" hidden="1" outlineLevel="1" collapsed="1">
      <c r="A135" s="8">
        <v>44317</v>
      </c>
      <c r="B135" s="45">
        <v>3.8769</v>
      </c>
      <c r="C135" s="45">
        <v>1.9775</v>
      </c>
      <c r="D135" s="45">
        <v>5.2121000000000004</v>
      </c>
      <c r="E135" s="45">
        <v>2.7932000000000001</v>
      </c>
      <c r="F135" s="45">
        <v>6.5</v>
      </c>
      <c r="G135" s="45">
        <v>4.3323999999999998</v>
      </c>
      <c r="H135" s="45">
        <v>1.9775</v>
      </c>
      <c r="I135" s="45">
        <v>5.3122999999999996</v>
      </c>
      <c r="J135" s="45">
        <v>3.3132999999999999</v>
      </c>
      <c r="K135" s="45">
        <v>6.5</v>
      </c>
      <c r="L135" s="45">
        <v>2.4095</v>
      </c>
      <c r="M135" s="45">
        <v>0.01</v>
      </c>
      <c r="N135" s="45">
        <v>0.26240000000000002</v>
      </c>
      <c r="O135" s="45">
        <v>2.5028000000000001</v>
      </c>
      <c r="P135" s="45">
        <v>0</v>
      </c>
    </row>
    <row r="136" spans="1:16" hidden="1" outlineLevel="1" collapsed="1">
      <c r="A136" s="8">
        <v>44348</v>
      </c>
      <c r="B136" s="45">
        <v>4.2927</v>
      </c>
      <c r="C136" s="45">
        <v>1.4553</v>
      </c>
      <c r="D136" s="45">
        <v>4.9169</v>
      </c>
      <c r="E136" s="45">
        <v>3.0876000000000001</v>
      </c>
      <c r="F136" s="45">
        <v>0</v>
      </c>
      <c r="G136" s="45">
        <v>4.6609999999999996</v>
      </c>
      <c r="H136" s="45">
        <v>1.4553</v>
      </c>
      <c r="I136" s="45">
        <v>5.4394999999999998</v>
      </c>
      <c r="J136" s="45">
        <v>3.4094000000000002</v>
      </c>
      <c r="K136" s="45">
        <v>0</v>
      </c>
      <c r="L136" s="45">
        <v>2.4045999999999998</v>
      </c>
      <c r="M136" s="45">
        <v>9.4000000000000004E-3</v>
      </c>
      <c r="N136" s="45">
        <v>2.4988000000000001</v>
      </c>
      <c r="O136" s="45">
        <v>1.9554</v>
      </c>
      <c r="P136" s="45">
        <v>0</v>
      </c>
    </row>
    <row r="137" spans="1:16" hidden="1" outlineLevel="1" collapsed="1">
      <c r="A137" s="8">
        <v>44378</v>
      </c>
      <c r="B137" s="45">
        <v>4.7233000000000001</v>
      </c>
      <c r="C137" s="45">
        <v>1.1896</v>
      </c>
      <c r="D137" s="45">
        <v>5.6247999999999996</v>
      </c>
      <c r="E137" s="45">
        <v>2.9422000000000001</v>
      </c>
      <c r="F137" s="45">
        <v>0</v>
      </c>
      <c r="G137" s="45">
        <v>4.8860000000000001</v>
      </c>
      <c r="H137" s="45">
        <v>1.1896</v>
      </c>
      <c r="I137" s="45">
        <v>5.9203999999999999</v>
      </c>
      <c r="J137" s="45">
        <v>2.948</v>
      </c>
      <c r="K137" s="45">
        <v>0</v>
      </c>
      <c r="L137" s="45">
        <v>2.6294</v>
      </c>
      <c r="M137" s="45">
        <v>9.1000000000000004E-3</v>
      </c>
      <c r="N137" s="45">
        <v>2.6139999999999999</v>
      </c>
      <c r="O137" s="45">
        <v>2.8102</v>
      </c>
      <c r="P137" s="45">
        <v>0</v>
      </c>
    </row>
    <row r="138" spans="1:16" hidden="1" outlineLevel="1" collapsed="1">
      <c r="A138" s="8">
        <v>44409</v>
      </c>
      <c r="B138" s="45">
        <v>3.8858000000000001</v>
      </c>
      <c r="C138" s="45">
        <v>0.93030000000000002</v>
      </c>
      <c r="D138" s="45">
        <v>4.9839000000000002</v>
      </c>
      <c r="E138" s="45">
        <v>2.8167</v>
      </c>
      <c r="F138" s="45">
        <v>0</v>
      </c>
      <c r="G138" s="45">
        <v>3.9950999999999999</v>
      </c>
      <c r="H138" s="45">
        <v>0.93030000000000002</v>
      </c>
      <c r="I138" s="45">
        <v>5.1962999999999999</v>
      </c>
      <c r="J138" s="45">
        <v>2.835</v>
      </c>
      <c r="K138" s="45">
        <v>0</v>
      </c>
      <c r="L138" s="45">
        <v>0.60319999999999996</v>
      </c>
      <c r="M138" s="45">
        <v>9.1999999999999998E-3</v>
      </c>
      <c r="N138" s="45">
        <v>0.50290000000000001</v>
      </c>
      <c r="O138" s="45">
        <v>1.7181999999999999</v>
      </c>
      <c r="P138" s="45">
        <v>0</v>
      </c>
    </row>
    <row r="139" spans="1:16" hidden="1" outlineLevel="1" collapsed="1">
      <c r="A139" s="8">
        <v>44440</v>
      </c>
      <c r="B139" s="45">
        <v>4.0220000000000002</v>
      </c>
      <c r="C139" s="45">
        <v>1.2175</v>
      </c>
      <c r="D139" s="45">
        <v>5.2693000000000003</v>
      </c>
      <c r="E139" s="45">
        <v>2.9333999999999998</v>
      </c>
      <c r="F139" s="45">
        <v>0</v>
      </c>
      <c r="G139" s="45">
        <v>4.1383000000000001</v>
      </c>
      <c r="H139" s="45">
        <v>1.2175</v>
      </c>
      <c r="I139" s="45">
        <v>5.7290000000000001</v>
      </c>
      <c r="J139" s="45">
        <v>2.9325000000000001</v>
      </c>
      <c r="K139" s="45">
        <v>0</v>
      </c>
      <c r="L139" s="45">
        <v>3.0857999999999999</v>
      </c>
      <c r="M139" s="45">
        <v>9.9000000000000008E-3</v>
      </c>
      <c r="N139" s="45">
        <v>3.0874999999999999</v>
      </c>
      <c r="O139" s="45">
        <v>3</v>
      </c>
      <c r="P139" s="45">
        <v>0</v>
      </c>
    </row>
    <row r="140" spans="1:16" hidden="1" outlineLevel="1" collapsed="1">
      <c r="A140" s="8">
        <v>44470</v>
      </c>
      <c r="B140" s="45">
        <v>4.6651999999999996</v>
      </c>
      <c r="C140" s="45">
        <v>1.0387</v>
      </c>
      <c r="D140" s="45">
        <v>5.9381000000000004</v>
      </c>
      <c r="E140" s="45">
        <v>2.7987000000000002</v>
      </c>
      <c r="F140" s="45">
        <v>0</v>
      </c>
      <c r="G140" s="45">
        <v>4.7373000000000003</v>
      </c>
      <c r="H140" s="45">
        <v>1.0387</v>
      </c>
      <c r="I140" s="45">
        <v>6.1407999999999996</v>
      </c>
      <c r="J140" s="45">
        <v>2.7987000000000002</v>
      </c>
      <c r="K140" s="45">
        <v>0</v>
      </c>
      <c r="L140" s="45">
        <v>3.2000999999999999</v>
      </c>
      <c r="M140" s="45">
        <v>9.5999999999999992E-3</v>
      </c>
      <c r="N140" s="45">
        <v>3.2000999999999999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3.8546999999999998</v>
      </c>
      <c r="C141" s="45">
        <v>1.6852</v>
      </c>
      <c r="D141" s="45">
        <v>4.8541999999999996</v>
      </c>
      <c r="E141" s="45">
        <v>2.8458000000000001</v>
      </c>
      <c r="F141" s="45">
        <v>0</v>
      </c>
      <c r="G141" s="45">
        <v>3.9146999999999998</v>
      </c>
      <c r="H141" s="45">
        <v>1.6852</v>
      </c>
      <c r="I141" s="45">
        <v>4.9983000000000004</v>
      </c>
      <c r="J141" s="45">
        <v>2.8401999999999998</v>
      </c>
      <c r="K141" s="45">
        <v>0</v>
      </c>
      <c r="L141" s="45">
        <v>1.9748000000000001</v>
      </c>
      <c r="M141" s="45">
        <v>9.9000000000000008E-3</v>
      </c>
      <c r="N141" s="45">
        <v>1.8524</v>
      </c>
      <c r="O141" s="45">
        <v>3.226</v>
      </c>
      <c r="P141" s="45">
        <v>0</v>
      </c>
    </row>
    <row r="142" spans="1:16" hidden="1" outlineLevel="1" collapsed="1">
      <c r="A142" s="8">
        <v>44531</v>
      </c>
      <c r="B142" s="45">
        <v>3.7953000000000001</v>
      </c>
      <c r="C142" s="45">
        <v>1.2277</v>
      </c>
      <c r="D142" s="45">
        <v>5.0092999999999996</v>
      </c>
      <c r="E142" s="45">
        <v>2.7519</v>
      </c>
      <c r="F142" s="45">
        <v>0</v>
      </c>
      <c r="G142" s="45">
        <v>4.2053000000000003</v>
      </c>
      <c r="H142" s="45">
        <v>1.2277</v>
      </c>
      <c r="I142" s="45">
        <v>5.4520999999999997</v>
      </c>
      <c r="J142" s="45">
        <v>2.8620999999999999</v>
      </c>
      <c r="K142" s="45">
        <v>0</v>
      </c>
      <c r="L142" s="45">
        <v>2.1387999999999998</v>
      </c>
      <c r="M142" s="45">
        <v>9.4000000000000004E-3</v>
      </c>
      <c r="N142" s="45">
        <v>0.77290000000000003</v>
      </c>
      <c r="O142" s="45">
        <v>2.6320000000000001</v>
      </c>
      <c r="P142" s="45">
        <v>0</v>
      </c>
    </row>
    <row r="143" spans="1:16" hidden="1" outlineLevel="1" collapsed="1">
      <c r="A143" s="8">
        <v>44562</v>
      </c>
      <c r="B143" s="45">
        <v>5.3967999999999998</v>
      </c>
      <c r="C143" s="45">
        <v>2.4407999999999999</v>
      </c>
      <c r="D143" s="45">
        <v>5.9330999999999996</v>
      </c>
      <c r="E143" s="45">
        <v>2.9121000000000001</v>
      </c>
      <c r="F143" s="45">
        <v>10.1753</v>
      </c>
      <c r="G143" s="45">
        <v>5.4767999999999999</v>
      </c>
      <c r="H143" s="45">
        <v>2.4407999999999999</v>
      </c>
      <c r="I143" s="45">
        <v>6.0347</v>
      </c>
      <c r="J143" s="45">
        <v>2.8969</v>
      </c>
      <c r="K143" s="45">
        <v>10.1753</v>
      </c>
      <c r="L143" s="45">
        <v>1.486</v>
      </c>
      <c r="M143" s="45">
        <v>9.1000000000000004E-3</v>
      </c>
      <c r="N143" s="45">
        <v>1.1153</v>
      </c>
      <c r="O143" s="45">
        <v>3.35</v>
      </c>
      <c r="P143" s="45">
        <v>0</v>
      </c>
    </row>
    <row r="144" spans="1:16" hidden="1" outlineLevel="1" collapsed="1">
      <c r="A144" s="8">
        <v>44593</v>
      </c>
      <c r="B144" s="45">
        <v>4.9138999999999999</v>
      </c>
      <c r="C144" s="45">
        <v>2.5558999999999998</v>
      </c>
      <c r="D144" s="45">
        <v>6.2624000000000004</v>
      </c>
      <c r="E144" s="45">
        <v>3.2652999999999999</v>
      </c>
      <c r="F144" s="45">
        <v>7.5</v>
      </c>
      <c r="G144" s="45">
        <v>4.9208999999999996</v>
      </c>
      <c r="H144" s="45">
        <v>2.5558999999999998</v>
      </c>
      <c r="I144" s="45">
        <v>6.2710999999999997</v>
      </c>
      <c r="J144" s="45">
        <v>3.3062999999999998</v>
      </c>
      <c r="K144" s="45">
        <v>7.5</v>
      </c>
      <c r="L144" s="45">
        <v>2.6768999999999998</v>
      </c>
      <c r="M144" s="45">
        <v>9.4999999999999998E-3</v>
      </c>
      <c r="N144" s="45">
        <v>1.9986999999999999</v>
      </c>
      <c r="O144" s="45">
        <v>3.15</v>
      </c>
      <c r="P144" s="45">
        <v>0</v>
      </c>
    </row>
    <row r="145" spans="1:16" hidden="1" outlineLevel="1" collapsed="1">
      <c r="A145" s="8">
        <v>44621</v>
      </c>
      <c r="B145" s="45">
        <v>5.5945999999999998</v>
      </c>
      <c r="C145" s="45">
        <v>2.2157</v>
      </c>
      <c r="D145" s="45">
        <v>5.9158999999999997</v>
      </c>
      <c r="E145" s="45">
        <v>3.15</v>
      </c>
      <c r="F145" s="45">
        <v>0</v>
      </c>
      <c r="G145" s="45">
        <v>5.8163999999999998</v>
      </c>
      <c r="H145" s="45">
        <v>2.2157</v>
      </c>
      <c r="I145" s="45">
        <v>6.1380999999999997</v>
      </c>
      <c r="J145" s="45">
        <v>0</v>
      </c>
      <c r="K145" s="45">
        <v>0</v>
      </c>
      <c r="L145" s="45">
        <v>1.0449999999999999</v>
      </c>
      <c r="M145" s="45">
        <v>8.8999999999999999E-3</v>
      </c>
      <c r="N145" s="45">
        <v>0.35020000000000001</v>
      </c>
      <c r="O145" s="45">
        <v>3.15</v>
      </c>
      <c r="P145" s="45" t="s">
        <v>268</v>
      </c>
    </row>
    <row r="146" spans="1:16" hidden="1" outlineLevel="1" collapsed="1">
      <c r="A146" s="8">
        <v>44652</v>
      </c>
      <c r="B146" s="45">
        <v>5.5925000000000002</v>
      </c>
      <c r="C146" s="45">
        <v>2.1652999999999998</v>
      </c>
      <c r="D146" s="45">
        <v>6.4351000000000003</v>
      </c>
      <c r="E146" s="45">
        <v>3.7052</v>
      </c>
      <c r="F146" s="45">
        <v>14</v>
      </c>
      <c r="G146" s="45">
        <v>5.6326000000000001</v>
      </c>
      <c r="H146" s="45">
        <v>2.1652999999999998</v>
      </c>
      <c r="I146" s="45">
        <v>6.4496000000000002</v>
      </c>
      <c r="J146" s="45">
        <v>4.3414999999999999</v>
      </c>
      <c r="K146" s="45">
        <v>14</v>
      </c>
      <c r="L146" s="45">
        <v>2.835</v>
      </c>
      <c r="M146" s="45">
        <v>9.9000000000000008E-3</v>
      </c>
      <c r="N146" s="45">
        <v>1.002</v>
      </c>
      <c r="O146" s="45">
        <v>3.15</v>
      </c>
      <c r="P146" s="45" t="s">
        <v>268</v>
      </c>
    </row>
    <row r="147" spans="1:16" hidden="1" outlineLevel="1" collapsed="1">
      <c r="A147" s="8">
        <v>44682</v>
      </c>
      <c r="B147" s="45">
        <v>5.7698999999999998</v>
      </c>
      <c r="C147" s="45">
        <v>2.4083999999999999</v>
      </c>
      <c r="D147" s="45">
        <v>6.5503999999999998</v>
      </c>
      <c r="E147" s="45">
        <v>6.9218000000000002</v>
      </c>
      <c r="F147" s="45">
        <v>0</v>
      </c>
      <c r="G147" s="45">
        <v>5.7728000000000002</v>
      </c>
      <c r="H147" s="45">
        <v>2.4083999999999999</v>
      </c>
      <c r="I147" s="45">
        <v>6.5537999999999998</v>
      </c>
      <c r="J147" s="45">
        <v>7.1196999999999999</v>
      </c>
      <c r="K147" s="45">
        <v>0</v>
      </c>
      <c r="L147" s="45">
        <v>1.1079000000000001</v>
      </c>
      <c r="M147" s="45">
        <v>9.2999999999999992E-3</v>
      </c>
      <c r="N147" s="45">
        <v>3.39E-2</v>
      </c>
      <c r="O147" s="45">
        <v>3.15</v>
      </c>
      <c r="P147" s="45">
        <v>0</v>
      </c>
    </row>
    <row r="148" spans="1:16" hidden="1" outlineLevel="1" collapsed="1">
      <c r="A148" s="8">
        <v>44713</v>
      </c>
      <c r="B148" s="45">
        <v>10.674200000000001</v>
      </c>
      <c r="C148" s="45">
        <v>3.1804999999999999</v>
      </c>
      <c r="D148" s="45">
        <v>13.739599999999999</v>
      </c>
      <c r="E148" s="45">
        <v>2.7086999999999999</v>
      </c>
      <c r="F148" s="45">
        <v>0</v>
      </c>
      <c r="G148" s="45">
        <v>12.1557</v>
      </c>
      <c r="H148" s="45">
        <v>3.1804999999999999</v>
      </c>
      <c r="I148" s="45">
        <v>13.9582</v>
      </c>
      <c r="J148" s="45">
        <v>2.6890999999999998</v>
      </c>
      <c r="K148" s="45">
        <v>0</v>
      </c>
      <c r="L148" s="45">
        <v>2.5964</v>
      </c>
      <c r="M148" s="45">
        <v>9.7999999999999997E-3</v>
      </c>
      <c r="N148" s="45">
        <v>1.3001</v>
      </c>
      <c r="O148" s="45">
        <v>2.7088000000000001</v>
      </c>
      <c r="P148" s="45" t="s">
        <v>268</v>
      </c>
    </row>
    <row r="149" spans="1:16" hidden="1" outlineLevel="1" collapsed="1">
      <c r="A149" s="8">
        <v>44743</v>
      </c>
      <c r="B149" s="45">
        <v>12.491899999999999</v>
      </c>
      <c r="C149" s="45">
        <v>3.5226000000000002</v>
      </c>
      <c r="D149" s="45">
        <v>13.2402</v>
      </c>
      <c r="E149" s="45">
        <v>2.4157999999999999</v>
      </c>
      <c r="F149" s="45">
        <v>8.5</v>
      </c>
      <c r="G149" s="45">
        <v>12.649699999999999</v>
      </c>
      <c r="H149" s="45">
        <v>3.5226000000000002</v>
      </c>
      <c r="I149" s="45">
        <v>13.4239</v>
      </c>
      <c r="J149" s="45">
        <v>2.4157999999999999</v>
      </c>
      <c r="K149" s="45">
        <v>8.5</v>
      </c>
      <c r="L149" s="45">
        <v>2.0657000000000001</v>
      </c>
      <c r="M149" s="45">
        <v>1.0200000000000001E-2</v>
      </c>
      <c r="N149" s="45">
        <v>2.0657000000000001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9.2297999999999991</v>
      </c>
      <c r="C150" s="45">
        <v>2.8721999999999999</v>
      </c>
      <c r="D150" s="45">
        <v>10.9358</v>
      </c>
      <c r="E150" s="45">
        <v>3.6652999999999998</v>
      </c>
      <c r="F150" s="45">
        <v>0</v>
      </c>
      <c r="G150" s="45">
        <v>9.6991999999999994</v>
      </c>
      <c r="H150" s="45">
        <v>2.8721999999999999</v>
      </c>
      <c r="I150" s="45">
        <v>11.630599999999999</v>
      </c>
      <c r="J150" s="45">
        <v>5.5151000000000003</v>
      </c>
      <c r="K150" s="45">
        <v>0</v>
      </c>
      <c r="L150" s="45">
        <v>0.65820000000000001</v>
      </c>
      <c r="M150" s="45">
        <v>9.1000000000000004E-3</v>
      </c>
      <c r="N150" s="45">
        <v>0.52700000000000002</v>
      </c>
      <c r="O150" s="45">
        <v>3.15</v>
      </c>
      <c r="P150" s="45">
        <v>0</v>
      </c>
    </row>
    <row r="151" spans="1:16" hidden="1" outlineLevel="1" collapsed="1">
      <c r="A151" s="8">
        <v>44805</v>
      </c>
      <c r="B151" s="45">
        <v>9.8617000000000008</v>
      </c>
      <c r="C151" s="45">
        <v>2.2700999999999998</v>
      </c>
      <c r="D151" s="45">
        <v>13.0755</v>
      </c>
      <c r="E151" s="45">
        <v>3.0017</v>
      </c>
      <c r="F151" s="45">
        <v>14</v>
      </c>
      <c r="G151" s="45">
        <v>10.2738</v>
      </c>
      <c r="H151" s="45">
        <v>2.3582000000000001</v>
      </c>
      <c r="I151" s="45">
        <v>13.680099999999999</v>
      </c>
      <c r="J151" s="45">
        <v>3.0017</v>
      </c>
      <c r="K151" s="45">
        <v>14</v>
      </c>
      <c r="L151" s="45">
        <v>0.6391</v>
      </c>
      <c r="M151" s="45">
        <v>0</v>
      </c>
      <c r="N151" s="45">
        <v>0.85680000000000001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11.31</v>
      </c>
      <c r="C152" s="45">
        <v>3.0543</v>
      </c>
      <c r="D152" s="45">
        <v>13.2256</v>
      </c>
      <c r="E152" s="45">
        <v>5.5894000000000004</v>
      </c>
      <c r="F152" s="45">
        <v>0</v>
      </c>
      <c r="G152" s="45">
        <v>11.957599999999999</v>
      </c>
      <c r="H152" s="45">
        <v>3.0543</v>
      </c>
      <c r="I152" s="45">
        <v>14.2203</v>
      </c>
      <c r="J152" s="45">
        <v>5.5894000000000004</v>
      </c>
      <c r="K152" s="45">
        <v>0</v>
      </c>
      <c r="L152" s="45">
        <v>2.7492000000000001</v>
      </c>
      <c r="M152" s="45">
        <v>9.1999999999999998E-3</v>
      </c>
      <c r="N152" s="45">
        <v>2.7492000000000001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12.1012</v>
      </c>
      <c r="C153" s="45">
        <v>2.4359000000000002</v>
      </c>
      <c r="D153" s="45">
        <v>14.203799999999999</v>
      </c>
      <c r="E153" s="45">
        <v>2.9588000000000001</v>
      </c>
      <c r="F153" s="45">
        <v>0</v>
      </c>
      <c r="G153" s="45">
        <v>12.266500000000001</v>
      </c>
      <c r="H153" s="45">
        <v>2.4359000000000002</v>
      </c>
      <c r="I153" s="45">
        <v>14.443899999999999</v>
      </c>
      <c r="J153" s="45">
        <v>2.9588000000000001</v>
      </c>
      <c r="K153" s="45">
        <v>0</v>
      </c>
      <c r="L153" s="45">
        <v>0.99060000000000004</v>
      </c>
      <c r="M153" s="45">
        <v>9.1999999999999998E-3</v>
      </c>
      <c r="N153" s="45">
        <v>0.99060000000000004</v>
      </c>
      <c r="O153" s="45">
        <v>0</v>
      </c>
      <c r="P153" s="45" t="s">
        <v>268</v>
      </c>
    </row>
    <row r="154" spans="1:16" hidden="1" outlineLevel="1" collapsed="1">
      <c r="A154" s="8">
        <v>44896</v>
      </c>
      <c r="B154" s="45">
        <v>10.782500000000001</v>
      </c>
      <c r="C154" s="45">
        <v>3.004</v>
      </c>
      <c r="D154" s="45">
        <v>12.241</v>
      </c>
      <c r="E154" s="45">
        <v>3.0600999999999998</v>
      </c>
      <c r="F154" s="45">
        <v>0</v>
      </c>
      <c r="G154" s="45">
        <v>12.7056</v>
      </c>
      <c r="H154" s="45">
        <v>3.004</v>
      </c>
      <c r="I154" s="45">
        <v>15.0975</v>
      </c>
      <c r="J154" s="45">
        <v>3.0600999999999998</v>
      </c>
      <c r="K154" s="45">
        <v>0</v>
      </c>
      <c r="L154" s="45">
        <v>3.1652999999999998</v>
      </c>
      <c r="M154" s="45">
        <v>9.5999999999999992E-3</v>
      </c>
      <c r="N154" s="45">
        <v>3.1652999999999998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12.2326</v>
      </c>
      <c r="C155" s="45">
        <v>3.0636000000000001</v>
      </c>
      <c r="D155" s="45">
        <v>14.216200000000001</v>
      </c>
      <c r="E155" s="45">
        <v>3.0286</v>
      </c>
      <c r="F155" s="45">
        <v>0</v>
      </c>
      <c r="G155" s="45">
        <v>12.353400000000001</v>
      </c>
      <c r="H155" s="45">
        <v>3.0636000000000001</v>
      </c>
      <c r="I155" s="45">
        <v>14.3893</v>
      </c>
      <c r="J155" s="45">
        <v>3.0286</v>
      </c>
      <c r="K155" s="45">
        <v>0</v>
      </c>
      <c r="L155" s="45">
        <v>0.91710000000000003</v>
      </c>
      <c r="M155" s="45">
        <v>9.4000000000000004E-3</v>
      </c>
      <c r="N155" s="45">
        <v>0.91710000000000003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14.073</v>
      </c>
      <c r="C156" s="45">
        <v>3.0024999999999999</v>
      </c>
      <c r="D156" s="45">
        <v>15.366199999999999</v>
      </c>
      <c r="E156" s="45">
        <v>3.8331</v>
      </c>
      <c r="F156" s="45">
        <v>0</v>
      </c>
      <c r="G156" s="45">
        <v>15.1922</v>
      </c>
      <c r="H156" s="45">
        <v>3.0024999999999999</v>
      </c>
      <c r="I156" s="45">
        <v>16.756</v>
      </c>
      <c r="J156" s="45">
        <v>3.8331</v>
      </c>
      <c r="K156" s="45">
        <v>0</v>
      </c>
      <c r="L156" s="45">
        <v>1.1997</v>
      </c>
      <c r="M156" s="45">
        <v>9.4000000000000004E-3</v>
      </c>
      <c r="N156" s="45">
        <v>1.1997</v>
      </c>
      <c r="O156" s="45">
        <v>0</v>
      </c>
      <c r="P156" s="45" t="s">
        <v>268</v>
      </c>
    </row>
    <row r="157" spans="1:16" hidden="1" outlineLevel="1" collapsed="1">
      <c r="A157" s="8">
        <v>44986</v>
      </c>
      <c r="B157" s="45">
        <v>16.0364</v>
      </c>
      <c r="C157" s="45">
        <v>2.9691999999999998</v>
      </c>
      <c r="D157" s="45">
        <v>16.701599999999999</v>
      </c>
      <c r="E157" s="45">
        <v>3.3473999999999999</v>
      </c>
      <c r="F157" s="45">
        <v>0</v>
      </c>
      <c r="G157" s="45">
        <v>17.310400000000001</v>
      </c>
      <c r="H157" s="45">
        <v>2.9691999999999998</v>
      </c>
      <c r="I157" s="45">
        <v>18.1037</v>
      </c>
      <c r="J157" s="45">
        <v>3.3473999999999999</v>
      </c>
      <c r="K157" s="45">
        <v>0</v>
      </c>
      <c r="L157" s="45">
        <v>0.54149999999999998</v>
      </c>
      <c r="M157" s="45">
        <v>0</v>
      </c>
      <c r="N157" s="45">
        <v>0.54149999999999998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15.1639</v>
      </c>
      <c r="C158" s="45">
        <v>3.0920999999999998</v>
      </c>
      <c r="D158" s="45">
        <v>15.842499999999999</v>
      </c>
      <c r="E158" s="45">
        <v>13</v>
      </c>
      <c r="F158" s="45">
        <v>0</v>
      </c>
      <c r="G158" s="45">
        <v>16.189599999999999</v>
      </c>
      <c r="H158" s="45">
        <v>3.0920999999999998</v>
      </c>
      <c r="I158" s="45">
        <v>16.9816</v>
      </c>
      <c r="J158" s="45">
        <v>13</v>
      </c>
      <c r="K158" s="45">
        <v>0</v>
      </c>
      <c r="L158" s="45">
        <v>0.80589999999999995</v>
      </c>
      <c r="M158" s="45">
        <v>0</v>
      </c>
      <c r="N158" s="45">
        <v>0.80589999999999995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13.8752</v>
      </c>
      <c r="C159" s="45">
        <v>2.4083000000000001</v>
      </c>
      <c r="D159" s="45">
        <v>14.464600000000001</v>
      </c>
      <c r="E159" s="45">
        <v>13</v>
      </c>
      <c r="F159" s="45">
        <v>0</v>
      </c>
      <c r="G159" s="45">
        <v>15.5626</v>
      </c>
      <c r="H159" s="45">
        <v>2.4083000000000001</v>
      </c>
      <c r="I159" s="45">
        <v>16.3293</v>
      </c>
      <c r="J159" s="45">
        <v>13</v>
      </c>
      <c r="K159" s="45">
        <v>0</v>
      </c>
      <c r="L159" s="45">
        <v>0.55349999999999999</v>
      </c>
      <c r="M159" s="45">
        <v>9.1000000000000004E-3</v>
      </c>
      <c r="N159" s="45">
        <v>0.55349999999999999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14.435499999999999</v>
      </c>
      <c r="C160" s="45">
        <v>2.7443</v>
      </c>
      <c r="D160" s="45">
        <v>14.727399999999999</v>
      </c>
      <c r="E160" s="45">
        <v>1.4657</v>
      </c>
      <c r="F160" s="45">
        <v>0</v>
      </c>
      <c r="G160" s="45">
        <v>16.011800000000001</v>
      </c>
      <c r="H160" s="45">
        <v>2.7443</v>
      </c>
      <c r="I160" s="45">
        <v>16.3718</v>
      </c>
      <c r="J160" s="45">
        <v>9.0936000000000003</v>
      </c>
      <c r="K160" s="45">
        <v>0</v>
      </c>
      <c r="L160" s="45">
        <v>0.64810000000000001</v>
      </c>
      <c r="M160" s="45">
        <v>9.1000000000000004E-3</v>
      </c>
      <c r="N160" s="45">
        <v>0.65149999999999997</v>
      </c>
      <c r="O160" s="45">
        <v>0.01</v>
      </c>
      <c r="P160" s="45">
        <v>0</v>
      </c>
    </row>
    <row r="161" spans="1:16" hidden="1" outlineLevel="1" collapsed="1">
      <c r="A161" s="8">
        <v>45108</v>
      </c>
      <c r="B161" s="45">
        <v>17.016500000000001</v>
      </c>
      <c r="C161" s="45">
        <v>2.8317000000000001</v>
      </c>
      <c r="D161" s="45">
        <v>17.1326</v>
      </c>
      <c r="E161" s="45">
        <v>4.9660000000000002</v>
      </c>
      <c r="F161" s="45">
        <v>3.2766000000000002</v>
      </c>
      <c r="G161" s="45">
        <v>17.438700000000001</v>
      </c>
      <c r="H161" s="45">
        <v>2.8317000000000001</v>
      </c>
      <c r="I161" s="45">
        <v>17.5608</v>
      </c>
      <c r="J161" s="45">
        <v>4.9660000000000002</v>
      </c>
      <c r="K161" s="45">
        <v>3.6978</v>
      </c>
      <c r="L161" s="45">
        <v>0.95550000000000002</v>
      </c>
      <c r="M161" s="45">
        <v>9.1000000000000004E-3</v>
      </c>
      <c r="N161" s="45">
        <v>0.95660000000000001</v>
      </c>
      <c r="O161" s="45">
        <v>0</v>
      </c>
      <c r="P161" s="45">
        <v>0.01</v>
      </c>
    </row>
    <row r="162" spans="1:16" hidden="1" outlineLevel="1" collapsed="1">
      <c r="A162" s="8">
        <v>45139</v>
      </c>
      <c r="B162" s="45">
        <v>14.993399999999999</v>
      </c>
      <c r="C162" s="45">
        <v>3.3431999999999999</v>
      </c>
      <c r="D162" s="45">
        <v>15.145200000000001</v>
      </c>
      <c r="E162" s="45">
        <v>3.5011000000000001</v>
      </c>
      <c r="F162" s="45">
        <v>0</v>
      </c>
      <c r="G162" s="45">
        <v>15.696300000000001</v>
      </c>
      <c r="H162" s="45">
        <v>3.3431999999999999</v>
      </c>
      <c r="I162" s="45">
        <v>15.8604</v>
      </c>
      <c r="J162" s="45">
        <v>10.2681</v>
      </c>
      <c r="K162" s="45">
        <v>0</v>
      </c>
      <c r="L162" s="45">
        <v>1.2911999999999999</v>
      </c>
      <c r="M162" s="45">
        <v>0</v>
      </c>
      <c r="N162" s="45">
        <v>1.2735000000000001</v>
      </c>
      <c r="O162" s="45">
        <v>3.45</v>
      </c>
      <c r="P162" s="45">
        <v>0</v>
      </c>
    </row>
    <row r="163" spans="1:16" hidden="1" outlineLevel="1" collapsed="1">
      <c r="A163" s="8">
        <v>45170</v>
      </c>
      <c r="B163" s="45">
        <v>14.5486</v>
      </c>
      <c r="C163" s="45">
        <v>4.6769999999999996</v>
      </c>
      <c r="D163" s="45">
        <v>14.648</v>
      </c>
      <c r="E163" s="45">
        <v>11.4231</v>
      </c>
      <c r="F163" s="45">
        <v>0</v>
      </c>
      <c r="G163" s="45">
        <v>14.909599999999999</v>
      </c>
      <c r="H163" s="45">
        <v>4.8537999999999997</v>
      </c>
      <c r="I163" s="45">
        <v>15.009600000000001</v>
      </c>
      <c r="J163" s="45">
        <v>11.4231</v>
      </c>
      <c r="K163" s="45">
        <v>0</v>
      </c>
      <c r="L163" s="45">
        <v>0.56579999999999997</v>
      </c>
      <c r="M163" s="45">
        <v>1E-3</v>
      </c>
      <c r="N163" s="45">
        <v>0.57410000000000005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12.771699999999999</v>
      </c>
      <c r="C164" s="45">
        <v>5.2675999999999998</v>
      </c>
      <c r="D164" s="45">
        <v>12.9291</v>
      </c>
      <c r="E164" s="45">
        <v>2.3233999999999999</v>
      </c>
      <c r="F164" s="45">
        <v>0</v>
      </c>
      <c r="G164" s="45">
        <v>13.0169</v>
      </c>
      <c r="H164" s="45">
        <v>5.2675999999999998</v>
      </c>
      <c r="I164" s="45">
        <v>13.1454</v>
      </c>
      <c r="J164" s="45">
        <v>11.315799999999999</v>
      </c>
      <c r="K164" s="45">
        <v>0</v>
      </c>
      <c r="L164" s="45">
        <v>1.0592999999999999</v>
      </c>
      <c r="M164" s="45">
        <v>0</v>
      </c>
      <c r="N164" s="45">
        <v>0.82199999999999995</v>
      </c>
      <c r="O164" s="45">
        <v>2.2999999999999998</v>
      </c>
      <c r="P164" s="45">
        <v>0</v>
      </c>
    </row>
    <row r="165" spans="1:16" hidden="1" outlineLevel="1" collapsed="1">
      <c r="A165" s="8">
        <v>45231</v>
      </c>
      <c r="B165" s="45">
        <v>12.915900000000001</v>
      </c>
      <c r="C165" s="45">
        <v>3.6850999999999998</v>
      </c>
      <c r="D165" s="45">
        <v>13.0181</v>
      </c>
      <c r="E165" s="45">
        <v>14.303000000000001</v>
      </c>
      <c r="F165" s="45">
        <v>0</v>
      </c>
      <c r="G165" s="45">
        <v>13.160500000000001</v>
      </c>
      <c r="H165" s="45">
        <v>3.6850999999999998</v>
      </c>
      <c r="I165" s="45">
        <v>13.267899999999999</v>
      </c>
      <c r="J165" s="45">
        <v>14.303000000000001</v>
      </c>
      <c r="K165" s="45">
        <v>0</v>
      </c>
      <c r="L165" s="45">
        <v>2.3929999999999998</v>
      </c>
      <c r="M165" s="45">
        <v>0</v>
      </c>
      <c r="N165" s="45">
        <v>2.3929999999999998</v>
      </c>
      <c r="O165" s="45">
        <v>0</v>
      </c>
      <c r="P165" s="45">
        <v>0</v>
      </c>
    </row>
    <row r="166" spans="1:16" hidden="1" outlineLevel="1" collapsed="1">
      <c r="A166" s="8">
        <v>45261</v>
      </c>
      <c r="B166" s="45">
        <v>12.1083</v>
      </c>
      <c r="C166" s="45">
        <v>3.2942999999999998</v>
      </c>
      <c r="D166" s="45">
        <v>12.3863</v>
      </c>
      <c r="E166" s="45">
        <v>2.8109000000000002</v>
      </c>
      <c r="F166" s="45">
        <v>0</v>
      </c>
      <c r="G166" s="45">
        <v>12.7395</v>
      </c>
      <c r="H166" s="45">
        <v>3.2942999999999998</v>
      </c>
      <c r="I166" s="45">
        <v>12.8775</v>
      </c>
      <c r="J166" s="45">
        <v>10.9596</v>
      </c>
      <c r="K166" s="45">
        <v>0</v>
      </c>
      <c r="L166" s="45">
        <v>2.0897000000000001</v>
      </c>
      <c r="M166" s="45">
        <v>0</v>
      </c>
      <c r="N166" s="45">
        <v>1.8238000000000001</v>
      </c>
      <c r="O166" s="45">
        <v>2.8</v>
      </c>
      <c r="P166" s="45">
        <v>0</v>
      </c>
    </row>
    <row r="167" spans="1:16" hidden="1" outlineLevel="1" collapsed="1">
      <c r="A167" s="8">
        <v>45292</v>
      </c>
      <c r="B167" s="45">
        <v>12.3078</v>
      </c>
      <c r="C167" s="45">
        <v>3.7090999999999998</v>
      </c>
      <c r="D167" s="45">
        <v>12.3962</v>
      </c>
      <c r="E167" s="45">
        <v>4.0114000000000001</v>
      </c>
      <c r="F167" s="45">
        <v>0</v>
      </c>
      <c r="G167" s="45">
        <v>12.4078</v>
      </c>
      <c r="H167" s="45">
        <v>3.7090999999999998</v>
      </c>
      <c r="I167" s="45">
        <v>12.494899999999999</v>
      </c>
      <c r="J167" s="45">
        <v>10.843500000000001</v>
      </c>
      <c r="K167" s="45">
        <v>0</v>
      </c>
      <c r="L167" s="45">
        <v>0.99</v>
      </c>
      <c r="M167" s="45">
        <v>0</v>
      </c>
      <c r="N167" s="45">
        <v>0.89500000000000002</v>
      </c>
      <c r="O167" s="45">
        <v>3.4</v>
      </c>
      <c r="P167" s="45">
        <v>0</v>
      </c>
    </row>
    <row r="168" spans="1:16" hidden="1" outlineLevel="1" collapsed="1">
      <c r="A168" s="8">
        <v>45323</v>
      </c>
      <c r="B168" s="45">
        <v>12.2544</v>
      </c>
      <c r="C168" s="45">
        <v>3.5467</v>
      </c>
      <c r="D168" s="45">
        <v>12.3795</v>
      </c>
      <c r="E168" s="45">
        <v>3.0379</v>
      </c>
      <c r="F168" s="45">
        <v>0</v>
      </c>
      <c r="G168" s="45">
        <v>12.571300000000001</v>
      </c>
      <c r="H168" s="45">
        <v>3.5467</v>
      </c>
      <c r="I168" s="45">
        <v>12.6828</v>
      </c>
      <c r="J168" s="45">
        <v>10.54</v>
      </c>
      <c r="K168" s="45">
        <v>0</v>
      </c>
      <c r="L168" s="45">
        <v>1.7277</v>
      </c>
      <c r="M168" s="45">
        <v>0</v>
      </c>
      <c r="N168" s="45">
        <v>1.6249</v>
      </c>
      <c r="O168" s="45">
        <v>3.0049999999999999</v>
      </c>
      <c r="P168" s="45">
        <v>0</v>
      </c>
    </row>
    <row r="169" spans="1:16" collapsed="1">
      <c r="A169" s="8">
        <v>45352</v>
      </c>
      <c r="B169" s="45">
        <v>12.363</v>
      </c>
      <c r="C169" s="45">
        <v>4.3518999999999997</v>
      </c>
      <c r="D169" s="45">
        <v>12.500299999999999</v>
      </c>
      <c r="E169" s="45">
        <v>2.8603000000000001</v>
      </c>
      <c r="F169" s="45">
        <v>0</v>
      </c>
      <c r="G169" s="45">
        <v>12.597200000000001</v>
      </c>
      <c r="H169" s="45">
        <v>4.3518999999999997</v>
      </c>
      <c r="I169" s="45">
        <v>12.7125</v>
      </c>
      <c r="J169" s="45">
        <v>11.391299999999999</v>
      </c>
      <c r="K169" s="45">
        <v>0</v>
      </c>
      <c r="L169" s="45">
        <v>1.7583</v>
      </c>
      <c r="M169" s="45">
        <v>0</v>
      </c>
      <c r="N169" s="45">
        <v>1.5939000000000001</v>
      </c>
      <c r="O169" s="45">
        <v>2.8481999999999998</v>
      </c>
      <c r="P169" s="45">
        <v>0</v>
      </c>
    </row>
    <row r="170" spans="1:16">
      <c r="A170" s="8">
        <v>45383</v>
      </c>
      <c r="B170" s="45">
        <v>12.030799999999999</v>
      </c>
      <c r="C170" s="45">
        <v>4.3006000000000002</v>
      </c>
      <c r="D170" s="45">
        <v>12.145099999999999</v>
      </c>
      <c r="E170" s="45">
        <v>3.4599000000000002</v>
      </c>
      <c r="F170" s="45">
        <v>0</v>
      </c>
      <c r="G170" s="45">
        <v>12.228400000000001</v>
      </c>
      <c r="H170" s="45">
        <v>4.3006000000000002</v>
      </c>
      <c r="I170" s="45">
        <v>12.341699999999999</v>
      </c>
      <c r="J170" s="45">
        <v>11.0625</v>
      </c>
      <c r="K170" s="45">
        <v>0</v>
      </c>
      <c r="L170" s="45">
        <v>1.5601</v>
      </c>
      <c r="M170" s="45">
        <v>0</v>
      </c>
      <c r="N170" s="45">
        <v>1.4901</v>
      </c>
      <c r="O170" s="45">
        <v>3.4</v>
      </c>
      <c r="P170" s="45">
        <v>0</v>
      </c>
    </row>
    <row r="171" spans="1:16">
      <c r="A171" s="8">
        <v>45413</v>
      </c>
      <c r="B171" s="45">
        <v>11.491199999999999</v>
      </c>
      <c r="C171" s="45">
        <v>3.8226</v>
      </c>
      <c r="D171" s="45">
        <v>11.5664</v>
      </c>
      <c r="E171" s="45">
        <v>3.3327</v>
      </c>
      <c r="F171" s="45">
        <v>0</v>
      </c>
      <c r="G171" s="45">
        <v>11.5787</v>
      </c>
      <c r="H171" s="45">
        <v>3.8226</v>
      </c>
      <c r="I171" s="45">
        <v>11.647500000000001</v>
      </c>
      <c r="J171" s="45">
        <v>9.5305</v>
      </c>
      <c r="K171" s="45">
        <v>0</v>
      </c>
      <c r="L171" s="45">
        <v>1.5348999999999999</v>
      </c>
      <c r="M171" s="45">
        <v>0</v>
      </c>
      <c r="N171" s="45">
        <v>1.3310999999999999</v>
      </c>
      <c r="O171" s="45">
        <v>3.25</v>
      </c>
      <c r="P171" s="45">
        <v>0</v>
      </c>
    </row>
    <row r="172" spans="1:16">
      <c r="A172" s="8">
        <v>45444</v>
      </c>
      <c r="B172" s="45">
        <v>10.9749</v>
      </c>
      <c r="C172" s="45">
        <v>3.6930999999999998</v>
      </c>
      <c r="D172" s="45">
        <v>11.0968</v>
      </c>
      <c r="E172" s="45">
        <v>4.165</v>
      </c>
      <c r="F172" s="45">
        <v>0</v>
      </c>
      <c r="G172" s="45">
        <v>11.323399999999999</v>
      </c>
      <c r="H172" s="45">
        <v>3.6930999999999998</v>
      </c>
      <c r="I172" s="45">
        <v>11.369199999999999</v>
      </c>
      <c r="J172" s="45">
        <v>11.4628</v>
      </c>
      <c r="K172" s="45">
        <v>0</v>
      </c>
      <c r="L172" s="45">
        <v>1.5497000000000001</v>
      </c>
      <c r="M172" s="45">
        <v>0</v>
      </c>
      <c r="N172" s="45">
        <v>0.87590000000000001</v>
      </c>
      <c r="O172" s="45">
        <v>3.246</v>
      </c>
      <c r="P172" s="45">
        <v>0</v>
      </c>
    </row>
    <row r="173" spans="1:16">
      <c r="A173" s="8">
        <v>45474</v>
      </c>
      <c r="B173" s="45">
        <v>11.026300000000001</v>
      </c>
      <c r="C173" s="45">
        <v>4.3849</v>
      </c>
      <c r="D173" s="45">
        <v>11.1416</v>
      </c>
      <c r="E173" s="45">
        <v>3.3010000000000002</v>
      </c>
      <c r="F173" s="45">
        <v>0</v>
      </c>
      <c r="G173" s="45">
        <v>11.1608</v>
      </c>
      <c r="H173" s="45">
        <v>4.3849</v>
      </c>
      <c r="I173" s="45">
        <v>11.262499999999999</v>
      </c>
      <c r="J173" s="45">
        <v>10.2193</v>
      </c>
      <c r="K173" s="45">
        <v>0</v>
      </c>
      <c r="L173" s="45">
        <v>1.3802000000000001</v>
      </c>
      <c r="M173" s="45">
        <v>0</v>
      </c>
      <c r="N173" s="45">
        <v>1.0337000000000001</v>
      </c>
      <c r="O173" s="45">
        <v>3.2694000000000001</v>
      </c>
      <c r="P173" s="45">
        <v>0</v>
      </c>
    </row>
    <row r="174" spans="1:16">
      <c r="A174" s="8">
        <v>45505</v>
      </c>
      <c r="B174" s="45">
        <v>11.000299999999999</v>
      </c>
      <c r="C174" s="45">
        <v>3.4977</v>
      </c>
      <c r="D174" s="45">
        <v>11.061400000000001</v>
      </c>
      <c r="E174" s="45">
        <v>8.1183999999999994</v>
      </c>
      <c r="F174" s="45">
        <v>0</v>
      </c>
      <c r="G174" s="45">
        <v>11.2088</v>
      </c>
      <c r="H174" s="45">
        <v>3.4977</v>
      </c>
      <c r="I174" s="45">
        <v>11.273</v>
      </c>
      <c r="J174" s="45">
        <v>8.1183999999999994</v>
      </c>
      <c r="K174" s="45">
        <v>0</v>
      </c>
      <c r="L174" s="45">
        <v>1.2587999999999999</v>
      </c>
      <c r="M174" s="45">
        <v>0</v>
      </c>
      <c r="N174" s="45">
        <v>1.2587999999999999</v>
      </c>
      <c r="O174" s="45">
        <v>0</v>
      </c>
      <c r="P174" s="45">
        <v>0</v>
      </c>
    </row>
    <row r="175" spans="1:16">
      <c r="A175" s="8">
        <v>45536</v>
      </c>
      <c r="B175" s="45">
        <v>10.994</v>
      </c>
      <c r="C175" s="45">
        <v>4.6012000000000004</v>
      </c>
      <c r="D175" s="45">
        <v>11.1326</v>
      </c>
      <c r="E175" s="45">
        <v>3.0203000000000002</v>
      </c>
      <c r="F175" s="45">
        <v>0</v>
      </c>
      <c r="G175" s="45">
        <v>11.223000000000001</v>
      </c>
      <c r="H175" s="45">
        <v>4.6012000000000004</v>
      </c>
      <c r="I175" s="45">
        <v>11.294700000000001</v>
      </c>
      <c r="J175" s="45">
        <v>8</v>
      </c>
      <c r="K175" s="45">
        <v>0</v>
      </c>
      <c r="L175" s="45">
        <v>1.7583</v>
      </c>
      <c r="M175" s="45">
        <v>0</v>
      </c>
      <c r="N175" s="45">
        <v>1.0535000000000001</v>
      </c>
      <c r="O175" s="45">
        <v>3.0202</v>
      </c>
      <c r="P175" s="45">
        <v>0</v>
      </c>
    </row>
    <row r="176" spans="1:16">
      <c r="A176" s="8">
        <v>45566</v>
      </c>
      <c r="B176" s="45">
        <v>11.020300000000001</v>
      </c>
      <c r="C176" s="45">
        <v>4.0099</v>
      </c>
      <c r="D176" s="45">
        <v>11.115</v>
      </c>
      <c r="E176" s="45">
        <v>3.2313999999999998</v>
      </c>
      <c r="F176" s="45">
        <v>0</v>
      </c>
      <c r="G176" s="45">
        <v>11.130699999999999</v>
      </c>
      <c r="H176" s="45">
        <v>4.0099</v>
      </c>
      <c r="I176" s="45">
        <v>11.1973</v>
      </c>
      <c r="J176" s="45">
        <v>13.5</v>
      </c>
      <c r="K176" s="45">
        <v>0</v>
      </c>
      <c r="L176" s="45">
        <v>1.6354</v>
      </c>
      <c r="M176" s="45">
        <v>0</v>
      </c>
      <c r="N176" s="45">
        <v>1.0305</v>
      </c>
      <c r="O176" s="45">
        <v>2.9592999999999998</v>
      </c>
      <c r="P176" s="45">
        <v>0</v>
      </c>
    </row>
    <row r="177" spans="1:16">
      <c r="A177" s="8">
        <v>45597</v>
      </c>
      <c r="B177" s="45">
        <v>11.0367</v>
      </c>
      <c r="C177" s="45">
        <v>3.8561000000000001</v>
      </c>
      <c r="D177" s="45">
        <v>11.0687</v>
      </c>
      <c r="E177" s="45">
        <v>0</v>
      </c>
      <c r="F177" s="45">
        <v>0</v>
      </c>
      <c r="G177" s="45">
        <v>11.1873</v>
      </c>
      <c r="H177" s="45">
        <v>3.8561000000000001</v>
      </c>
      <c r="I177" s="45">
        <v>11.2204</v>
      </c>
      <c r="J177" s="45">
        <v>0</v>
      </c>
      <c r="K177" s="45">
        <v>0</v>
      </c>
      <c r="L177" s="45">
        <v>1.2666999999999999</v>
      </c>
      <c r="M177" s="45">
        <v>0</v>
      </c>
      <c r="N177" s="45">
        <v>1.2666999999999999</v>
      </c>
      <c r="O177" s="45">
        <v>0</v>
      </c>
      <c r="P177" s="45">
        <v>0</v>
      </c>
    </row>
    <row r="178" spans="1:16">
      <c r="A178" s="8">
        <v>45627</v>
      </c>
      <c r="B178" s="45">
        <v>10.715</v>
      </c>
      <c r="C178" s="45">
        <v>3.7427999999999999</v>
      </c>
      <c r="D178" s="45">
        <v>10.8177</v>
      </c>
      <c r="E178" s="45">
        <v>13.6792</v>
      </c>
      <c r="F178" s="45">
        <v>0</v>
      </c>
      <c r="G178" s="45">
        <v>10.976000000000001</v>
      </c>
      <c r="H178" s="45">
        <v>3.7427999999999999</v>
      </c>
      <c r="I178" s="45">
        <v>11.086499999999999</v>
      </c>
      <c r="J178" s="45">
        <v>13.6792</v>
      </c>
      <c r="K178" s="45">
        <v>0</v>
      </c>
      <c r="L178" s="45">
        <v>2.1964999999999999</v>
      </c>
      <c r="M178" s="45">
        <v>0</v>
      </c>
      <c r="N178" s="45">
        <v>2.1964999999999999</v>
      </c>
      <c r="O178" s="45">
        <v>0</v>
      </c>
      <c r="P178" s="45">
        <v>0</v>
      </c>
    </row>
    <row r="179" spans="1:16">
      <c r="A179" s="8">
        <v>45658</v>
      </c>
      <c r="B179" s="45">
        <v>10.8805</v>
      </c>
      <c r="C179" s="45">
        <v>4.0759999999999996</v>
      </c>
      <c r="D179" s="45">
        <v>11.0793</v>
      </c>
      <c r="E179" s="45">
        <v>3.0013000000000001</v>
      </c>
      <c r="F179" s="45">
        <v>0</v>
      </c>
      <c r="G179" s="45">
        <v>11.191000000000001</v>
      </c>
      <c r="H179" s="45">
        <v>4.0759999999999996</v>
      </c>
      <c r="I179" s="45">
        <v>11.257300000000001</v>
      </c>
      <c r="J179" s="45">
        <v>7.25</v>
      </c>
      <c r="K179" s="45">
        <v>0</v>
      </c>
      <c r="L179" s="45">
        <v>1.8785000000000001</v>
      </c>
      <c r="M179" s="45">
        <v>0</v>
      </c>
      <c r="N179" s="45">
        <v>0.73089999999999999</v>
      </c>
      <c r="O179" s="45">
        <v>3</v>
      </c>
      <c r="P179" s="45">
        <v>0</v>
      </c>
    </row>
    <row r="180" spans="1:16">
      <c r="A180" s="8">
        <v>45689</v>
      </c>
      <c r="B180" s="45">
        <v>10.983000000000001</v>
      </c>
      <c r="C180" s="45">
        <v>3.8130999999999999</v>
      </c>
      <c r="D180" s="45">
        <v>11.0724</v>
      </c>
      <c r="E180" s="45">
        <v>10.5</v>
      </c>
      <c r="F180" s="45">
        <v>0</v>
      </c>
      <c r="G180" s="45">
        <v>11.185700000000001</v>
      </c>
      <c r="H180" s="45">
        <v>3.8130999999999999</v>
      </c>
      <c r="I180" s="45">
        <v>11.2796</v>
      </c>
      <c r="J180" s="45">
        <v>10.5</v>
      </c>
      <c r="K180" s="45">
        <v>0</v>
      </c>
      <c r="L180" s="45">
        <v>1.2496</v>
      </c>
      <c r="M180" s="45">
        <v>0</v>
      </c>
      <c r="N180" s="45">
        <v>1.2496</v>
      </c>
      <c r="O180" s="45">
        <v>0</v>
      </c>
      <c r="P180" s="45">
        <v>0</v>
      </c>
    </row>
    <row r="181" spans="1:16">
      <c r="A181" s="8">
        <v>45717</v>
      </c>
      <c r="B181" s="45">
        <v>10.736599999999999</v>
      </c>
      <c r="C181" s="45">
        <v>3.6837</v>
      </c>
      <c r="D181" s="45">
        <v>10.963200000000001</v>
      </c>
      <c r="E181" s="45">
        <v>3.1410999999999998</v>
      </c>
      <c r="F181" s="45">
        <v>0</v>
      </c>
      <c r="G181" s="45">
        <v>11.106199999999999</v>
      </c>
      <c r="H181" s="45">
        <v>3.6837</v>
      </c>
      <c r="I181" s="45">
        <v>11.2943</v>
      </c>
      <c r="J181" s="45">
        <v>0</v>
      </c>
      <c r="K181" s="45">
        <v>0</v>
      </c>
      <c r="L181" s="45">
        <v>1.464</v>
      </c>
      <c r="M181" s="45">
        <v>0</v>
      </c>
      <c r="N181" s="45">
        <v>1.0995999999999999</v>
      </c>
      <c r="O181" s="45">
        <v>3.1410999999999998</v>
      </c>
      <c r="P181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</row>
    <row r="2" spans="1:16" ht="5.25" customHeight="1"/>
    <row r="3" spans="1:16" ht="27" customHeight="1">
      <c r="A3" s="219" t="s">
        <v>113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2.75" customHeight="1">
      <c r="A4" s="205" t="s">
        <v>131</v>
      </c>
      <c r="B4" s="217"/>
      <c r="C4" s="217"/>
      <c r="D4" s="217"/>
      <c r="E4" s="217"/>
      <c r="F4" s="217"/>
    </row>
    <row r="5" spans="1:16" ht="12.75" customHeight="1">
      <c r="A5" s="13" t="s">
        <v>54</v>
      </c>
    </row>
    <row r="6" spans="1:16" s="20" customFormat="1" ht="15" customHeight="1">
      <c r="A6" s="189" t="s">
        <v>0</v>
      </c>
      <c r="B6" s="242" t="s">
        <v>16</v>
      </c>
      <c r="C6" s="197" t="s">
        <v>2</v>
      </c>
      <c r="D6" s="198"/>
      <c r="E6" s="198"/>
      <c r="F6" s="199"/>
      <c r="G6" s="194" t="s">
        <v>3</v>
      </c>
      <c r="H6" s="195"/>
      <c r="I6" s="195"/>
      <c r="J6" s="195"/>
      <c r="K6" s="195"/>
      <c r="L6" s="195"/>
      <c r="M6" s="195"/>
      <c r="N6" s="195"/>
      <c r="O6" s="195"/>
      <c r="P6" s="196"/>
    </row>
    <row r="7" spans="1:16" s="20" customFormat="1" ht="15" customHeight="1">
      <c r="A7" s="190"/>
      <c r="B7" s="243"/>
      <c r="C7" s="200"/>
      <c r="D7" s="201"/>
      <c r="E7" s="201"/>
      <c r="F7" s="202"/>
      <c r="G7" s="194" t="s">
        <v>8</v>
      </c>
      <c r="H7" s="195"/>
      <c r="I7" s="195"/>
      <c r="J7" s="195"/>
      <c r="K7" s="196"/>
      <c r="L7" s="194" t="s">
        <v>9</v>
      </c>
      <c r="M7" s="195"/>
      <c r="N7" s="195"/>
      <c r="O7" s="195"/>
      <c r="P7" s="196"/>
    </row>
    <row r="8" spans="1:16" s="20" customFormat="1" ht="64.5" customHeight="1">
      <c r="A8" s="191"/>
      <c r="B8" s="244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3"/>
      <c r="B9" s="12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10.641299999999999</v>
      </c>
      <c r="C11" s="45">
        <v>4.2728000000000002</v>
      </c>
      <c r="D11" s="45">
        <v>10.161899999999999</v>
      </c>
      <c r="E11" s="45">
        <v>13.640499999999999</v>
      </c>
      <c r="F11" s="45">
        <v>14.130599999999999</v>
      </c>
      <c r="G11" s="45">
        <v>13.2857</v>
      </c>
      <c r="H11" s="45">
        <v>4.4873000000000003</v>
      </c>
      <c r="I11" s="45">
        <v>13.3371</v>
      </c>
      <c r="J11" s="45">
        <v>16.0548</v>
      </c>
      <c r="K11" s="45">
        <v>14.6937</v>
      </c>
      <c r="L11" s="45">
        <v>6.8038999999999996</v>
      </c>
      <c r="M11" s="45">
        <v>3.8142999999999998</v>
      </c>
      <c r="N11" s="45">
        <v>6.7119</v>
      </c>
      <c r="O11" s="45">
        <v>8.1662999999999997</v>
      </c>
      <c r="P11" s="45">
        <v>8.1653000000000002</v>
      </c>
    </row>
    <row r="12" spans="1:16" ht="12.75" hidden="1" customHeight="1" outlineLevel="1">
      <c r="A12" s="8">
        <v>40575</v>
      </c>
      <c r="B12" s="45">
        <v>10.1081</v>
      </c>
      <c r="C12" s="45">
        <v>4.1524000000000001</v>
      </c>
      <c r="D12" s="45">
        <v>9.5387000000000004</v>
      </c>
      <c r="E12" s="45">
        <v>13.3979</v>
      </c>
      <c r="F12" s="45">
        <v>13.6853</v>
      </c>
      <c r="G12" s="45">
        <v>12.8362</v>
      </c>
      <c r="H12" s="45">
        <v>4.2991999999999999</v>
      </c>
      <c r="I12" s="45">
        <v>12.8775</v>
      </c>
      <c r="J12" s="45">
        <v>16.195900000000002</v>
      </c>
      <c r="K12" s="45">
        <v>14.025600000000001</v>
      </c>
      <c r="L12" s="45">
        <v>6.6551</v>
      </c>
      <c r="M12" s="45">
        <v>3.7722000000000002</v>
      </c>
      <c r="N12" s="45">
        <v>6.4679000000000002</v>
      </c>
      <c r="O12" s="45">
        <v>8.0748999999999995</v>
      </c>
      <c r="P12" s="45">
        <v>10.011699999999999</v>
      </c>
    </row>
    <row r="13" spans="1:16" ht="12.75" hidden="1" customHeight="1" outlineLevel="1">
      <c r="A13" s="8">
        <v>40603</v>
      </c>
      <c r="B13" s="45">
        <v>9.2363999999999997</v>
      </c>
      <c r="C13" s="45">
        <v>4.9455999999999998</v>
      </c>
      <c r="D13" s="45">
        <v>8.6326000000000001</v>
      </c>
      <c r="E13" s="45">
        <v>12.277699999999999</v>
      </c>
      <c r="F13" s="45">
        <v>8.0274999999999999</v>
      </c>
      <c r="G13" s="45">
        <v>11.881</v>
      </c>
      <c r="H13" s="45">
        <v>5.5381</v>
      </c>
      <c r="I13" s="45">
        <v>11.7193</v>
      </c>
      <c r="J13" s="45">
        <v>14.9246</v>
      </c>
      <c r="K13" s="45">
        <v>10.312200000000001</v>
      </c>
      <c r="L13" s="45">
        <v>6.3670999999999998</v>
      </c>
      <c r="M13" s="45">
        <v>3.4849999999999999</v>
      </c>
      <c r="N13" s="45">
        <v>6.2568000000000001</v>
      </c>
      <c r="O13" s="45">
        <v>7.5967000000000002</v>
      </c>
      <c r="P13" s="45">
        <v>6.6169000000000002</v>
      </c>
    </row>
    <row r="14" spans="1:16" ht="12.75" hidden="1" customHeight="1" outlineLevel="1">
      <c r="A14" s="8">
        <v>40634</v>
      </c>
      <c r="B14" s="45">
        <v>9.0584000000000007</v>
      </c>
      <c r="C14" s="45">
        <v>3.7810000000000001</v>
      </c>
      <c r="D14" s="45">
        <v>8.3541000000000007</v>
      </c>
      <c r="E14" s="45">
        <v>12.224600000000001</v>
      </c>
      <c r="F14" s="45">
        <v>11.0555</v>
      </c>
      <c r="G14" s="45">
        <v>11.7964</v>
      </c>
      <c r="H14" s="45">
        <v>4.1234999999999999</v>
      </c>
      <c r="I14" s="45">
        <v>11.493499999999999</v>
      </c>
      <c r="J14" s="45">
        <v>15.117800000000001</v>
      </c>
      <c r="K14" s="45">
        <v>13.273400000000001</v>
      </c>
      <c r="L14" s="45">
        <v>6.0994999999999999</v>
      </c>
      <c r="M14" s="45">
        <v>3.0670999999999999</v>
      </c>
      <c r="N14" s="45">
        <v>5.9302000000000001</v>
      </c>
      <c r="O14" s="45">
        <v>7.4743000000000004</v>
      </c>
      <c r="P14" s="45">
        <v>7.3120000000000003</v>
      </c>
    </row>
    <row r="15" spans="1:16" ht="12.75" hidden="1" customHeight="1" outlineLevel="1">
      <c r="A15" s="8">
        <v>40664</v>
      </c>
      <c r="B15" s="45">
        <v>9.1455000000000002</v>
      </c>
      <c r="C15" s="45">
        <v>3.5116000000000001</v>
      </c>
      <c r="D15" s="45">
        <v>8.4331999999999994</v>
      </c>
      <c r="E15" s="45">
        <v>12.2813</v>
      </c>
      <c r="F15" s="45">
        <v>10.742699999999999</v>
      </c>
      <c r="G15" s="45">
        <v>11.678699999999999</v>
      </c>
      <c r="H15" s="45">
        <v>3.8555999999999999</v>
      </c>
      <c r="I15" s="45">
        <v>11.4932</v>
      </c>
      <c r="J15" s="45">
        <v>14.811199999999999</v>
      </c>
      <c r="K15" s="45">
        <v>13.8879</v>
      </c>
      <c r="L15" s="45">
        <v>5.8723999999999998</v>
      </c>
      <c r="M15" s="45">
        <v>2.7275</v>
      </c>
      <c r="N15" s="45">
        <v>5.7804000000000002</v>
      </c>
      <c r="O15" s="45">
        <v>7.1275000000000004</v>
      </c>
      <c r="P15" s="45">
        <v>7.0505000000000004</v>
      </c>
    </row>
    <row r="16" spans="1:16" ht="12.75" hidden="1" customHeight="1" outlineLevel="1">
      <c r="A16" s="8">
        <v>40695</v>
      </c>
      <c r="B16" s="45">
        <v>8.6791</v>
      </c>
      <c r="C16" s="45">
        <v>3.3988</v>
      </c>
      <c r="D16" s="45">
        <v>8.2406000000000006</v>
      </c>
      <c r="E16" s="45">
        <v>11.8063</v>
      </c>
      <c r="F16" s="45">
        <v>8.6735000000000007</v>
      </c>
      <c r="G16" s="45">
        <v>11.1784</v>
      </c>
      <c r="H16" s="45">
        <v>3.5994000000000002</v>
      </c>
      <c r="I16" s="45">
        <v>11.403</v>
      </c>
      <c r="J16" s="45">
        <v>14.7438</v>
      </c>
      <c r="K16" s="45">
        <v>13.6395</v>
      </c>
      <c r="L16" s="45">
        <v>6.1105</v>
      </c>
      <c r="M16" s="45">
        <v>2.8904999999999998</v>
      </c>
      <c r="N16" s="45">
        <v>5.9256000000000002</v>
      </c>
      <c r="O16" s="45">
        <v>7.5534999999999997</v>
      </c>
      <c r="P16" s="45">
        <v>6.5061999999999998</v>
      </c>
    </row>
    <row r="17" spans="1:16" ht="12.75" hidden="1" customHeight="1" outlineLevel="1">
      <c r="A17" s="8">
        <v>40725</v>
      </c>
      <c r="B17" s="45">
        <v>8.2129999999999992</v>
      </c>
      <c r="C17" s="45">
        <v>3.5666000000000002</v>
      </c>
      <c r="D17" s="45">
        <v>7.8383000000000003</v>
      </c>
      <c r="E17" s="45">
        <v>11.827500000000001</v>
      </c>
      <c r="F17" s="45">
        <v>11.513</v>
      </c>
      <c r="G17" s="45">
        <v>10.7079</v>
      </c>
      <c r="H17" s="45">
        <v>3.6067999999999998</v>
      </c>
      <c r="I17" s="45">
        <v>11.2067</v>
      </c>
      <c r="J17" s="45">
        <v>14.4512</v>
      </c>
      <c r="K17" s="45">
        <v>14.5242</v>
      </c>
      <c r="L17" s="45">
        <v>5.5631000000000004</v>
      </c>
      <c r="M17" s="45">
        <v>3.4902000000000002</v>
      </c>
      <c r="N17" s="45">
        <v>5.4160000000000004</v>
      </c>
      <c r="O17" s="45">
        <v>7.2842000000000002</v>
      </c>
      <c r="P17" s="45">
        <v>4.7526000000000002</v>
      </c>
    </row>
    <row r="18" spans="1:16" ht="12.75" hidden="1" customHeight="1" outlineLevel="1">
      <c r="A18" s="8">
        <v>40756</v>
      </c>
      <c r="B18" s="45">
        <v>8.6438000000000006</v>
      </c>
      <c r="C18" s="45">
        <v>3.2963</v>
      </c>
      <c r="D18" s="45">
        <v>8.2856000000000005</v>
      </c>
      <c r="E18" s="45">
        <v>11.491099999999999</v>
      </c>
      <c r="F18" s="45">
        <v>14.479200000000001</v>
      </c>
      <c r="G18" s="45">
        <v>11.1191</v>
      </c>
      <c r="H18" s="45">
        <v>3.4127999999999998</v>
      </c>
      <c r="I18" s="45">
        <v>11.356</v>
      </c>
      <c r="J18" s="45">
        <v>14.687099999999999</v>
      </c>
      <c r="K18" s="45">
        <v>15.6097</v>
      </c>
      <c r="L18" s="45">
        <v>5.7259000000000002</v>
      </c>
      <c r="M18" s="45">
        <v>3.0472999999999999</v>
      </c>
      <c r="N18" s="45">
        <v>5.4283999999999999</v>
      </c>
      <c r="O18" s="45">
        <v>7.1725000000000003</v>
      </c>
      <c r="P18" s="45">
        <v>7.4333999999999998</v>
      </c>
    </row>
    <row r="19" spans="1:16" ht="12.75" hidden="1" customHeight="1" outlineLevel="1">
      <c r="A19" s="8">
        <v>40787</v>
      </c>
      <c r="B19" s="45">
        <v>8.3024000000000004</v>
      </c>
      <c r="C19" s="45">
        <v>3.2279</v>
      </c>
      <c r="D19" s="45">
        <v>8.6468000000000007</v>
      </c>
      <c r="E19" s="45">
        <v>11.7453</v>
      </c>
      <c r="F19" s="45">
        <v>13.8592</v>
      </c>
      <c r="G19" s="45">
        <v>10.4636</v>
      </c>
      <c r="H19" s="45">
        <v>3.4790999999999999</v>
      </c>
      <c r="I19" s="45">
        <v>12.0031</v>
      </c>
      <c r="J19" s="45">
        <v>15.0482</v>
      </c>
      <c r="K19" s="45">
        <v>15.384399999999999</v>
      </c>
      <c r="L19" s="45">
        <v>5.8857999999999997</v>
      </c>
      <c r="M19" s="45">
        <v>2.6836000000000002</v>
      </c>
      <c r="N19" s="45">
        <v>5.9413</v>
      </c>
      <c r="O19" s="45">
        <v>7.6233000000000004</v>
      </c>
      <c r="P19" s="45">
        <v>6.2590000000000003</v>
      </c>
    </row>
    <row r="20" spans="1:16" ht="12.75" hidden="1" customHeight="1" outlineLevel="1">
      <c r="A20" s="8">
        <v>40817</v>
      </c>
      <c r="B20" s="45">
        <v>8.5637000000000008</v>
      </c>
      <c r="C20" s="45">
        <v>3.1532</v>
      </c>
      <c r="D20" s="45">
        <v>8.9562000000000008</v>
      </c>
      <c r="E20" s="45">
        <v>12.033200000000001</v>
      </c>
      <c r="F20" s="45">
        <v>13.754799999999999</v>
      </c>
      <c r="G20" s="45">
        <v>11.291399999999999</v>
      </c>
      <c r="H20" s="45">
        <v>3.4358</v>
      </c>
      <c r="I20" s="45">
        <v>12.573</v>
      </c>
      <c r="J20" s="45">
        <v>15.32</v>
      </c>
      <c r="K20" s="45">
        <v>15.991099999999999</v>
      </c>
      <c r="L20" s="45">
        <v>6.1623999999999999</v>
      </c>
      <c r="M20" s="45">
        <v>2.8534000000000002</v>
      </c>
      <c r="N20" s="45">
        <v>6.3259999999999996</v>
      </c>
      <c r="O20" s="45">
        <v>8.4451999999999998</v>
      </c>
      <c r="P20" s="45">
        <v>6.7907999999999999</v>
      </c>
    </row>
    <row r="21" spans="1:16" ht="12.75" hidden="1" customHeight="1" outlineLevel="1">
      <c r="A21" s="8">
        <v>40848</v>
      </c>
      <c r="B21" s="45">
        <v>10.2357</v>
      </c>
      <c r="C21" s="45">
        <v>3.5552999999999999</v>
      </c>
      <c r="D21" s="45">
        <v>10.4434</v>
      </c>
      <c r="E21" s="45">
        <v>13.4063</v>
      </c>
      <c r="F21" s="45">
        <v>13.458600000000001</v>
      </c>
      <c r="G21" s="45">
        <v>13.3429</v>
      </c>
      <c r="H21" s="45">
        <v>3.8220999999999998</v>
      </c>
      <c r="I21" s="45">
        <v>14.429399999999999</v>
      </c>
      <c r="J21" s="45">
        <v>17.161200000000001</v>
      </c>
      <c r="K21" s="45">
        <v>18.103000000000002</v>
      </c>
      <c r="L21" s="45">
        <v>6.5189000000000004</v>
      </c>
      <c r="M21" s="45">
        <v>3.0074999999999998</v>
      </c>
      <c r="N21" s="45">
        <v>6.4821999999999997</v>
      </c>
      <c r="O21" s="45">
        <v>8.1625999999999994</v>
      </c>
      <c r="P21" s="45">
        <v>6.1532999999999998</v>
      </c>
    </row>
    <row r="22" spans="1:16" ht="12.75" hidden="1" customHeight="1" outlineLevel="1">
      <c r="A22" s="8">
        <v>40878</v>
      </c>
      <c r="B22" s="45">
        <v>12.261100000000001</v>
      </c>
      <c r="C22" s="45">
        <v>3.3292999999999999</v>
      </c>
      <c r="D22" s="45">
        <v>12.8119</v>
      </c>
      <c r="E22" s="45">
        <v>14.659800000000001</v>
      </c>
      <c r="F22" s="45">
        <v>20.922599999999999</v>
      </c>
      <c r="G22" s="45">
        <v>16.293500000000002</v>
      </c>
      <c r="H22" s="45">
        <v>3.3502000000000001</v>
      </c>
      <c r="I22" s="45">
        <v>18.049600000000002</v>
      </c>
      <c r="J22" s="45">
        <v>18.3931</v>
      </c>
      <c r="K22" s="45">
        <v>23.354500000000002</v>
      </c>
      <c r="L22" s="45">
        <v>7.1006</v>
      </c>
      <c r="M22" s="45">
        <v>3.2845</v>
      </c>
      <c r="N22" s="45">
        <v>7.1680999999999999</v>
      </c>
      <c r="O22" s="45">
        <v>8.3696999999999999</v>
      </c>
      <c r="P22" s="45">
        <v>7.7854000000000001</v>
      </c>
    </row>
    <row r="23" spans="1:16" ht="12.75" hidden="1" customHeight="1" outlineLevel="1">
      <c r="A23" s="8">
        <v>40909</v>
      </c>
      <c r="B23" s="45">
        <v>11.9511</v>
      </c>
      <c r="C23" s="45">
        <v>3.2581000000000002</v>
      </c>
      <c r="D23" s="45">
        <v>12.7479</v>
      </c>
      <c r="E23" s="45">
        <v>14.129300000000001</v>
      </c>
      <c r="F23" s="45">
        <v>16.147400000000001</v>
      </c>
      <c r="G23" s="45">
        <v>15.7841</v>
      </c>
      <c r="H23" s="45">
        <v>3.5792999999999999</v>
      </c>
      <c r="I23" s="45">
        <v>17.601500000000001</v>
      </c>
      <c r="J23" s="45">
        <v>17.683599999999998</v>
      </c>
      <c r="K23" s="45">
        <v>21.820399999999999</v>
      </c>
      <c r="L23" s="45">
        <v>6.7503000000000002</v>
      </c>
      <c r="M23" s="45">
        <v>2.6644999999999999</v>
      </c>
      <c r="N23" s="45">
        <v>6.8963999999999999</v>
      </c>
      <c r="O23" s="45">
        <v>8.2468000000000004</v>
      </c>
      <c r="P23" s="45">
        <v>6.5210999999999997</v>
      </c>
    </row>
    <row r="24" spans="1:16" ht="12.75" hidden="1" customHeight="1" outlineLevel="1">
      <c r="A24" s="8">
        <v>40940</v>
      </c>
      <c r="B24" s="45">
        <v>11.628</v>
      </c>
      <c r="C24" s="45">
        <v>5.1567999999999996</v>
      </c>
      <c r="D24" s="45">
        <v>11.7866</v>
      </c>
      <c r="E24" s="45">
        <v>13.89</v>
      </c>
      <c r="F24" s="45">
        <v>11.5244</v>
      </c>
      <c r="G24" s="45">
        <v>15.009499999999999</v>
      </c>
      <c r="H24" s="45">
        <v>5.5625999999999998</v>
      </c>
      <c r="I24" s="45">
        <v>15.849399999999999</v>
      </c>
      <c r="J24" s="45">
        <v>17.919799999999999</v>
      </c>
      <c r="K24" s="45">
        <v>11.8171</v>
      </c>
      <c r="L24" s="45">
        <v>7.0327000000000002</v>
      </c>
      <c r="M24" s="45">
        <v>3.9485999999999999</v>
      </c>
      <c r="N24" s="45">
        <v>6.9154</v>
      </c>
      <c r="O24" s="45">
        <v>8.17</v>
      </c>
      <c r="P24" s="45">
        <v>8.2861999999999991</v>
      </c>
    </row>
    <row r="25" spans="1:16" ht="12.75" hidden="1" customHeight="1" outlineLevel="1">
      <c r="A25" s="8">
        <v>40969</v>
      </c>
      <c r="B25" s="45">
        <v>12.052199999999999</v>
      </c>
      <c r="C25" s="45">
        <v>5.0510000000000002</v>
      </c>
      <c r="D25" s="45">
        <v>12.3775</v>
      </c>
      <c r="E25" s="45">
        <v>14.709899999999999</v>
      </c>
      <c r="F25" s="45">
        <v>19.403400000000001</v>
      </c>
      <c r="G25" s="45">
        <v>15.3536</v>
      </c>
      <c r="H25" s="45">
        <v>5.5198</v>
      </c>
      <c r="I25" s="45">
        <v>16.3522</v>
      </c>
      <c r="J25" s="45">
        <v>17.956099999999999</v>
      </c>
      <c r="K25" s="45">
        <v>19.959399999999999</v>
      </c>
      <c r="L25" s="45">
        <v>6.6327999999999996</v>
      </c>
      <c r="M25" s="45">
        <v>4.0198999999999998</v>
      </c>
      <c r="N25" s="45">
        <v>6.5652999999999997</v>
      </c>
      <c r="O25" s="45">
        <v>8.1943999999999999</v>
      </c>
      <c r="P25" s="45">
        <v>7.0831</v>
      </c>
    </row>
    <row r="26" spans="1:16" ht="12.75" hidden="1" customHeight="1" outlineLevel="1">
      <c r="A26" s="8">
        <v>41000</v>
      </c>
      <c r="B26" s="45">
        <v>11.689299999999999</v>
      </c>
      <c r="C26" s="45">
        <v>4.3048999999999999</v>
      </c>
      <c r="D26" s="45">
        <v>12.0321</v>
      </c>
      <c r="E26" s="45">
        <v>13.943300000000001</v>
      </c>
      <c r="F26" s="45">
        <v>15.8222</v>
      </c>
      <c r="G26" s="45">
        <v>15.0938</v>
      </c>
      <c r="H26" s="45">
        <v>4.8338000000000001</v>
      </c>
      <c r="I26" s="45">
        <v>16.214200000000002</v>
      </c>
      <c r="J26" s="45">
        <v>17.8063</v>
      </c>
      <c r="K26" s="45">
        <v>16.735600000000002</v>
      </c>
      <c r="L26" s="45">
        <v>6.7392000000000003</v>
      </c>
      <c r="M26" s="45">
        <v>2.9565999999999999</v>
      </c>
      <c r="N26" s="45">
        <v>6.3947000000000003</v>
      </c>
      <c r="O26" s="45">
        <v>8.6122999999999994</v>
      </c>
      <c r="P26" s="45">
        <v>5.7153</v>
      </c>
    </row>
    <row r="27" spans="1:16" ht="12.75" hidden="1" customHeight="1" outlineLevel="1">
      <c r="A27" s="8">
        <v>41030</v>
      </c>
      <c r="B27" s="45">
        <v>11.372</v>
      </c>
      <c r="C27" s="45">
        <v>5.4425999999999997</v>
      </c>
      <c r="D27" s="45">
        <v>11.4208</v>
      </c>
      <c r="E27" s="45">
        <v>13.843299999999999</v>
      </c>
      <c r="F27" s="45">
        <v>12.1478</v>
      </c>
      <c r="G27" s="45">
        <v>14.798</v>
      </c>
      <c r="H27" s="45">
        <v>6.4038000000000004</v>
      </c>
      <c r="I27" s="45">
        <v>15.4213</v>
      </c>
      <c r="J27" s="45">
        <v>17.5379</v>
      </c>
      <c r="K27" s="45">
        <v>16.428999999999998</v>
      </c>
      <c r="L27" s="45">
        <v>6.3987999999999996</v>
      </c>
      <c r="M27" s="45">
        <v>3.2368000000000001</v>
      </c>
      <c r="N27" s="45">
        <v>6.2271000000000001</v>
      </c>
      <c r="O27" s="45">
        <v>7.9621000000000004</v>
      </c>
      <c r="P27" s="45">
        <v>7.7827999999999999</v>
      </c>
    </row>
    <row r="28" spans="1:16" ht="12.75" hidden="1" customHeight="1" outlineLevel="1">
      <c r="A28" s="8">
        <v>41061</v>
      </c>
      <c r="B28" s="45">
        <v>11.8811</v>
      </c>
      <c r="C28" s="45">
        <v>6.4396000000000004</v>
      </c>
      <c r="D28" s="45">
        <v>11.847099999999999</v>
      </c>
      <c r="E28" s="45">
        <v>13.5023</v>
      </c>
      <c r="F28" s="45">
        <v>17.6952</v>
      </c>
      <c r="G28" s="45">
        <v>16.119900000000001</v>
      </c>
      <c r="H28" s="45">
        <v>9.0451999999999995</v>
      </c>
      <c r="I28" s="45">
        <v>16.243300000000001</v>
      </c>
      <c r="J28" s="45">
        <v>17.776</v>
      </c>
      <c r="K28" s="45">
        <v>18.7911</v>
      </c>
      <c r="L28" s="45">
        <v>6.6779000000000002</v>
      </c>
      <c r="M28" s="45">
        <v>3.1928000000000001</v>
      </c>
      <c r="N28" s="45">
        <v>6.5587</v>
      </c>
      <c r="O28" s="45">
        <v>8.0170999999999992</v>
      </c>
      <c r="P28" s="45">
        <v>7.1893000000000002</v>
      </c>
    </row>
    <row r="29" spans="1:16" ht="12.75" hidden="1" customHeight="1" outlineLevel="1">
      <c r="A29" s="8">
        <v>41091</v>
      </c>
      <c r="B29" s="45">
        <v>12.3208</v>
      </c>
      <c r="C29" s="45">
        <v>7.0444000000000004</v>
      </c>
      <c r="D29" s="45">
        <v>12.7628</v>
      </c>
      <c r="E29" s="45">
        <v>12.801399999999999</v>
      </c>
      <c r="F29" s="45">
        <v>16.8202</v>
      </c>
      <c r="G29" s="45">
        <v>16.638300000000001</v>
      </c>
      <c r="H29" s="45">
        <v>9.0850000000000009</v>
      </c>
      <c r="I29" s="45">
        <v>17.105599999999999</v>
      </c>
      <c r="J29" s="45">
        <v>18.3003</v>
      </c>
      <c r="K29" s="45">
        <v>17.459399999999999</v>
      </c>
      <c r="L29" s="45">
        <v>7.0895000000000001</v>
      </c>
      <c r="M29" s="45">
        <v>3.4171</v>
      </c>
      <c r="N29" s="45">
        <v>6.7134999999999998</v>
      </c>
      <c r="O29" s="45">
        <v>8.3788</v>
      </c>
      <c r="P29" s="45">
        <v>8.2091999999999992</v>
      </c>
    </row>
    <row r="30" spans="1:16" ht="12.75" hidden="1" customHeight="1" outlineLevel="1">
      <c r="A30" s="8">
        <v>41122</v>
      </c>
      <c r="B30" s="45">
        <v>12.878</v>
      </c>
      <c r="C30" s="45">
        <v>7.5556000000000001</v>
      </c>
      <c r="D30" s="45">
        <v>13.573700000000001</v>
      </c>
      <c r="E30" s="45">
        <v>12.83</v>
      </c>
      <c r="F30" s="45">
        <v>13.594200000000001</v>
      </c>
      <c r="G30" s="45">
        <v>17.425799999999999</v>
      </c>
      <c r="H30" s="45">
        <v>9.6851000000000003</v>
      </c>
      <c r="I30" s="45">
        <v>17.9069</v>
      </c>
      <c r="J30" s="45">
        <v>19.167999999999999</v>
      </c>
      <c r="K30" s="45">
        <v>17.701799999999999</v>
      </c>
      <c r="L30" s="45">
        <v>7.5324</v>
      </c>
      <c r="M30" s="45">
        <v>4.2934000000000001</v>
      </c>
      <c r="N30" s="45">
        <v>7.2111000000000001</v>
      </c>
      <c r="O30" s="45">
        <v>8.6312999999999995</v>
      </c>
      <c r="P30" s="45">
        <v>6.3289999999999997</v>
      </c>
    </row>
    <row r="31" spans="1:16" ht="12.75" hidden="1" customHeight="1" outlineLevel="1">
      <c r="A31" s="8">
        <v>41153</v>
      </c>
      <c r="B31" s="45">
        <v>13.013999999999999</v>
      </c>
      <c r="C31" s="45">
        <v>7.5092999999999996</v>
      </c>
      <c r="D31" s="45">
        <v>14.279299999999999</v>
      </c>
      <c r="E31" s="45">
        <v>11.8752</v>
      </c>
      <c r="F31" s="45">
        <v>14.616</v>
      </c>
      <c r="G31" s="45">
        <v>18.636500000000002</v>
      </c>
      <c r="H31" s="45">
        <v>10.428900000000001</v>
      </c>
      <c r="I31" s="45">
        <v>19.293800000000001</v>
      </c>
      <c r="J31" s="45">
        <v>19.9846</v>
      </c>
      <c r="K31" s="45">
        <v>18.098500000000001</v>
      </c>
      <c r="L31" s="45">
        <v>7.6672000000000002</v>
      </c>
      <c r="M31" s="45">
        <v>3.2364999999999999</v>
      </c>
      <c r="N31" s="45">
        <v>7.2986000000000004</v>
      </c>
      <c r="O31" s="45">
        <v>8.6428999999999991</v>
      </c>
      <c r="P31" s="45">
        <v>6.8902999999999999</v>
      </c>
    </row>
    <row r="32" spans="1:16" ht="12.75" hidden="1" customHeight="1" outlineLevel="1">
      <c r="A32" s="8">
        <v>41183</v>
      </c>
      <c r="B32" s="45">
        <v>13.443</v>
      </c>
      <c r="C32" s="45">
        <v>6.9123000000000001</v>
      </c>
      <c r="D32" s="45">
        <v>14.607699999999999</v>
      </c>
      <c r="E32" s="45">
        <v>12.5162</v>
      </c>
      <c r="F32" s="45">
        <v>12.225199999999999</v>
      </c>
      <c r="G32" s="45">
        <v>19.499099999999999</v>
      </c>
      <c r="H32" s="45">
        <v>9.5967000000000002</v>
      </c>
      <c r="I32" s="45">
        <v>20.566299999999998</v>
      </c>
      <c r="J32" s="45">
        <v>20.2454</v>
      </c>
      <c r="K32" s="45">
        <v>17.529599999999999</v>
      </c>
      <c r="L32" s="45">
        <v>7.7592999999999996</v>
      </c>
      <c r="M32" s="45">
        <v>3.6808999999999998</v>
      </c>
      <c r="N32" s="45">
        <v>7.6314000000000002</v>
      </c>
      <c r="O32" s="45">
        <v>8.8584999999999994</v>
      </c>
      <c r="P32" s="45">
        <v>5.6372</v>
      </c>
    </row>
    <row r="33" spans="1:16" ht="12.75" hidden="1" customHeight="1" outlineLevel="1">
      <c r="A33" s="8">
        <v>41214</v>
      </c>
      <c r="B33" s="45">
        <v>14.523</v>
      </c>
      <c r="C33" s="45">
        <v>8.2631999999999994</v>
      </c>
      <c r="D33" s="45">
        <v>15.946899999999999</v>
      </c>
      <c r="E33" s="45">
        <v>13.0517</v>
      </c>
      <c r="F33" s="45">
        <v>15.5397</v>
      </c>
      <c r="G33" s="45">
        <v>20.397600000000001</v>
      </c>
      <c r="H33" s="45">
        <v>11.492000000000001</v>
      </c>
      <c r="I33" s="45">
        <v>21.713899999999999</v>
      </c>
      <c r="J33" s="45">
        <v>20.091999999999999</v>
      </c>
      <c r="K33" s="45">
        <v>18.334599999999998</v>
      </c>
      <c r="L33" s="45">
        <v>7.7698</v>
      </c>
      <c r="M33" s="45">
        <v>3.3431000000000002</v>
      </c>
      <c r="N33" s="45">
        <v>7.8620000000000001</v>
      </c>
      <c r="O33" s="45">
        <v>8.5774000000000008</v>
      </c>
      <c r="P33" s="45">
        <v>7.4481999999999999</v>
      </c>
    </row>
    <row r="34" spans="1:16" ht="12.75" hidden="1" customHeight="1" outlineLevel="1">
      <c r="A34" s="8">
        <v>41244</v>
      </c>
      <c r="B34" s="45">
        <v>15.9786</v>
      </c>
      <c r="C34" s="45">
        <v>8.3576999999999995</v>
      </c>
      <c r="D34" s="45">
        <v>17.349699999999999</v>
      </c>
      <c r="E34" s="45">
        <v>14.548299999999999</v>
      </c>
      <c r="F34" s="45">
        <v>23.572800000000001</v>
      </c>
      <c r="G34" s="45">
        <v>21.183800000000002</v>
      </c>
      <c r="H34" s="45">
        <v>11.514200000000001</v>
      </c>
      <c r="I34" s="45">
        <v>21.976800000000001</v>
      </c>
      <c r="J34" s="45">
        <v>21.266300000000001</v>
      </c>
      <c r="K34" s="45">
        <v>25.194700000000001</v>
      </c>
      <c r="L34" s="45">
        <v>8.0277999999999992</v>
      </c>
      <c r="M34" s="45">
        <v>3.1892</v>
      </c>
      <c r="N34" s="45">
        <v>7.6870000000000003</v>
      </c>
      <c r="O34" s="45">
        <v>9.1104000000000003</v>
      </c>
      <c r="P34" s="45">
        <v>7.1889000000000003</v>
      </c>
    </row>
    <row r="35" spans="1:16" ht="12.75" hidden="1" customHeight="1" outlineLevel="1">
      <c r="A35" s="8">
        <v>41275</v>
      </c>
      <c r="B35" s="45">
        <v>15.874700000000001</v>
      </c>
      <c r="C35" s="45">
        <v>9.2705000000000002</v>
      </c>
      <c r="D35" s="45">
        <v>16.5609</v>
      </c>
      <c r="E35" s="45">
        <v>15.747</v>
      </c>
      <c r="F35" s="45">
        <v>20.284600000000001</v>
      </c>
      <c r="G35" s="45">
        <v>20.5822</v>
      </c>
      <c r="H35" s="45">
        <v>11.9657</v>
      </c>
      <c r="I35" s="45">
        <v>21.23</v>
      </c>
      <c r="J35" s="45">
        <v>21.183399999999999</v>
      </c>
      <c r="K35" s="45">
        <v>21.851199999999999</v>
      </c>
      <c r="L35" s="45">
        <v>7.8723000000000001</v>
      </c>
      <c r="M35" s="45">
        <v>3.1173000000000002</v>
      </c>
      <c r="N35" s="45">
        <v>7.7122999999999999</v>
      </c>
      <c r="O35" s="45">
        <v>8.8207000000000004</v>
      </c>
      <c r="P35" s="45">
        <v>7.5618999999999996</v>
      </c>
    </row>
    <row r="36" spans="1:16" ht="12.75" hidden="1" customHeight="1" outlineLevel="1">
      <c r="A36" s="8">
        <v>41306</v>
      </c>
      <c r="B36" s="45">
        <v>14.54</v>
      </c>
      <c r="C36" s="45">
        <v>8.2254000000000005</v>
      </c>
      <c r="D36" s="45">
        <v>15.356</v>
      </c>
      <c r="E36" s="45">
        <v>14.279299999999999</v>
      </c>
      <c r="F36" s="45">
        <v>18.926300000000001</v>
      </c>
      <c r="G36" s="45">
        <v>18.926500000000001</v>
      </c>
      <c r="H36" s="45">
        <v>11.310700000000001</v>
      </c>
      <c r="I36" s="45">
        <v>19.427600000000002</v>
      </c>
      <c r="J36" s="45">
        <v>19.5855</v>
      </c>
      <c r="K36" s="45">
        <v>23.241900000000001</v>
      </c>
      <c r="L36" s="45">
        <v>7.3451000000000004</v>
      </c>
      <c r="M36" s="45">
        <v>3.3041999999999998</v>
      </c>
      <c r="N36" s="45">
        <v>7.1555999999999997</v>
      </c>
      <c r="O36" s="45">
        <v>8.3228000000000009</v>
      </c>
      <c r="P36" s="45">
        <v>10.131</v>
      </c>
    </row>
    <row r="37" spans="1:16" ht="12.75" hidden="1" customHeight="1" outlineLevel="1">
      <c r="A37" s="8">
        <v>41334</v>
      </c>
      <c r="B37" s="45">
        <v>14.3058</v>
      </c>
      <c r="C37" s="45">
        <v>8.9785000000000004</v>
      </c>
      <c r="D37" s="45">
        <v>14.938000000000001</v>
      </c>
      <c r="E37" s="45">
        <v>14.735300000000001</v>
      </c>
      <c r="F37" s="45">
        <v>21.570599999999999</v>
      </c>
      <c r="G37" s="45">
        <v>17.951799999999999</v>
      </c>
      <c r="H37" s="45">
        <v>10.629300000000001</v>
      </c>
      <c r="I37" s="45">
        <v>18.6386</v>
      </c>
      <c r="J37" s="45">
        <v>19.311699999999998</v>
      </c>
      <c r="K37" s="45">
        <v>22.021699999999999</v>
      </c>
      <c r="L37" s="45">
        <v>7.1119000000000003</v>
      </c>
      <c r="M37" s="45">
        <v>4.7748999999999997</v>
      </c>
      <c r="N37" s="45">
        <v>6.8428000000000004</v>
      </c>
      <c r="O37" s="45">
        <v>8.0760000000000005</v>
      </c>
      <c r="P37" s="45">
        <v>9.0367999999999995</v>
      </c>
    </row>
    <row r="38" spans="1:16" ht="12.75" hidden="1" customHeight="1" outlineLevel="1">
      <c r="A38" s="8">
        <v>41365</v>
      </c>
      <c r="B38" s="45">
        <v>14.017099999999999</v>
      </c>
      <c r="C38" s="45">
        <v>7.8235999999999999</v>
      </c>
      <c r="D38" s="45">
        <v>14.776999999999999</v>
      </c>
      <c r="E38" s="45">
        <v>14.0844</v>
      </c>
      <c r="F38" s="45">
        <v>19.059899999999999</v>
      </c>
      <c r="G38" s="45">
        <v>18.1553</v>
      </c>
      <c r="H38" s="45">
        <v>10.3705</v>
      </c>
      <c r="I38" s="45">
        <v>18.593299999999999</v>
      </c>
      <c r="J38" s="45">
        <v>19.422799999999999</v>
      </c>
      <c r="K38" s="45">
        <v>20.150200000000002</v>
      </c>
      <c r="L38" s="45">
        <v>6.9584000000000001</v>
      </c>
      <c r="M38" s="45">
        <v>3.2075</v>
      </c>
      <c r="N38" s="45">
        <v>6.6528</v>
      </c>
      <c r="O38" s="45">
        <v>8.0410000000000004</v>
      </c>
      <c r="P38" s="45">
        <v>5.3474000000000004</v>
      </c>
    </row>
    <row r="39" spans="1:16" ht="12.75" hidden="1" customHeight="1" outlineLevel="1">
      <c r="A39" s="8">
        <v>41395</v>
      </c>
      <c r="B39" s="45">
        <v>13.5266</v>
      </c>
      <c r="C39" s="45">
        <v>8.9772999999999996</v>
      </c>
      <c r="D39" s="45">
        <v>13.893800000000001</v>
      </c>
      <c r="E39" s="45">
        <v>14.155200000000001</v>
      </c>
      <c r="F39" s="45">
        <v>10.183</v>
      </c>
      <c r="G39" s="45">
        <v>17.316700000000001</v>
      </c>
      <c r="H39" s="45">
        <v>11.358599999999999</v>
      </c>
      <c r="I39" s="45">
        <v>17.446200000000001</v>
      </c>
      <c r="J39" s="45">
        <v>19.2088</v>
      </c>
      <c r="K39" s="45">
        <v>19.018999999999998</v>
      </c>
      <c r="L39" s="45">
        <v>7.0896999999999997</v>
      </c>
      <c r="M39" s="45">
        <v>3.4460000000000002</v>
      </c>
      <c r="N39" s="45">
        <v>6.7995000000000001</v>
      </c>
      <c r="O39" s="45">
        <v>8.1885999999999992</v>
      </c>
      <c r="P39" s="45">
        <v>7.4051</v>
      </c>
    </row>
    <row r="40" spans="1:16" ht="12.75" hidden="1" customHeight="1" outlineLevel="1">
      <c r="A40" s="8">
        <v>41426</v>
      </c>
      <c r="B40" s="45">
        <v>13.561</v>
      </c>
      <c r="C40" s="45">
        <v>8.7239000000000004</v>
      </c>
      <c r="D40" s="45">
        <v>13.898999999999999</v>
      </c>
      <c r="E40" s="45">
        <v>14.087400000000001</v>
      </c>
      <c r="F40" s="45">
        <v>16.8217</v>
      </c>
      <c r="G40" s="45">
        <v>17.2011</v>
      </c>
      <c r="H40" s="45">
        <v>10.697699999999999</v>
      </c>
      <c r="I40" s="45">
        <v>17.368400000000001</v>
      </c>
      <c r="J40" s="45">
        <v>18.884799999999998</v>
      </c>
      <c r="K40" s="45">
        <v>17.804200000000002</v>
      </c>
      <c r="L40" s="45">
        <v>7.1902999999999997</v>
      </c>
      <c r="M40" s="45">
        <v>3.3767</v>
      </c>
      <c r="N40" s="45">
        <v>6.7206000000000001</v>
      </c>
      <c r="O40" s="45">
        <v>8.3175000000000008</v>
      </c>
      <c r="P40" s="45">
        <v>8.1815999999999995</v>
      </c>
    </row>
    <row r="41" spans="1:16" ht="12.75" hidden="1" customHeight="1" outlineLevel="1">
      <c r="A41" s="8">
        <v>41456</v>
      </c>
      <c r="B41" s="45">
        <v>12.8606</v>
      </c>
      <c r="C41" s="45">
        <v>7.1614000000000004</v>
      </c>
      <c r="D41" s="45">
        <v>13.4422</v>
      </c>
      <c r="E41" s="45">
        <v>13.141999999999999</v>
      </c>
      <c r="F41" s="45">
        <v>18.142099999999999</v>
      </c>
      <c r="G41" s="45">
        <v>16.864999999999998</v>
      </c>
      <c r="H41" s="45">
        <v>9.7995999999999999</v>
      </c>
      <c r="I41" s="45">
        <v>16.9726</v>
      </c>
      <c r="J41" s="45">
        <v>18.612400000000001</v>
      </c>
      <c r="K41" s="45">
        <v>18.919899999999998</v>
      </c>
      <c r="L41" s="45">
        <v>6.9596</v>
      </c>
      <c r="M41" s="45">
        <v>2.3734999999999999</v>
      </c>
      <c r="N41" s="45">
        <v>6.6904000000000003</v>
      </c>
      <c r="O41" s="45">
        <v>7.9219999999999997</v>
      </c>
      <c r="P41" s="45">
        <v>7.3074000000000003</v>
      </c>
    </row>
    <row r="42" spans="1:16" ht="12.75" hidden="1" customHeight="1" outlineLevel="1">
      <c r="A42" s="8">
        <v>41487</v>
      </c>
      <c r="B42" s="45">
        <v>12.842499999999999</v>
      </c>
      <c r="C42" s="45">
        <v>7.8890000000000002</v>
      </c>
      <c r="D42" s="45">
        <v>13.5129</v>
      </c>
      <c r="E42" s="45">
        <v>13.027900000000001</v>
      </c>
      <c r="F42" s="45">
        <v>16.763200000000001</v>
      </c>
      <c r="G42" s="45">
        <v>16.179400000000001</v>
      </c>
      <c r="H42" s="45">
        <v>9.6653000000000002</v>
      </c>
      <c r="I42" s="45">
        <v>16.422499999999999</v>
      </c>
      <c r="J42" s="45">
        <v>18.1311</v>
      </c>
      <c r="K42" s="45">
        <v>17.351800000000001</v>
      </c>
      <c r="L42" s="45">
        <v>6.9893000000000001</v>
      </c>
      <c r="M42" s="45">
        <v>2.6190000000000002</v>
      </c>
      <c r="N42" s="45">
        <v>6.4298999999999999</v>
      </c>
      <c r="O42" s="45">
        <v>8.0200999999999993</v>
      </c>
      <c r="P42" s="45">
        <v>7.3985000000000003</v>
      </c>
    </row>
    <row r="43" spans="1:16" ht="12.75" hidden="1" customHeight="1" outlineLevel="1">
      <c r="A43" s="8">
        <v>41518</v>
      </c>
      <c r="B43" s="45">
        <v>13.196099999999999</v>
      </c>
      <c r="C43" s="45">
        <v>7.2108999999999996</v>
      </c>
      <c r="D43" s="45">
        <v>13.9206</v>
      </c>
      <c r="E43" s="45">
        <v>13.573600000000001</v>
      </c>
      <c r="F43" s="45">
        <v>15.851000000000001</v>
      </c>
      <c r="G43" s="45">
        <v>16.453800000000001</v>
      </c>
      <c r="H43" s="45">
        <v>9.6029999999999998</v>
      </c>
      <c r="I43" s="45">
        <v>16.457999999999998</v>
      </c>
      <c r="J43" s="45">
        <v>18.3721</v>
      </c>
      <c r="K43" s="45">
        <v>16.7822</v>
      </c>
      <c r="L43" s="45">
        <v>7.01</v>
      </c>
      <c r="M43" s="45">
        <v>2.5708000000000002</v>
      </c>
      <c r="N43" s="45">
        <v>6.7887000000000004</v>
      </c>
      <c r="O43" s="45">
        <v>7.9371999999999998</v>
      </c>
      <c r="P43" s="45">
        <v>7.3299000000000003</v>
      </c>
    </row>
    <row r="44" spans="1:16" ht="12.75" hidden="1" customHeight="1" outlineLevel="1">
      <c r="A44" s="8">
        <v>41548</v>
      </c>
      <c r="B44" s="45">
        <v>13.4046</v>
      </c>
      <c r="C44" s="45">
        <v>7.9469000000000003</v>
      </c>
      <c r="D44" s="45">
        <v>14.8009</v>
      </c>
      <c r="E44" s="45">
        <v>12.7484</v>
      </c>
      <c r="F44" s="45">
        <v>14.988799999999999</v>
      </c>
      <c r="G44" s="45">
        <v>16.693100000000001</v>
      </c>
      <c r="H44" s="45">
        <v>9.8240999999999996</v>
      </c>
      <c r="I44" s="45">
        <v>17.151199999999999</v>
      </c>
      <c r="J44" s="45">
        <v>18.453399999999998</v>
      </c>
      <c r="K44" s="45">
        <v>17.6586</v>
      </c>
      <c r="L44" s="45">
        <v>7.4157000000000002</v>
      </c>
      <c r="M44" s="45">
        <v>2.6515</v>
      </c>
      <c r="N44" s="45">
        <v>7.1070000000000002</v>
      </c>
      <c r="O44" s="45">
        <v>8.1831999999999994</v>
      </c>
      <c r="P44" s="45">
        <v>7.2072000000000003</v>
      </c>
    </row>
    <row r="45" spans="1:16" ht="12.75" hidden="1" customHeight="1" outlineLevel="1">
      <c r="A45" s="8">
        <v>41579</v>
      </c>
      <c r="B45" s="45">
        <v>13.250999999999999</v>
      </c>
      <c r="C45" s="45">
        <v>7.0330000000000004</v>
      </c>
      <c r="D45" s="45">
        <v>14.6625</v>
      </c>
      <c r="E45" s="45">
        <v>13.0059</v>
      </c>
      <c r="F45" s="45">
        <v>15.8369</v>
      </c>
      <c r="G45" s="45">
        <v>16.783899999999999</v>
      </c>
      <c r="H45" s="45">
        <v>9.4023000000000003</v>
      </c>
      <c r="I45" s="45">
        <v>17.441299999999998</v>
      </c>
      <c r="J45" s="45">
        <v>18.4633</v>
      </c>
      <c r="K45" s="45">
        <v>16.885200000000001</v>
      </c>
      <c r="L45" s="45">
        <v>7.0704000000000002</v>
      </c>
      <c r="M45" s="45">
        <v>2.3201000000000001</v>
      </c>
      <c r="N45" s="45">
        <v>6.7964000000000002</v>
      </c>
      <c r="O45" s="45">
        <v>8.1933000000000007</v>
      </c>
      <c r="P45" s="45">
        <v>8.0602999999999998</v>
      </c>
    </row>
    <row r="46" spans="1:16" ht="12.75" hidden="1" customHeight="1" outlineLevel="1">
      <c r="A46" s="8">
        <v>41609</v>
      </c>
      <c r="B46" s="45">
        <v>14.7738</v>
      </c>
      <c r="C46" s="45">
        <v>6.5404999999999998</v>
      </c>
      <c r="D46" s="45">
        <v>15.498200000000001</v>
      </c>
      <c r="E46" s="45">
        <v>15.4137</v>
      </c>
      <c r="F46" s="45">
        <v>16.092300000000002</v>
      </c>
      <c r="G46" s="45">
        <v>19.058199999999999</v>
      </c>
      <c r="H46" s="45">
        <v>9.5442999999999998</v>
      </c>
      <c r="I46" s="45">
        <v>19.109300000000001</v>
      </c>
      <c r="J46" s="45">
        <v>20.795300000000001</v>
      </c>
      <c r="K46" s="45">
        <v>17.973199999999999</v>
      </c>
      <c r="L46" s="45">
        <v>7.6582999999999997</v>
      </c>
      <c r="M46" s="45">
        <v>1.8747</v>
      </c>
      <c r="N46" s="45">
        <v>6.9946000000000002</v>
      </c>
      <c r="O46" s="45">
        <v>8.9411000000000005</v>
      </c>
      <c r="P46" s="45">
        <v>8.7813999999999997</v>
      </c>
    </row>
    <row r="47" spans="1:16" ht="12.75" hidden="1" customHeight="1" outlineLevel="1">
      <c r="A47" s="8">
        <v>41640</v>
      </c>
      <c r="B47" s="45">
        <v>14.940899999999999</v>
      </c>
      <c r="C47" s="45">
        <v>5.9368999999999996</v>
      </c>
      <c r="D47" s="45">
        <v>16.169699999999999</v>
      </c>
      <c r="E47" s="45">
        <v>15.3508</v>
      </c>
      <c r="F47" s="45">
        <v>16.801400000000001</v>
      </c>
      <c r="G47" s="45">
        <v>18.627199999999998</v>
      </c>
      <c r="H47" s="45">
        <v>8.4002999999999997</v>
      </c>
      <c r="I47" s="45">
        <v>19.1145</v>
      </c>
      <c r="J47" s="45">
        <v>20.109300000000001</v>
      </c>
      <c r="K47" s="45">
        <v>18.1282</v>
      </c>
      <c r="L47" s="45">
        <v>7.524</v>
      </c>
      <c r="M47" s="45">
        <v>1.9180999999999999</v>
      </c>
      <c r="N47" s="45">
        <v>7.3258000000000001</v>
      </c>
      <c r="O47" s="45">
        <v>8.6716999999999995</v>
      </c>
      <c r="P47" s="45">
        <v>7.7477999999999998</v>
      </c>
    </row>
    <row r="48" spans="1:16" ht="12.75" hidden="1" customHeight="1" outlineLevel="1">
      <c r="A48" s="8">
        <v>41671</v>
      </c>
      <c r="B48" s="45">
        <v>14.2963</v>
      </c>
      <c r="C48" s="45">
        <v>6.4260000000000002</v>
      </c>
      <c r="D48" s="45">
        <v>15.8355</v>
      </c>
      <c r="E48" s="45">
        <v>14.341699999999999</v>
      </c>
      <c r="F48" s="45">
        <v>19.497599999999998</v>
      </c>
      <c r="G48" s="45">
        <v>18.4649</v>
      </c>
      <c r="H48" s="45">
        <v>8.9568999999999992</v>
      </c>
      <c r="I48" s="45">
        <v>19.5932</v>
      </c>
      <c r="J48" s="45">
        <v>19.8081</v>
      </c>
      <c r="K48" s="45">
        <v>24.240500000000001</v>
      </c>
      <c r="L48" s="45">
        <v>7.6475999999999997</v>
      </c>
      <c r="M48" s="45">
        <v>2.1246999999999998</v>
      </c>
      <c r="N48" s="45">
        <v>7.8345000000000002</v>
      </c>
      <c r="O48" s="45">
        <v>8.7797000000000001</v>
      </c>
      <c r="P48" s="45">
        <v>10.199299999999999</v>
      </c>
    </row>
    <row r="49" spans="1:16" ht="12.75" hidden="1" customHeight="1" outlineLevel="1">
      <c r="A49" s="8">
        <v>41699</v>
      </c>
      <c r="B49" s="45">
        <v>15.2422</v>
      </c>
      <c r="C49" s="45">
        <v>7.0795000000000003</v>
      </c>
      <c r="D49" s="45">
        <v>16.5488</v>
      </c>
      <c r="E49" s="45">
        <v>14.527200000000001</v>
      </c>
      <c r="F49" s="45">
        <v>19.421299999999999</v>
      </c>
      <c r="G49" s="45">
        <v>19.909700000000001</v>
      </c>
      <c r="H49" s="45">
        <v>10.9564</v>
      </c>
      <c r="I49" s="45">
        <v>20.7712</v>
      </c>
      <c r="J49" s="45">
        <v>20.397300000000001</v>
      </c>
      <c r="K49" s="45">
        <v>21.5124</v>
      </c>
      <c r="L49" s="45">
        <v>8.1979000000000006</v>
      </c>
      <c r="M49" s="45">
        <v>2.5807000000000002</v>
      </c>
      <c r="N49" s="45">
        <v>8.6156000000000006</v>
      </c>
      <c r="O49" s="45">
        <v>9.3521000000000001</v>
      </c>
      <c r="P49" s="45">
        <v>9.3826000000000001</v>
      </c>
    </row>
    <row r="50" spans="1:16" ht="12.75" hidden="1" customHeight="1" outlineLevel="1">
      <c r="A50" s="8">
        <v>41730</v>
      </c>
      <c r="B50" s="45">
        <v>15.69</v>
      </c>
      <c r="C50" s="45">
        <v>7.4189999999999996</v>
      </c>
      <c r="D50" s="45">
        <v>17.1111</v>
      </c>
      <c r="E50" s="45">
        <v>13.563700000000001</v>
      </c>
      <c r="F50" s="45">
        <v>20.200299999999999</v>
      </c>
      <c r="G50" s="45">
        <v>20.457999999999998</v>
      </c>
      <c r="H50" s="45">
        <v>11.0761</v>
      </c>
      <c r="I50" s="45">
        <v>21.378699999999998</v>
      </c>
      <c r="J50" s="45">
        <v>20.433599999999998</v>
      </c>
      <c r="K50" s="45">
        <v>22.680499999999999</v>
      </c>
      <c r="L50" s="45">
        <v>8.4319000000000006</v>
      </c>
      <c r="M50" s="45">
        <v>2.1981999999999999</v>
      </c>
      <c r="N50" s="45">
        <v>8.9300999999999995</v>
      </c>
      <c r="O50" s="45">
        <v>9.1944999999999997</v>
      </c>
      <c r="P50" s="45">
        <v>8.3294999999999995</v>
      </c>
    </row>
    <row r="51" spans="1:16" ht="12.75" hidden="1" customHeight="1" outlineLevel="1">
      <c r="A51" s="8">
        <v>41760</v>
      </c>
      <c r="B51" s="45">
        <v>16.2865</v>
      </c>
      <c r="C51" s="45">
        <v>7.3602999999999996</v>
      </c>
      <c r="D51" s="45">
        <v>17.652999999999999</v>
      </c>
      <c r="E51" s="45">
        <v>14.618399999999999</v>
      </c>
      <c r="F51" s="45">
        <v>19.8035</v>
      </c>
      <c r="G51" s="45">
        <v>21.0078</v>
      </c>
      <c r="H51" s="45">
        <v>11.6607</v>
      </c>
      <c r="I51" s="45">
        <v>21.786899999999999</v>
      </c>
      <c r="J51" s="45">
        <v>20.818899999999999</v>
      </c>
      <c r="K51" s="45">
        <v>23.516500000000001</v>
      </c>
      <c r="L51" s="45">
        <v>8.8339999999999996</v>
      </c>
      <c r="M51" s="45">
        <v>2.2374999999999998</v>
      </c>
      <c r="N51" s="45">
        <v>9.2334999999999994</v>
      </c>
      <c r="O51" s="45">
        <v>9.9001000000000001</v>
      </c>
      <c r="P51" s="45">
        <v>7.6257000000000001</v>
      </c>
    </row>
    <row r="52" spans="1:16" ht="12.75" hidden="1" customHeight="1" outlineLevel="1">
      <c r="A52" s="8">
        <v>41791</v>
      </c>
      <c r="B52" s="45">
        <v>15.987</v>
      </c>
      <c r="C52" s="45">
        <v>6.9794</v>
      </c>
      <c r="D52" s="45">
        <v>17.242599999999999</v>
      </c>
      <c r="E52" s="45">
        <v>13.8832</v>
      </c>
      <c r="F52" s="45">
        <v>20.458500000000001</v>
      </c>
      <c r="G52" s="45">
        <v>20.710899999999999</v>
      </c>
      <c r="H52" s="45">
        <v>11.3942</v>
      </c>
      <c r="I52" s="45">
        <v>21.432200000000002</v>
      </c>
      <c r="J52" s="45">
        <v>20.153600000000001</v>
      </c>
      <c r="K52" s="45">
        <v>22.542899999999999</v>
      </c>
      <c r="L52" s="45">
        <v>8.9131999999999998</v>
      </c>
      <c r="M52" s="45">
        <v>1.7698</v>
      </c>
      <c r="N52" s="45">
        <v>9.4907000000000004</v>
      </c>
      <c r="O52" s="45">
        <v>9.3902999999999999</v>
      </c>
      <c r="P52" s="45">
        <v>8.3726000000000003</v>
      </c>
    </row>
    <row r="53" spans="1:16" ht="12.75" hidden="1" customHeight="1" outlineLevel="1">
      <c r="A53" s="8">
        <v>41821</v>
      </c>
      <c r="B53" s="45">
        <v>15.171900000000001</v>
      </c>
      <c r="C53" s="45">
        <v>7.5373000000000001</v>
      </c>
      <c r="D53" s="45">
        <v>16.455400000000001</v>
      </c>
      <c r="E53" s="45">
        <v>14.012600000000001</v>
      </c>
      <c r="F53" s="45">
        <v>18.297799999999999</v>
      </c>
      <c r="G53" s="45">
        <v>19.638400000000001</v>
      </c>
      <c r="H53" s="45">
        <v>11.6227</v>
      </c>
      <c r="I53" s="45">
        <v>20.420500000000001</v>
      </c>
      <c r="J53" s="45">
        <v>19.809799999999999</v>
      </c>
      <c r="K53" s="45">
        <v>20.845600000000001</v>
      </c>
      <c r="L53" s="45">
        <v>8.2601999999999993</v>
      </c>
      <c r="M53" s="45">
        <v>1.9658</v>
      </c>
      <c r="N53" s="45">
        <v>8.3168000000000006</v>
      </c>
      <c r="O53" s="45">
        <v>9.8232999999999997</v>
      </c>
      <c r="P53" s="45">
        <v>7.6330999999999998</v>
      </c>
    </row>
    <row r="54" spans="1:16" hidden="1" outlineLevel="1" collapsed="1">
      <c r="A54" s="8">
        <v>41852</v>
      </c>
      <c r="B54" s="45">
        <v>14.786099999999999</v>
      </c>
      <c r="C54" s="45">
        <v>6.8571</v>
      </c>
      <c r="D54" s="45">
        <v>16.3108</v>
      </c>
      <c r="E54" s="45">
        <v>13.174300000000001</v>
      </c>
      <c r="F54" s="45">
        <v>16.1721</v>
      </c>
      <c r="G54" s="45">
        <v>19.517900000000001</v>
      </c>
      <c r="H54" s="45">
        <v>10.3996</v>
      </c>
      <c r="I54" s="45">
        <v>20.4526</v>
      </c>
      <c r="J54" s="45">
        <v>19.922499999999999</v>
      </c>
      <c r="K54" s="45">
        <v>19.491900000000001</v>
      </c>
      <c r="L54" s="45">
        <v>8.3795999999999999</v>
      </c>
      <c r="M54" s="45">
        <v>1.8263</v>
      </c>
      <c r="N54" s="45">
        <v>8.7460000000000004</v>
      </c>
      <c r="O54" s="45">
        <v>9.2919999999999998</v>
      </c>
      <c r="P54" s="45">
        <v>8.3378999999999994</v>
      </c>
    </row>
    <row r="55" spans="1:16" hidden="1" outlineLevel="1" collapsed="1">
      <c r="A55" s="8">
        <v>41883</v>
      </c>
      <c r="B55" s="45">
        <v>14.9803</v>
      </c>
      <c r="C55" s="45">
        <v>5.9195000000000002</v>
      </c>
      <c r="D55" s="45">
        <v>16.149799999999999</v>
      </c>
      <c r="E55" s="45">
        <v>14.5303</v>
      </c>
      <c r="F55" s="45">
        <v>18.389199999999999</v>
      </c>
      <c r="G55" s="45">
        <v>20.018999999999998</v>
      </c>
      <c r="H55" s="45">
        <v>9.7323000000000004</v>
      </c>
      <c r="I55" s="45">
        <v>20.802499999999998</v>
      </c>
      <c r="J55" s="45">
        <v>20.947099999999999</v>
      </c>
      <c r="K55" s="45">
        <v>20.148700000000002</v>
      </c>
      <c r="L55" s="45">
        <v>8.9098000000000006</v>
      </c>
      <c r="M55" s="45">
        <v>2.1695000000000002</v>
      </c>
      <c r="N55" s="45">
        <v>9.3729999999999993</v>
      </c>
      <c r="O55" s="45">
        <v>10.004899999999999</v>
      </c>
      <c r="P55" s="45">
        <v>9.1897000000000002</v>
      </c>
    </row>
    <row r="56" spans="1:16" hidden="1" outlineLevel="1" collapsed="1">
      <c r="A56" s="8">
        <v>41913</v>
      </c>
      <c r="B56" s="45">
        <v>14.951499999999999</v>
      </c>
      <c r="C56" s="45">
        <v>5.7431000000000001</v>
      </c>
      <c r="D56" s="45">
        <v>16.026399999999999</v>
      </c>
      <c r="E56" s="45">
        <v>14.799300000000001</v>
      </c>
      <c r="F56" s="45">
        <v>20.194800000000001</v>
      </c>
      <c r="G56" s="45">
        <v>19.767299999999999</v>
      </c>
      <c r="H56" s="45">
        <v>9.7258999999999993</v>
      </c>
      <c r="I56" s="45">
        <v>20.455200000000001</v>
      </c>
      <c r="J56" s="45">
        <v>21.031700000000001</v>
      </c>
      <c r="K56" s="45">
        <v>22.1099</v>
      </c>
      <c r="L56" s="45">
        <v>8.7579999999999991</v>
      </c>
      <c r="M56" s="45">
        <v>1.7374000000000001</v>
      </c>
      <c r="N56" s="45">
        <v>9.2813999999999997</v>
      </c>
      <c r="O56" s="45">
        <v>9.9779999999999998</v>
      </c>
      <c r="P56" s="45">
        <v>8.5837000000000003</v>
      </c>
    </row>
    <row r="57" spans="1:16" hidden="1" outlineLevel="1" collapsed="1">
      <c r="A57" s="8">
        <v>41944</v>
      </c>
      <c r="B57" s="45">
        <v>14.4757</v>
      </c>
      <c r="C57" s="45">
        <v>6.5579999999999998</v>
      </c>
      <c r="D57" s="45">
        <v>15.7331</v>
      </c>
      <c r="E57" s="45">
        <v>14.076700000000001</v>
      </c>
      <c r="F57" s="45">
        <v>19.184999999999999</v>
      </c>
      <c r="G57" s="45">
        <v>18.998200000000001</v>
      </c>
      <c r="H57" s="45">
        <v>9.6274999999999995</v>
      </c>
      <c r="I57" s="45">
        <v>20.0809</v>
      </c>
      <c r="J57" s="45">
        <v>21.373200000000001</v>
      </c>
      <c r="K57" s="45">
        <v>20.753299999999999</v>
      </c>
      <c r="L57" s="45">
        <v>9.2753999999999994</v>
      </c>
      <c r="M57" s="45">
        <v>1.7813000000000001</v>
      </c>
      <c r="N57" s="45">
        <v>9.8841999999999999</v>
      </c>
      <c r="O57" s="45">
        <v>10.2676</v>
      </c>
      <c r="P57" s="45">
        <v>1.7475000000000001</v>
      </c>
    </row>
    <row r="58" spans="1:16" hidden="1" outlineLevel="1" collapsed="1">
      <c r="A58" s="8">
        <v>41974</v>
      </c>
      <c r="B58" s="45">
        <v>13.3584</v>
      </c>
      <c r="C58" s="45">
        <v>2.7585999999999999</v>
      </c>
      <c r="D58" s="45">
        <v>15.796200000000001</v>
      </c>
      <c r="E58" s="45">
        <v>15.3302</v>
      </c>
      <c r="F58" s="45">
        <v>10.8613</v>
      </c>
      <c r="G58" s="45">
        <v>17.486000000000001</v>
      </c>
      <c r="H58" s="45">
        <v>3.8548</v>
      </c>
      <c r="I58" s="45">
        <v>20.164400000000001</v>
      </c>
      <c r="J58" s="45">
        <v>22.101099999999999</v>
      </c>
      <c r="K58" s="45">
        <v>14.471500000000001</v>
      </c>
      <c r="L58" s="45">
        <v>8.1113</v>
      </c>
      <c r="M58" s="45">
        <v>1.2435</v>
      </c>
      <c r="N58" s="45">
        <v>9.1133000000000006</v>
      </c>
      <c r="O58" s="45">
        <v>10.2433</v>
      </c>
      <c r="P58" s="45">
        <v>9.0547000000000004</v>
      </c>
    </row>
    <row r="59" spans="1:16" hidden="1" outlineLevel="1" collapsed="1">
      <c r="A59" s="8">
        <v>42005</v>
      </c>
      <c r="B59" s="45">
        <v>13.837400000000001</v>
      </c>
      <c r="C59" s="45">
        <v>3.4626999999999999</v>
      </c>
      <c r="D59" s="45">
        <v>14.9198</v>
      </c>
      <c r="E59" s="45">
        <v>15.8721</v>
      </c>
      <c r="F59" s="45">
        <v>13.769500000000001</v>
      </c>
      <c r="G59" s="45">
        <v>17.461099999999998</v>
      </c>
      <c r="H59" s="45">
        <v>4.4283999999999999</v>
      </c>
      <c r="I59" s="45">
        <v>18.8001</v>
      </c>
      <c r="J59" s="45">
        <v>22.061199999999999</v>
      </c>
      <c r="K59" s="45">
        <v>18.996200000000002</v>
      </c>
      <c r="L59" s="45">
        <v>8.6469000000000005</v>
      </c>
      <c r="M59" s="45">
        <v>1.4410000000000001</v>
      </c>
      <c r="N59" s="45">
        <v>8.7809000000000008</v>
      </c>
      <c r="O59" s="45">
        <v>10.738099999999999</v>
      </c>
      <c r="P59" s="45">
        <v>6.8945999999999996</v>
      </c>
    </row>
    <row r="60" spans="1:16" hidden="1" outlineLevel="1" collapsed="1">
      <c r="A60" s="8">
        <v>42036</v>
      </c>
      <c r="B60" s="45">
        <v>11.620900000000001</v>
      </c>
      <c r="C60" s="45">
        <v>4.0983000000000001</v>
      </c>
      <c r="D60" s="45">
        <v>13.242800000000001</v>
      </c>
      <c r="E60" s="45">
        <v>13.2057</v>
      </c>
      <c r="F60" s="45">
        <v>16.7516</v>
      </c>
      <c r="G60" s="45">
        <v>15.3751</v>
      </c>
      <c r="H60" s="45">
        <v>4.9992000000000001</v>
      </c>
      <c r="I60" s="45">
        <v>18.633700000000001</v>
      </c>
      <c r="J60" s="45">
        <v>21.1782</v>
      </c>
      <c r="K60" s="45">
        <v>17.5121</v>
      </c>
      <c r="L60" s="45">
        <v>8.0436999999999994</v>
      </c>
      <c r="M60" s="45">
        <v>1.8463000000000001</v>
      </c>
      <c r="N60" s="45">
        <v>7.8571</v>
      </c>
      <c r="O60" s="45">
        <v>10.5076</v>
      </c>
      <c r="P60" s="45">
        <v>8.9774999999999991</v>
      </c>
    </row>
    <row r="61" spans="1:16" hidden="1" outlineLevel="1" collapsed="1">
      <c r="A61" s="8">
        <v>42064</v>
      </c>
      <c r="B61" s="45">
        <v>13.054500000000001</v>
      </c>
      <c r="C61" s="45">
        <v>3.2046999999999999</v>
      </c>
      <c r="D61" s="45">
        <v>14.592499999999999</v>
      </c>
      <c r="E61" s="45">
        <v>14.8362</v>
      </c>
      <c r="F61" s="45">
        <v>22.3233</v>
      </c>
      <c r="G61" s="45">
        <v>17.478899999999999</v>
      </c>
      <c r="H61" s="45">
        <v>4.0126999999999997</v>
      </c>
      <c r="I61" s="45">
        <v>19.894200000000001</v>
      </c>
      <c r="J61" s="45">
        <v>22.5458</v>
      </c>
      <c r="K61" s="45">
        <v>22.3568</v>
      </c>
      <c r="L61" s="45">
        <v>8.2088999999999999</v>
      </c>
      <c r="M61" s="45">
        <v>1.6551</v>
      </c>
      <c r="N61" s="45">
        <v>8.1525999999999996</v>
      </c>
      <c r="O61" s="45">
        <v>10.6533</v>
      </c>
      <c r="P61" s="45">
        <v>9.7194000000000003</v>
      </c>
    </row>
    <row r="62" spans="1:16" hidden="1" outlineLevel="1" collapsed="1">
      <c r="A62" s="8">
        <v>42095</v>
      </c>
      <c r="B62" s="45">
        <v>15.286799999999999</v>
      </c>
      <c r="C62" s="45">
        <v>3.1343999999999999</v>
      </c>
      <c r="D62" s="45">
        <v>17.044899999999998</v>
      </c>
      <c r="E62" s="45">
        <v>17.4404</v>
      </c>
      <c r="F62" s="45">
        <v>19.8978</v>
      </c>
      <c r="G62" s="45">
        <v>19.889399999999998</v>
      </c>
      <c r="H62" s="45">
        <v>3.9641999999999999</v>
      </c>
      <c r="I62" s="45">
        <v>22.235499999999998</v>
      </c>
      <c r="J62" s="45">
        <v>25.598400000000002</v>
      </c>
      <c r="K62" s="45">
        <v>19.9011</v>
      </c>
      <c r="L62" s="45">
        <v>9.5960000000000001</v>
      </c>
      <c r="M62" s="45">
        <v>1.6136999999999999</v>
      </c>
      <c r="N62" s="45">
        <v>8.8110999999999997</v>
      </c>
      <c r="O62" s="45">
        <v>13.169600000000001</v>
      </c>
      <c r="P62" s="45">
        <v>4</v>
      </c>
    </row>
    <row r="63" spans="1:16" hidden="1" outlineLevel="1" collapsed="1">
      <c r="A63" s="8">
        <v>42125</v>
      </c>
      <c r="B63" s="45">
        <v>15.3339</v>
      </c>
      <c r="C63" s="45">
        <v>2.8382000000000001</v>
      </c>
      <c r="D63" s="45">
        <v>17.599</v>
      </c>
      <c r="E63" s="45">
        <v>17.631</v>
      </c>
      <c r="F63" s="45">
        <v>13.0669</v>
      </c>
      <c r="G63" s="45">
        <v>19.1083</v>
      </c>
      <c r="H63" s="45">
        <v>3.3923999999999999</v>
      </c>
      <c r="I63" s="45">
        <v>22.0915</v>
      </c>
      <c r="J63" s="45">
        <v>24.9877</v>
      </c>
      <c r="K63" s="45">
        <v>21.498100000000001</v>
      </c>
      <c r="L63" s="45">
        <v>9.4722000000000008</v>
      </c>
      <c r="M63" s="45">
        <v>1.3347</v>
      </c>
      <c r="N63" s="45">
        <v>8.5541999999999998</v>
      </c>
      <c r="O63" s="45">
        <v>12.8527</v>
      </c>
      <c r="P63" s="45">
        <v>4.0518999999999998</v>
      </c>
    </row>
    <row r="64" spans="1:16" hidden="1" outlineLevel="1" collapsed="1">
      <c r="A64" s="8">
        <v>42156</v>
      </c>
      <c r="B64" s="45">
        <v>14.5571</v>
      </c>
      <c r="C64" s="45">
        <v>2.9155000000000002</v>
      </c>
      <c r="D64" s="45">
        <v>16.678100000000001</v>
      </c>
      <c r="E64" s="45">
        <v>17.404299999999999</v>
      </c>
      <c r="F64" s="45">
        <v>13.230600000000001</v>
      </c>
      <c r="G64" s="45">
        <v>18.3644</v>
      </c>
      <c r="H64" s="45">
        <v>3.4967000000000001</v>
      </c>
      <c r="I64" s="45">
        <v>21.2698</v>
      </c>
      <c r="J64" s="45">
        <v>24.379200000000001</v>
      </c>
      <c r="K64" s="45">
        <v>18.481100000000001</v>
      </c>
      <c r="L64" s="45">
        <v>8.2621000000000002</v>
      </c>
      <c r="M64" s="45">
        <v>1.4294</v>
      </c>
      <c r="N64" s="45">
        <v>8.3617000000000008</v>
      </c>
      <c r="O64" s="45">
        <v>11.092599999999999</v>
      </c>
      <c r="P64" s="45">
        <v>9.1443999999999992</v>
      </c>
    </row>
    <row r="65" spans="1:16" hidden="1" outlineLevel="1" collapsed="1">
      <c r="A65" s="8">
        <v>42186</v>
      </c>
      <c r="B65" s="45">
        <v>12.8582</v>
      </c>
      <c r="C65" s="45">
        <v>3.4716999999999998</v>
      </c>
      <c r="D65" s="45">
        <v>14.4514</v>
      </c>
      <c r="E65" s="45">
        <v>15.39</v>
      </c>
      <c r="F65" s="45">
        <v>9.1562999999999999</v>
      </c>
      <c r="G65" s="45">
        <v>16.920500000000001</v>
      </c>
      <c r="H65" s="45">
        <v>4.0288000000000004</v>
      </c>
      <c r="I65" s="45">
        <v>19.7681</v>
      </c>
      <c r="J65" s="45">
        <v>23.628799999999998</v>
      </c>
      <c r="K65" s="45">
        <v>20.611899999999999</v>
      </c>
      <c r="L65" s="45">
        <v>7.2053000000000003</v>
      </c>
      <c r="M65" s="45">
        <v>1.6736</v>
      </c>
      <c r="N65" s="45">
        <v>6.8638000000000003</v>
      </c>
      <c r="O65" s="45">
        <v>10.0625</v>
      </c>
      <c r="P65" s="45">
        <v>4.0002000000000004</v>
      </c>
    </row>
    <row r="66" spans="1:16" hidden="1" outlineLevel="1" collapsed="1">
      <c r="A66" s="8">
        <v>42217</v>
      </c>
      <c r="B66" s="45">
        <v>11.308299999999999</v>
      </c>
      <c r="C66" s="45">
        <v>3.2025999999999999</v>
      </c>
      <c r="D66" s="45">
        <v>12.035299999999999</v>
      </c>
      <c r="E66" s="45">
        <v>16.388500000000001</v>
      </c>
      <c r="F66" s="45">
        <v>16.037600000000001</v>
      </c>
      <c r="G66" s="45">
        <v>15.9665</v>
      </c>
      <c r="H66" s="45">
        <v>3.8317999999999999</v>
      </c>
      <c r="I66" s="45">
        <v>18.559899999999999</v>
      </c>
      <c r="J66" s="45">
        <v>22.748699999999999</v>
      </c>
      <c r="K66" s="45">
        <v>16.037600000000001</v>
      </c>
      <c r="L66" s="45">
        <v>5.9321000000000002</v>
      </c>
      <c r="M66" s="45">
        <v>1.4024000000000001</v>
      </c>
      <c r="N66" s="45">
        <v>5.5533000000000001</v>
      </c>
      <c r="O66" s="45">
        <v>10.133599999999999</v>
      </c>
      <c r="P66" s="45">
        <v>0</v>
      </c>
    </row>
    <row r="67" spans="1:16" hidden="1" outlineLevel="1" collapsed="1">
      <c r="A67" s="8">
        <v>42248</v>
      </c>
      <c r="B67" s="45">
        <v>11.710900000000001</v>
      </c>
      <c r="C67" s="45">
        <v>2.6505999999999998</v>
      </c>
      <c r="D67" s="45">
        <v>13.344799999999999</v>
      </c>
      <c r="E67" s="45">
        <v>17.310700000000001</v>
      </c>
      <c r="F67" s="45">
        <v>16.932400000000001</v>
      </c>
      <c r="G67" s="45">
        <v>16.522400000000001</v>
      </c>
      <c r="H67" s="45">
        <v>3.4016999999999999</v>
      </c>
      <c r="I67" s="45">
        <v>19.702200000000001</v>
      </c>
      <c r="J67" s="45">
        <v>23.352499999999999</v>
      </c>
      <c r="K67" s="45">
        <v>18.767399999999999</v>
      </c>
      <c r="L67" s="45">
        <v>5.9786999999999999</v>
      </c>
      <c r="M67" s="45">
        <v>1.4735</v>
      </c>
      <c r="N67" s="45">
        <v>6.4471999999999996</v>
      </c>
      <c r="O67" s="45">
        <v>9.5655000000000001</v>
      </c>
      <c r="P67" s="45">
        <v>7.3308999999999997</v>
      </c>
    </row>
    <row r="68" spans="1:16" hidden="1" outlineLevel="1" collapsed="1">
      <c r="A68" s="8">
        <v>42278</v>
      </c>
      <c r="B68" s="45">
        <v>11.601800000000001</v>
      </c>
      <c r="C68" s="45">
        <v>2.6448999999999998</v>
      </c>
      <c r="D68" s="45">
        <v>14.8491</v>
      </c>
      <c r="E68" s="45">
        <v>16.428000000000001</v>
      </c>
      <c r="F68" s="45">
        <v>19.490600000000001</v>
      </c>
      <c r="G68" s="45">
        <v>15.5962</v>
      </c>
      <c r="H68" s="45">
        <v>3.6192000000000002</v>
      </c>
      <c r="I68" s="45">
        <v>19.9925</v>
      </c>
      <c r="J68" s="45">
        <v>22.438199999999998</v>
      </c>
      <c r="K68" s="45">
        <v>19.680299999999999</v>
      </c>
      <c r="L68" s="45">
        <v>5.7295999999999996</v>
      </c>
      <c r="M68" s="45">
        <v>1.1691</v>
      </c>
      <c r="N68" s="45">
        <v>7.1197999999999997</v>
      </c>
      <c r="O68" s="45">
        <v>9.0692000000000004</v>
      </c>
      <c r="P68" s="45">
        <v>3.9432</v>
      </c>
    </row>
    <row r="69" spans="1:16" hidden="1" outlineLevel="1" collapsed="1">
      <c r="A69" s="8">
        <v>42309</v>
      </c>
      <c r="B69" s="45">
        <v>11.9499</v>
      </c>
      <c r="C69" s="45">
        <v>2.4819</v>
      </c>
      <c r="D69" s="45">
        <v>14.481299999999999</v>
      </c>
      <c r="E69" s="45">
        <v>16.501999999999999</v>
      </c>
      <c r="F69" s="45">
        <v>18.497599999999998</v>
      </c>
      <c r="G69" s="45">
        <v>16.161899999999999</v>
      </c>
      <c r="H69" s="45">
        <v>3.4472</v>
      </c>
      <c r="I69" s="45">
        <v>19.6739</v>
      </c>
      <c r="J69" s="45">
        <v>21.452300000000001</v>
      </c>
      <c r="K69" s="45">
        <v>18.6191</v>
      </c>
      <c r="L69" s="45">
        <v>6.1961000000000004</v>
      </c>
      <c r="M69" s="45">
        <v>1.1776</v>
      </c>
      <c r="N69" s="45">
        <v>7.2525000000000004</v>
      </c>
      <c r="O69" s="45">
        <v>10.3766</v>
      </c>
      <c r="P69" s="45">
        <v>6.0636000000000001</v>
      </c>
    </row>
    <row r="70" spans="1:16" hidden="1" outlineLevel="1" collapsed="1">
      <c r="A70" s="8">
        <v>42339</v>
      </c>
      <c r="B70" s="45">
        <v>11.6843</v>
      </c>
      <c r="C70" s="45">
        <v>3.0762999999999998</v>
      </c>
      <c r="D70" s="45">
        <v>15.273300000000001</v>
      </c>
      <c r="E70" s="45">
        <v>14.2614</v>
      </c>
      <c r="F70" s="45">
        <v>16.0124</v>
      </c>
      <c r="G70" s="45">
        <v>16.077100000000002</v>
      </c>
      <c r="H70" s="45">
        <v>4.9028</v>
      </c>
      <c r="I70" s="45">
        <v>19.5351</v>
      </c>
      <c r="J70" s="45">
        <v>21.6526</v>
      </c>
      <c r="K70" s="45">
        <v>17.1723</v>
      </c>
      <c r="L70" s="45">
        <v>5.8049999999999997</v>
      </c>
      <c r="M70" s="45">
        <v>1.2004999999999999</v>
      </c>
      <c r="N70" s="45">
        <v>7.3026</v>
      </c>
      <c r="O70" s="45">
        <v>9.6892999999999994</v>
      </c>
      <c r="P70" s="45">
        <v>7.9466000000000001</v>
      </c>
    </row>
    <row r="71" spans="1:16" hidden="1" outlineLevel="1" collapsed="1">
      <c r="A71" s="8">
        <v>42370</v>
      </c>
      <c r="B71" s="45">
        <v>11.1234</v>
      </c>
      <c r="C71" s="45">
        <v>1.9174</v>
      </c>
      <c r="D71" s="45">
        <v>14.835599999999999</v>
      </c>
      <c r="E71" s="45">
        <v>16.391999999999999</v>
      </c>
      <c r="F71" s="45">
        <v>15.6388</v>
      </c>
      <c r="G71" s="45">
        <v>15.305</v>
      </c>
      <c r="H71" s="45">
        <v>2.6999</v>
      </c>
      <c r="I71" s="45">
        <v>19.7224</v>
      </c>
      <c r="J71" s="45">
        <v>21.7118</v>
      </c>
      <c r="K71" s="45">
        <v>19.362100000000002</v>
      </c>
      <c r="L71" s="45">
        <v>5.3140999999999998</v>
      </c>
      <c r="M71" s="45">
        <v>1.0462</v>
      </c>
      <c r="N71" s="45">
        <v>7.1433</v>
      </c>
      <c r="O71" s="45">
        <v>9.1515000000000004</v>
      </c>
      <c r="P71" s="45">
        <v>5.4485000000000001</v>
      </c>
    </row>
    <row r="72" spans="1:16" hidden="1" outlineLevel="1" collapsed="1">
      <c r="A72" s="8">
        <v>42401</v>
      </c>
      <c r="B72" s="45">
        <v>11.655099999999999</v>
      </c>
      <c r="C72" s="45">
        <v>4.2112999999999996</v>
      </c>
      <c r="D72" s="45">
        <v>12.9335</v>
      </c>
      <c r="E72" s="45">
        <v>14.530900000000001</v>
      </c>
      <c r="F72" s="45">
        <v>16.611499999999999</v>
      </c>
      <c r="G72" s="45">
        <v>17.2803</v>
      </c>
      <c r="H72" s="45">
        <v>6.548</v>
      </c>
      <c r="I72" s="45">
        <v>19.369</v>
      </c>
      <c r="J72" s="45">
        <v>20.671399999999998</v>
      </c>
      <c r="K72" s="45">
        <v>19.0108</v>
      </c>
      <c r="L72" s="45">
        <v>6.3536999999999999</v>
      </c>
      <c r="M72" s="45">
        <v>1.9012</v>
      </c>
      <c r="N72" s="45">
        <v>6.8940999999999999</v>
      </c>
      <c r="O72" s="45">
        <v>8.9862000000000002</v>
      </c>
      <c r="P72" s="45">
        <v>2.7193999999999998</v>
      </c>
    </row>
    <row r="73" spans="1:16" hidden="1" outlineLevel="1" collapsed="1">
      <c r="A73" s="8">
        <v>42430</v>
      </c>
      <c r="B73" s="45">
        <v>12.923299999999999</v>
      </c>
      <c r="C73" s="45">
        <v>6.5429000000000004</v>
      </c>
      <c r="D73" s="45">
        <v>13.752599999999999</v>
      </c>
      <c r="E73" s="45">
        <v>12.3705</v>
      </c>
      <c r="F73" s="45">
        <v>17.151599999999998</v>
      </c>
      <c r="G73" s="45">
        <v>17.9222</v>
      </c>
      <c r="H73" s="45">
        <v>9.2521000000000004</v>
      </c>
      <c r="I73" s="45">
        <v>18.686800000000002</v>
      </c>
      <c r="J73" s="45">
        <v>19.748999999999999</v>
      </c>
      <c r="K73" s="45">
        <v>17.610700000000001</v>
      </c>
      <c r="L73" s="45">
        <v>6.6558000000000002</v>
      </c>
      <c r="M73" s="45">
        <v>1.6813</v>
      </c>
      <c r="N73" s="45">
        <v>6.6045999999999996</v>
      </c>
      <c r="O73" s="45">
        <v>8.0982000000000003</v>
      </c>
      <c r="P73" s="45">
        <v>4.9194000000000004</v>
      </c>
    </row>
    <row r="74" spans="1:16" hidden="1" outlineLevel="1" collapsed="1">
      <c r="A74" s="8">
        <v>42461</v>
      </c>
      <c r="B74" s="45">
        <v>13.0962</v>
      </c>
      <c r="C74" s="45">
        <v>6.5484999999999998</v>
      </c>
      <c r="D74" s="45">
        <v>13.6441</v>
      </c>
      <c r="E74" s="45">
        <v>13.6492</v>
      </c>
      <c r="F74" s="45">
        <v>12.0801</v>
      </c>
      <c r="G74" s="45">
        <v>17.5581</v>
      </c>
      <c r="H74" s="45">
        <v>8.298</v>
      </c>
      <c r="I74" s="45">
        <v>18.313099999999999</v>
      </c>
      <c r="J74" s="45">
        <v>19.235600000000002</v>
      </c>
      <c r="K74" s="45">
        <v>17.514900000000001</v>
      </c>
      <c r="L74" s="45">
        <v>6.0594000000000001</v>
      </c>
      <c r="M74" s="45">
        <v>1.9562999999999999</v>
      </c>
      <c r="N74" s="45">
        <v>6.2290999999999999</v>
      </c>
      <c r="O74" s="45">
        <v>6.5231000000000003</v>
      </c>
      <c r="P74" s="45">
        <v>7.8712</v>
      </c>
    </row>
    <row r="75" spans="1:16" hidden="1" outlineLevel="1" collapsed="1">
      <c r="A75" s="8">
        <v>42491</v>
      </c>
      <c r="B75" s="45">
        <v>11.8947</v>
      </c>
      <c r="C75" s="45">
        <v>5.2564000000000002</v>
      </c>
      <c r="D75" s="45">
        <v>13.2715</v>
      </c>
      <c r="E75" s="45">
        <v>13.5303</v>
      </c>
      <c r="F75" s="45">
        <v>19.491399999999999</v>
      </c>
      <c r="G75" s="45">
        <v>15.2021</v>
      </c>
      <c r="H75" s="45">
        <v>6.0129999999999999</v>
      </c>
      <c r="I75" s="45">
        <v>17.998899999999999</v>
      </c>
      <c r="J75" s="45">
        <v>18.258900000000001</v>
      </c>
      <c r="K75" s="45">
        <v>19.874300000000002</v>
      </c>
      <c r="L75" s="45">
        <v>5.9817999999999998</v>
      </c>
      <c r="M75" s="45">
        <v>1.5195000000000001</v>
      </c>
      <c r="N75" s="45">
        <v>6.3085000000000004</v>
      </c>
      <c r="O75" s="45">
        <v>6.7904999999999998</v>
      </c>
      <c r="P75" s="45">
        <v>2.5790000000000002</v>
      </c>
    </row>
    <row r="76" spans="1:16" hidden="1" outlineLevel="1" collapsed="1">
      <c r="A76" s="8">
        <v>42522</v>
      </c>
      <c r="B76" s="45">
        <v>12.006600000000001</v>
      </c>
      <c r="C76" s="45">
        <v>4.6517999999999997</v>
      </c>
      <c r="D76" s="45">
        <v>13.410399999999999</v>
      </c>
      <c r="E76" s="45">
        <v>14.346299999999999</v>
      </c>
      <c r="F76" s="45">
        <v>18.109500000000001</v>
      </c>
      <c r="G76" s="45">
        <v>16.012899999999998</v>
      </c>
      <c r="H76" s="45">
        <v>7.1672000000000002</v>
      </c>
      <c r="I76" s="45">
        <v>17.648700000000002</v>
      </c>
      <c r="J76" s="45">
        <v>18.2547</v>
      </c>
      <c r="K76" s="45">
        <v>18.464200000000002</v>
      </c>
      <c r="L76" s="45">
        <v>5.2733999999999996</v>
      </c>
      <c r="M76" s="45">
        <v>1.0746</v>
      </c>
      <c r="N76" s="45">
        <v>6.2694999999999999</v>
      </c>
      <c r="O76" s="45">
        <v>6.4096000000000002</v>
      </c>
      <c r="P76" s="45">
        <v>6.4138999999999999</v>
      </c>
    </row>
    <row r="77" spans="1:16" hidden="1" outlineLevel="1" collapsed="1">
      <c r="A77" s="8">
        <v>42552</v>
      </c>
      <c r="B77" s="45">
        <v>11.231</v>
      </c>
      <c r="C77" s="45">
        <v>4.1147999999999998</v>
      </c>
      <c r="D77" s="45">
        <v>12.398999999999999</v>
      </c>
      <c r="E77" s="45">
        <v>13.337</v>
      </c>
      <c r="F77" s="45">
        <v>15.160399999999999</v>
      </c>
      <c r="G77" s="45">
        <v>15.2697</v>
      </c>
      <c r="H77" s="45">
        <v>5.6952999999999996</v>
      </c>
      <c r="I77" s="45">
        <v>17.226099999999999</v>
      </c>
      <c r="J77" s="45">
        <v>17.622199999999999</v>
      </c>
      <c r="K77" s="45">
        <v>18.430700000000002</v>
      </c>
      <c r="L77" s="45">
        <v>5.4508999999999999</v>
      </c>
      <c r="M77" s="45">
        <v>1.0913999999999999</v>
      </c>
      <c r="N77" s="45">
        <v>5.8983999999999996</v>
      </c>
      <c r="O77" s="45">
        <v>7.2979000000000003</v>
      </c>
      <c r="P77" s="45">
        <v>3.7079</v>
      </c>
    </row>
    <row r="78" spans="1:16" hidden="1" outlineLevel="1" collapsed="1">
      <c r="A78" s="8">
        <v>42583</v>
      </c>
      <c r="B78" s="45">
        <v>9.6359999999999992</v>
      </c>
      <c r="C78" s="45">
        <v>2.9161000000000001</v>
      </c>
      <c r="D78" s="45">
        <v>11.4747</v>
      </c>
      <c r="E78" s="45">
        <v>11.887600000000001</v>
      </c>
      <c r="F78" s="45">
        <v>18.241399999999999</v>
      </c>
      <c r="G78" s="45">
        <v>14.096299999999999</v>
      </c>
      <c r="H78" s="45">
        <v>4.4691999999999998</v>
      </c>
      <c r="I78" s="45">
        <v>16.819600000000001</v>
      </c>
      <c r="J78" s="45">
        <v>17.1965</v>
      </c>
      <c r="K78" s="45">
        <v>18.901800000000001</v>
      </c>
      <c r="L78" s="45">
        <v>4.4333999999999998</v>
      </c>
      <c r="M78" s="45">
        <v>1.08</v>
      </c>
      <c r="N78" s="45">
        <v>5.2655000000000003</v>
      </c>
      <c r="O78" s="45">
        <v>5.9680999999999997</v>
      </c>
      <c r="P78" s="45">
        <v>6.7201000000000004</v>
      </c>
    </row>
    <row r="79" spans="1:16" hidden="1" outlineLevel="1" collapsed="1">
      <c r="A79" s="8">
        <v>42614</v>
      </c>
      <c r="B79" s="45">
        <v>9.9971999999999994</v>
      </c>
      <c r="C79" s="45">
        <v>3.3104</v>
      </c>
      <c r="D79" s="45">
        <v>11.593400000000001</v>
      </c>
      <c r="E79" s="45">
        <v>13.614100000000001</v>
      </c>
      <c r="F79" s="45">
        <v>14.7013</v>
      </c>
      <c r="G79" s="45">
        <v>14.168900000000001</v>
      </c>
      <c r="H79" s="45">
        <v>5.2522000000000002</v>
      </c>
      <c r="I79" s="45">
        <v>16.422499999999999</v>
      </c>
      <c r="J79" s="45">
        <v>16.9251</v>
      </c>
      <c r="K79" s="45">
        <v>18.5245</v>
      </c>
      <c r="L79" s="45">
        <v>4.1327999999999996</v>
      </c>
      <c r="M79" s="45">
        <v>0.97909999999999997</v>
      </c>
      <c r="N79" s="45">
        <v>5.0232000000000001</v>
      </c>
      <c r="O79" s="45">
        <v>6.0823999999999998</v>
      </c>
      <c r="P79" s="45">
        <v>6.3331999999999997</v>
      </c>
    </row>
    <row r="80" spans="1:16" hidden="1" outlineLevel="1" collapsed="1">
      <c r="A80" s="8">
        <v>42644</v>
      </c>
      <c r="B80" s="45">
        <v>10.033899999999999</v>
      </c>
      <c r="C80" s="45">
        <v>3.6728000000000001</v>
      </c>
      <c r="D80" s="45">
        <v>12.020300000000001</v>
      </c>
      <c r="E80" s="45">
        <v>12.9399</v>
      </c>
      <c r="F80" s="45">
        <v>17.770399999999999</v>
      </c>
      <c r="G80" s="45">
        <v>13.904400000000001</v>
      </c>
      <c r="H80" s="45">
        <v>5.5274999999999999</v>
      </c>
      <c r="I80" s="45">
        <v>16.502800000000001</v>
      </c>
      <c r="J80" s="45">
        <v>17.506900000000002</v>
      </c>
      <c r="K80" s="45">
        <v>18.7319</v>
      </c>
      <c r="L80" s="45">
        <v>4.3182</v>
      </c>
      <c r="M80" s="45">
        <v>1.0730999999999999</v>
      </c>
      <c r="N80" s="45">
        <v>5.0091999999999999</v>
      </c>
      <c r="O80" s="45">
        <v>7.0594000000000001</v>
      </c>
      <c r="P80" s="45">
        <v>9.4083000000000006</v>
      </c>
    </row>
    <row r="81" spans="1:16" hidden="1" outlineLevel="1" collapsed="1">
      <c r="A81" s="8">
        <v>42675</v>
      </c>
      <c r="B81" s="45">
        <v>10.2073</v>
      </c>
      <c r="C81" s="45">
        <v>4.2107000000000001</v>
      </c>
      <c r="D81" s="45">
        <v>11.566000000000001</v>
      </c>
      <c r="E81" s="45">
        <v>13.4781</v>
      </c>
      <c r="F81" s="45">
        <v>10.183400000000001</v>
      </c>
      <c r="G81" s="45">
        <v>13.8614</v>
      </c>
      <c r="H81" s="45">
        <v>5.8211000000000004</v>
      </c>
      <c r="I81" s="45">
        <v>16.305599999999998</v>
      </c>
      <c r="J81" s="45">
        <v>17.9757</v>
      </c>
      <c r="K81" s="45">
        <v>16.6496</v>
      </c>
      <c r="L81" s="45">
        <v>4.9856999999999996</v>
      </c>
      <c r="M81" s="45">
        <v>0.95799999999999996</v>
      </c>
      <c r="N81" s="45">
        <v>5.3695000000000004</v>
      </c>
      <c r="O81" s="45">
        <v>7.7805999999999997</v>
      </c>
      <c r="P81" s="45">
        <v>8.5367999999999995</v>
      </c>
    </row>
    <row r="82" spans="1:16" hidden="1" outlineLevel="1" collapsed="1">
      <c r="A82" s="8">
        <v>42705</v>
      </c>
      <c r="B82" s="45">
        <v>10.828200000000001</v>
      </c>
      <c r="C82" s="45">
        <v>4.7168000000000001</v>
      </c>
      <c r="D82" s="45">
        <v>11.991</v>
      </c>
      <c r="E82" s="45">
        <v>13.344099999999999</v>
      </c>
      <c r="F82" s="45">
        <v>16.628499999999999</v>
      </c>
      <c r="G82" s="45">
        <v>14.522399999999999</v>
      </c>
      <c r="H82" s="45">
        <v>6.7449000000000003</v>
      </c>
      <c r="I82" s="45">
        <v>16.229399999999998</v>
      </c>
      <c r="J82" s="45">
        <v>17.917100000000001</v>
      </c>
      <c r="K82" s="45">
        <v>19.849699999999999</v>
      </c>
      <c r="L82" s="45">
        <v>5.1901999999999999</v>
      </c>
      <c r="M82" s="45">
        <v>0.99719999999999998</v>
      </c>
      <c r="N82" s="45">
        <v>5.3516000000000004</v>
      </c>
      <c r="O82" s="45">
        <v>7.8524000000000003</v>
      </c>
      <c r="P82" s="45">
        <v>9.9382000000000001</v>
      </c>
    </row>
    <row r="83" spans="1:16" hidden="1" outlineLevel="1" collapsed="1">
      <c r="A83" s="8">
        <v>42736</v>
      </c>
      <c r="B83" s="45">
        <v>10.4682</v>
      </c>
      <c r="C83" s="45">
        <v>4.1593999999999998</v>
      </c>
      <c r="D83" s="45">
        <v>10.732100000000001</v>
      </c>
      <c r="E83" s="45">
        <v>14.1273</v>
      </c>
      <c r="F83" s="45">
        <v>18.760899999999999</v>
      </c>
      <c r="G83" s="45">
        <v>14.8454</v>
      </c>
      <c r="H83" s="45">
        <v>6.0011999999999999</v>
      </c>
      <c r="I83" s="45">
        <v>16.011500000000002</v>
      </c>
      <c r="J83" s="45">
        <v>18.069600000000001</v>
      </c>
      <c r="K83" s="45">
        <v>19.562899999999999</v>
      </c>
      <c r="L83" s="45">
        <v>4.5213000000000001</v>
      </c>
      <c r="M83" s="45">
        <v>1.0589</v>
      </c>
      <c r="N83" s="45">
        <v>4.5923999999999996</v>
      </c>
      <c r="O83" s="45">
        <v>6.8512000000000004</v>
      </c>
      <c r="P83" s="45">
        <v>7.1924000000000001</v>
      </c>
    </row>
    <row r="84" spans="1:16" hidden="1" outlineLevel="1" collapsed="1">
      <c r="A84" s="8">
        <v>42767</v>
      </c>
      <c r="B84" s="45">
        <v>9.6857000000000006</v>
      </c>
      <c r="C84" s="45">
        <v>4.1322999999999999</v>
      </c>
      <c r="D84" s="45">
        <v>10.503399999999999</v>
      </c>
      <c r="E84" s="45">
        <v>12.6243</v>
      </c>
      <c r="F84" s="45">
        <v>12.2704</v>
      </c>
      <c r="G84" s="45">
        <v>13.8613</v>
      </c>
      <c r="H84" s="45">
        <v>6.2145000000000001</v>
      </c>
      <c r="I84" s="45">
        <v>15.3964</v>
      </c>
      <c r="J84" s="45">
        <v>17.327999999999999</v>
      </c>
      <c r="K84" s="45">
        <v>19.6633</v>
      </c>
      <c r="L84" s="45">
        <v>4.3265000000000002</v>
      </c>
      <c r="M84" s="45">
        <v>0.97660000000000002</v>
      </c>
      <c r="N84" s="45">
        <v>4.4252000000000002</v>
      </c>
      <c r="O84" s="45">
        <v>6.7484000000000002</v>
      </c>
      <c r="P84" s="45">
        <v>7.9961000000000002</v>
      </c>
    </row>
    <row r="85" spans="1:16" hidden="1" outlineLevel="1" collapsed="1">
      <c r="A85" s="8">
        <v>42795</v>
      </c>
      <c r="B85" s="45">
        <v>9.8118999999999996</v>
      </c>
      <c r="C85" s="45">
        <v>3.4379</v>
      </c>
      <c r="D85" s="45">
        <v>11.3596</v>
      </c>
      <c r="E85" s="45">
        <v>13.029199999999999</v>
      </c>
      <c r="F85" s="45">
        <v>16.7395</v>
      </c>
      <c r="G85" s="45">
        <v>13.7212</v>
      </c>
      <c r="H85" s="45">
        <v>5.5507999999999997</v>
      </c>
      <c r="I85" s="45">
        <v>15.3935</v>
      </c>
      <c r="J85" s="45">
        <v>17.025300000000001</v>
      </c>
      <c r="K85" s="45">
        <v>17.116399999999999</v>
      </c>
      <c r="L85" s="45">
        <v>3.6459999999999999</v>
      </c>
      <c r="M85" s="45">
        <v>1.0851999999999999</v>
      </c>
      <c r="N85" s="45">
        <v>4.2386999999999997</v>
      </c>
      <c r="O85" s="45">
        <v>6.0429000000000004</v>
      </c>
      <c r="P85" s="45">
        <v>5.2163000000000004</v>
      </c>
    </row>
    <row r="86" spans="1:16" hidden="1" outlineLevel="1" collapsed="1">
      <c r="A86" s="8">
        <v>42826</v>
      </c>
      <c r="B86" s="45">
        <v>8.7373999999999992</v>
      </c>
      <c r="C86" s="45">
        <v>3.4144000000000001</v>
      </c>
      <c r="D86" s="45">
        <v>10.3194</v>
      </c>
      <c r="E86" s="45">
        <v>11.1349</v>
      </c>
      <c r="F86" s="45">
        <v>7.0593000000000004</v>
      </c>
      <c r="G86" s="45">
        <v>12.575900000000001</v>
      </c>
      <c r="H86" s="45">
        <v>5.3125</v>
      </c>
      <c r="I86" s="45">
        <v>14.685</v>
      </c>
      <c r="J86" s="45">
        <v>15.660399999999999</v>
      </c>
      <c r="K86" s="45">
        <v>15.4511</v>
      </c>
      <c r="L86" s="45">
        <v>3.5246</v>
      </c>
      <c r="M86" s="45">
        <v>0.99729999999999996</v>
      </c>
      <c r="N86" s="45">
        <v>4.0479000000000003</v>
      </c>
      <c r="O86" s="45">
        <v>5.5433000000000003</v>
      </c>
      <c r="P86" s="45">
        <v>2.9215</v>
      </c>
    </row>
    <row r="87" spans="1:16" hidden="1" outlineLevel="1" collapsed="1">
      <c r="A87" s="8">
        <v>42856</v>
      </c>
      <c r="B87" s="45">
        <v>8.2361000000000004</v>
      </c>
      <c r="C87" s="45">
        <v>3.1154999999999999</v>
      </c>
      <c r="D87" s="45">
        <v>9.7651000000000003</v>
      </c>
      <c r="E87" s="45">
        <v>11.0016</v>
      </c>
      <c r="F87" s="45">
        <v>1.8116000000000001</v>
      </c>
      <c r="G87" s="45">
        <v>12.105700000000001</v>
      </c>
      <c r="H87" s="45">
        <v>4.7954999999999997</v>
      </c>
      <c r="I87" s="45">
        <v>14.2324</v>
      </c>
      <c r="J87" s="45">
        <v>15.950900000000001</v>
      </c>
      <c r="K87" s="45">
        <v>14.7483</v>
      </c>
      <c r="L87" s="45">
        <v>3.1703999999999999</v>
      </c>
      <c r="M87" s="45">
        <v>1.0105</v>
      </c>
      <c r="N87" s="45">
        <v>3.6747999999999998</v>
      </c>
      <c r="O87" s="45">
        <v>4.8273000000000001</v>
      </c>
      <c r="P87" s="45">
        <v>1.0148999999999999</v>
      </c>
    </row>
    <row r="88" spans="1:16" hidden="1" outlineLevel="1" collapsed="1">
      <c r="A88" s="8">
        <v>42887</v>
      </c>
      <c r="B88" s="45">
        <v>8.7058999999999997</v>
      </c>
      <c r="C88" s="45">
        <v>3.6655000000000002</v>
      </c>
      <c r="D88" s="45">
        <v>10.278700000000001</v>
      </c>
      <c r="E88" s="45">
        <v>11.2864</v>
      </c>
      <c r="F88" s="45">
        <v>14.4817</v>
      </c>
      <c r="G88" s="45">
        <v>12.2455</v>
      </c>
      <c r="H88" s="45">
        <v>5.2957999999999998</v>
      </c>
      <c r="I88" s="45">
        <v>14.450100000000001</v>
      </c>
      <c r="J88" s="45">
        <v>15.931900000000001</v>
      </c>
      <c r="K88" s="45">
        <v>15.739800000000001</v>
      </c>
      <c r="L88" s="45">
        <v>3.2425000000000002</v>
      </c>
      <c r="M88" s="45">
        <v>1.0767</v>
      </c>
      <c r="N88" s="45">
        <v>3.6092</v>
      </c>
      <c r="O88" s="45">
        <v>5.0987999999999998</v>
      </c>
      <c r="P88" s="45">
        <v>5.0933999999999999</v>
      </c>
    </row>
    <row r="89" spans="1:16" hidden="1" outlineLevel="1" collapsed="1">
      <c r="A89" s="8">
        <v>42917</v>
      </c>
      <c r="B89" s="45">
        <v>8.1053999999999995</v>
      </c>
      <c r="C89" s="45">
        <v>2.6985999999999999</v>
      </c>
      <c r="D89" s="45">
        <v>9.3445999999999998</v>
      </c>
      <c r="E89" s="45">
        <v>10.8772</v>
      </c>
      <c r="F89" s="45">
        <v>6.3545999999999996</v>
      </c>
      <c r="G89" s="45">
        <v>12.124000000000001</v>
      </c>
      <c r="H89" s="45">
        <v>3.9756999999999998</v>
      </c>
      <c r="I89" s="45">
        <v>14.1305</v>
      </c>
      <c r="J89" s="45">
        <v>15.8668</v>
      </c>
      <c r="K89" s="45">
        <v>12.1233</v>
      </c>
      <c r="L89" s="45">
        <v>2.9698000000000002</v>
      </c>
      <c r="M89" s="45">
        <v>1.0666</v>
      </c>
      <c r="N89" s="45">
        <v>3.0865</v>
      </c>
      <c r="O89" s="45">
        <v>4.9916999999999998</v>
      </c>
      <c r="P89" s="45">
        <v>0.51180000000000003</v>
      </c>
    </row>
    <row r="90" spans="1:16" hidden="1" outlineLevel="1" collapsed="1">
      <c r="A90" s="8">
        <v>42948</v>
      </c>
      <c r="B90" s="45">
        <v>7.5084999999999997</v>
      </c>
      <c r="C90" s="45">
        <v>2.2730999999999999</v>
      </c>
      <c r="D90" s="45">
        <v>9.0921000000000003</v>
      </c>
      <c r="E90" s="45">
        <v>9.7813999999999997</v>
      </c>
      <c r="F90" s="45">
        <v>14.681800000000001</v>
      </c>
      <c r="G90" s="45">
        <v>11.296099999999999</v>
      </c>
      <c r="H90" s="45">
        <v>3.4537</v>
      </c>
      <c r="I90" s="45">
        <v>13.334899999999999</v>
      </c>
      <c r="J90" s="45">
        <v>14.710699999999999</v>
      </c>
      <c r="K90" s="45">
        <v>14.9244</v>
      </c>
      <c r="L90" s="45">
        <v>2.7618</v>
      </c>
      <c r="M90" s="45">
        <v>1.0561</v>
      </c>
      <c r="N90" s="45">
        <v>3.1463000000000001</v>
      </c>
      <c r="O90" s="45">
        <v>4.3052999999999999</v>
      </c>
      <c r="P90" s="45">
        <v>2.4902000000000002</v>
      </c>
    </row>
    <row r="91" spans="1:16" hidden="1" outlineLevel="1" collapsed="1">
      <c r="A91" s="8">
        <v>42979</v>
      </c>
      <c r="B91" s="45">
        <v>6.9751000000000003</v>
      </c>
      <c r="C91" s="45">
        <v>2.1663000000000001</v>
      </c>
      <c r="D91" s="45">
        <v>8.7236999999999991</v>
      </c>
      <c r="E91" s="45">
        <v>8.9070999999999998</v>
      </c>
      <c r="F91" s="45">
        <v>7.2537000000000003</v>
      </c>
      <c r="G91" s="45">
        <v>10.414400000000001</v>
      </c>
      <c r="H91" s="45">
        <v>3.1886999999999999</v>
      </c>
      <c r="I91" s="45">
        <v>12.827400000000001</v>
      </c>
      <c r="J91" s="45">
        <v>14.118399999999999</v>
      </c>
      <c r="K91" s="45">
        <v>15.5351</v>
      </c>
      <c r="L91" s="45">
        <v>2.7315</v>
      </c>
      <c r="M91" s="45">
        <v>0.92300000000000004</v>
      </c>
      <c r="N91" s="45">
        <v>3.0535999999999999</v>
      </c>
      <c r="O91" s="45">
        <v>4.3422999999999998</v>
      </c>
      <c r="P91" s="45">
        <v>3.2275</v>
      </c>
    </row>
    <row r="92" spans="1:16" hidden="1" outlineLevel="1" collapsed="1">
      <c r="A92" s="8">
        <v>43009</v>
      </c>
      <c r="B92" s="45">
        <v>6.9204999999999997</v>
      </c>
      <c r="C92" s="45">
        <v>2.3613</v>
      </c>
      <c r="D92" s="45">
        <v>8.8186</v>
      </c>
      <c r="E92" s="45">
        <v>8.6083999999999996</v>
      </c>
      <c r="F92" s="45">
        <v>14.091900000000001</v>
      </c>
      <c r="G92" s="45">
        <v>10.6831</v>
      </c>
      <c r="H92" s="45">
        <v>3.8546999999999998</v>
      </c>
      <c r="I92" s="45">
        <v>12.9115</v>
      </c>
      <c r="J92" s="45">
        <v>13.670999999999999</v>
      </c>
      <c r="K92" s="45">
        <v>16.087199999999999</v>
      </c>
      <c r="L92" s="45">
        <v>2.6591999999999998</v>
      </c>
      <c r="M92" s="45">
        <v>0.99880000000000002</v>
      </c>
      <c r="N92" s="45">
        <v>2.8763000000000001</v>
      </c>
      <c r="O92" s="45">
        <v>4.6382000000000003</v>
      </c>
      <c r="P92" s="45">
        <v>5.8663999999999996</v>
      </c>
    </row>
    <row r="93" spans="1:16" hidden="1" outlineLevel="1" collapsed="1">
      <c r="A93" s="8">
        <v>43040</v>
      </c>
      <c r="B93" s="45">
        <v>7.2526000000000002</v>
      </c>
      <c r="C93" s="45">
        <v>2.1246</v>
      </c>
      <c r="D93" s="45">
        <v>9.0120000000000005</v>
      </c>
      <c r="E93" s="45">
        <v>8.6480999999999995</v>
      </c>
      <c r="F93" s="45">
        <v>14.4002</v>
      </c>
      <c r="G93" s="45">
        <v>11.2563</v>
      </c>
      <c r="H93" s="45">
        <v>3.3961000000000001</v>
      </c>
      <c r="I93" s="45">
        <v>13.4017</v>
      </c>
      <c r="J93" s="45">
        <v>13.729200000000001</v>
      </c>
      <c r="K93" s="45">
        <v>14.8667</v>
      </c>
      <c r="L93" s="45">
        <v>2.4761000000000002</v>
      </c>
      <c r="M93" s="45">
        <v>0.94750000000000001</v>
      </c>
      <c r="N93" s="45">
        <v>2.7806999999999999</v>
      </c>
      <c r="O93" s="45">
        <v>4.0088999999999997</v>
      </c>
      <c r="P93" s="45">
        <v>6.7111999999999998</v>
      </c>
    </row>
    <row r="94" spans="1:16" hidden="1" outlineLevel="1" collapsed="1">
      <c r="A94" s="8">
        <v>43070</v>
      </c>
      <c r="B94" s="45">
        <v>7.4790000000000001</v>
      </c>
      <c r="C94" s="45">
        <v>2.1901999999999999</v>
      </c>
      <c r="D94" s="45">
        <v>9.0959000000000003</v>
      </c>
      <c r="E94" s="45">
        <v>9.2692999999999994</v>
      </c>
      <c r="F94" s="45">
        <v>14.3157</v>
      </c>
      <c r="G94" s="45">
        <v>11.359</v>
      </c>
      <c r="H94" s="45">
        <v>3.3075000000000001</v>
      </c>
      <c r="I94" s="45">
        <v>13.4115</v>
      </c>
      <c r="J94" s="45">
        <v>15.550700000000001</v>
      </c>
      <c r="K94" s="45">
        <v>14.438599999999999</v>
      </c>
      <c r="L94" s="45">
        <v>2.5611000000000002</v>
      </c>
      <c r="M94" s="45">
        <v>0.95889999999999997</v>
      </c>
      <c r="N94" s="45">
        <v>2.7843</v>
      </c>
      <c r="O94" s="45">
        <v>4.4168000000000003</v>
      </c>
      <c r="P94" s="45">
        <v>7</v>
      </c>
    </row>
    <row r="95" spans="1:16" hidden="1" outlineLevel="1" collapsed="1">
      <c r="A95" s="8">
        <v>43101</v>
      </c>
      <c r="B95" s="45">
        <v>7.6951999999999998</v>
      </c>
      <c r="C95" s="45">
        <v>1.7295</v>
      </c>
      <c r="D95" s="45">
        <v>9.4039000000000001</v>
      </c>
      <c r="E95" s="45">
        <v>9.7515999999999998</v>
      </c>
      <c r="F95" s="45">
        <v>9.3366000000000007</v>
      </c>
      <c r="G95" s="45">
        <v>11.282</v>
      </c>
      <c r="H95" s="45">
        <v>2.3736000000000002</v>
      </c>
      <c r="I95" s="45">
        <v>13.3186</v>
      </c>
      <c r="J95" s="45">
        <v>14.992000000000001</v>
      </c>
      <c r="K95" s="45">
        <v>15.581799999999999</v>
      </c>
      <c r="L95" s="45">
        <v>2.5461999999999998</v>
      </c>
      <c r="M95" s="45">
        <v>1.0564</v>
      </c>
      <c r="N95" s="45">
        <v>2.8773</v>
      </c>
      <c r="O95" s="45">
        <v>4.5826000000000002</v>
      </c>
      <c r="P95" s="45">
        <v>0.80489999999999995</v>
      </c>
    </row>
    <row r="96" spans="1:16" hidden="1" outlineLevel="1" collapsed="1">
      <c r="A96" s="8">
        <v>43132</v>
      </c>
      <c r="B96" s="45">
        <v>7.2854999999999999</v>
      </c>
      <c r="C96" s="45">
        <v>1.8973</v>
      </c>
      <c r="D96" s="45">
        <v>8.9037000000000006</v>
      </c>
      <c r="E96" s="45">
        <v>9.1076999999999995</v>
      </c>
      <c r="F96" s="45">
        <v>12.407400000000001</v>
      </c>
      <c r="G96" s="45">
        <v>11.138500000000001</v>
      </c>
      <c r="H96" s="45">
        <v>2.7509000000000001</v>
      </c>
      <c r="I96" s="45">
        <v>13.2651</v>
      </c>
      <c r="J96" s="45">
        <v>15.1427</v>
      </c>
      <c r="K96" s="45">
        <v>12.482699999999999</v>
      </c>
      <c r="L96" s="45">
        <v>2.5714000000000001</v>
      </c>
      <c r="M96" s="45">
        <v>1.0182</v>
      </c>
      <c r="N96" s="45">
        <v>2.7852999999999999</v>
      </c>
      <c r="O96" s="45">
        <v>4.6872999999999996</v>
      </c>
      <c r="P96" s="45">
        <v>5.9888000000000003</v>
      </c>
    </row>
    <row r="97" spans="1:16" hidden="1" outlineLevel="1" collapsed="1">
      <c r="A97" s="8">
        <v>43160</v>
      </c>
      <c r="B97" s="45">
        <v>7.3095999999999997</v>
      </c>
      <c r="C97" s="45">
        <v>1.8815</v>
      </c>
      <c r="D97" s="45">
        <v>9.6645000000000003</v>
      </c>
      <c r="E97" s="45">
        <v>9.8481000000000005</v>
      </c>
      <c r="F97" s="45">
        <v>15.055899999999999</v>
      </c>
      <c r="G97" s="45">
        <v>10.5922</v>
      </c>
      <c r="H97" s="45">
        <v>2.5989</v>
      </c>
      <c r="I97" s="45">
        <v>13.5685</v>
      </c>
      <c r="J97" s="45">
        <v>14.8696</v>
      </c>
      <c r="K97" s="45">
        <v>16.112500000000001</v>
      </c>
      <c r="L97" s="45">
        <v>2.2195999999999998</v>
      </c>
      <c r="M97" s="45">
        <v>0.98360000000000003</v>
      </c>
      <c r="N97" s="45">
        <v>2.7143000000000002</v>
      </c>
      <c r="O97" s="45">
        <v>3.9857999999999998</v>
      </c>
      <c r="P97" s="45">
        <v>5.8470000000000004</v>
      </c>
    </row>
    <row r="98" spans="1:16" hidden="1" outlineLevel="1" collapsed="1">
      <c r="A98" s="8">
        <v>43191</v>
      </c>
      <c r="B98" s="45">
        <v>7.0925000000000002</v>
      </c>
      <c r="C98" s="45">
        <v>1.7827999999999999</v>
      </c>
      <c r="D98" s="45">
        <v>9.1366999999999994</v>
      </c>
      <c r="E98" s="45">
        <v>9.6442999999999994</v>
      </c>
      <c r="F98" s="45">
        <v>8.6707000000000001</v>
      </c>
      <c r="G98" s="45">
        <v>10.9352</v>
      </c>
      <c r="H98" s="45">
        <v>2.7058</v>
      </c>
      <c r="I98" s="45">
        <v>13.394</v>
      </c>
      <c r="J98" s="45">
        <v>13.626099999999999</v>
      </c>
      <c r="K98" s="45">
        <v>15.104699999999999</v>
      </c>
      <c r="L98" s="45">
        <v>2.0270000000000001</v>
      </c>
      <c r="M98" s="45">
        <v>0.97760000000000002</v>
      </c>
      <c r="N98" s="45">
        <v>2.4182999999999999</v>
      </c>
      <c r="O98" s="45">
        <v>4.1032000000000002</v>
      </c>
      <c r="P98" s="45">
        <v>4.7500999999999998</v>
      </c>
    </row>
    <row r="99" spans="1:16" hidden="1" outlineLevel="1" collapsed="1">
      <c r="A99" s="8">
        <v>43221</v>
      </c>
      <c r="B99" s="45">
        <v>6.7446000000000002</v>
      </c>
      <c r="C99" s="45">
        <v>1.7083999999999999</v>
      </c>
      <c r="D99" s="45">
        <v>8.4634</v>
      </c>
      <c r="E99" s="45">
        <v>9.6059000000000001</v>
      </c>
      <c r="F99" s="45">
        <v>11.9133</v>
      </c>
      <c r="G99" s="45">
        <v>10.555099999999999</v>
      </c>
      <c r="H99" s="45">
        <v>2.3106</v>
      </c>
      <c r="I99" s="45">
        <v>13.426500000000001</v>
      </c>
      <c r="J99" s="45">
        <v>14.332800000000001</v>
      </c>
      <c r="K99" s="45">
        <v>13.3573</v>
      </c>
      <c r="L99" s="45">
        <v>2.0177</v>
      </c>
      <c r="M99" s="45">
        <v>0.96879999999999999</v>
      </c>
      <c r="N99" s="45">
        <v>2.2309000000000001</v>
      </c>
      <c r="O99" s="45">
        <v>4.3277999999999999</v>
      </c>
      <c r="P99" s="45">
        <v>5.7008000000000001</v>
      </c>
    </row>
    <row r="100" spans="1:16" hidden="1" outlineLevel="1" collapsed="1">
      <c r="A100" s="8">
        <v>43252</v>
      </c>
      <c r="B100" s="45">
        <v>7.2598000000000003</v>
      </c>
      <c r="C100" s="45">
        <v>1.9265000000000001</v>
      </c>
      <c r="D100" s="45">
        <v>9.3019999999999996</v>
      </c>
      <c r="E100" s="45">
        <v>9.3867999999999991</v>
      </c>
      <c r="F100" s="45">
        <v>15.4375</v>
      </c>
      <c r="G100" s="45">
        <v>10.4346</v>
      </c>
      <c r="H100" s="45">
        <v>2.5348999999999999</v>
      </c>
      <c r="I100" s="45">
        <v>13.3704</v>
      </c>
      <c r="J100" s="45">
        <v>14.5237</v>
      </c>
      <c r="K100" s="45">
        <v>16.427700000000002</v>
      </c>
      <c r="L100" s="45">
        <v>2.2273999999999998</v>
      </c>
      <c r="M100" s="45">
        <v>0.9778</v>
      </c>
      <c r="N100" s="45">
        <v>2.6825999999999999</v>
      </c>
      <c r="O100" s="45">
        <v>3.0617000000000001</v>
      </c>
      <c r="P100" s="45">
        <v>5.5765000000000002</v>
      </c>
    </row>
    <row r="101" spans="1:16" hidden="1" outlineLevel="1" collapsed="1">
      <c r="A101" s="8">
        <v>43282</v>
      </c>
      <c r="B101" s="45">
        <v>7.1829000000000001</v>
      </c>
      <c r="C101" s="45">
        <v>1.7479</v>
      </c>
      <c r="D101" s="45">
        <v>9.1376000000000008</v>
      </c>
      <c r="E101" s="45">
        <v>10.1393</v>
      </c>
      <c r="F101" s="45">
        <v>13.2094</v>
      </c>
      <c r="G101" s="45">
        <v>10.31</v>
      </c>
      <c r="H101" s="45">
        <v>2.2471999999999999</v>
      </c>
      <c r="I101" s="45">
        <v>13.270300000000001</v>
      </c>
      <c r="J101" s="45">
        <v>13.495900000000001</v>
      </c>
      <c r="K101" s="45">
        <v>16.504100000000001</v>
      </c>
      <c r="L101" s="45">
        <v>2.0398999999999998</v>
      </c>
      <c r="M101" s="45">
        <v>0.94499999999999995</v>
      </c>
      <c r="N101" s="45">
        <v>2.3184</v>
      </c>
      <c r="O101" s="45">
        <v>4.2173999999999996</v>
      </c>
      <c r="P101" s="45">
        <v>6.4345999999999997</v>
      </c>
    </row>
    <row r="102" spans="1:16" hidden="1" outlineLevel="1" collapsed="1">
      <c r="A102" s="8">
        <v>43313</v>
      </c>
      <c r="B102" s="45">
        <v>6.6288999999999998</v>
      </c>
      <c r="C102" s="45">
        <v>2.0661</v>
      </c>
      <c r="D102" s="45">
        <v>8.5116999999999994</v>
      </c>
      <c r="E102" s="45">
        <v>8.7696000000000005</v>
      </c>
      <c r="F102" s="45">
        <v>15.4269</v>
      </c>
      <c r="G102" s="45">
        <v>10.1822</v>
      </c>
      <c r="H102" s="45">
        <v>2.8563000000000001</v>
      </c>
      <c r="I102" s="45">
        <v>13.3468</v>
      </c>
      <c r="J102" s="45">
        <v>14.7279</v>
      </c>
      <c r="K102" s="45">
        <v>17.022300000000001</v>
      </c>
      <c r="L102" s="45">
        <v>2.1722000000000001</v>
      </c>
      <c r="M102" s="45">
        <v>0.97019999999999995</v>
      </c>
      <c r="N102" s="45">
        <v>2.4790999999999999</v>
      </c>
      <c r="O102" s="45">
        <v>4.0044000000000004</v>
      </c>
      <c r="P102" s="45">
        <v>6.9265999999999996</v>
      </c>
    </row>
    <row r="103" spans="1:16" hidden="1" outlineLevel="1" collapsed="1">
      <c r="A103" s="8">
        <v>43344</v>
      </c>
      <c r="B103" s="45">
        <v>6.5773000000000001</v>
      </c>
      <c r="C103" s="45">
        <v>1.9915</v>
      </c>
      <c r="D103" s="45">
        <v>8.9619999999999997</v>
      </c>
      <c r="E103" s="45">
        <v>7.8636999999999997</v>
      </c>
      <c r="F103" s="45">
        <v>7.1931000000000003</v>
      </c>
      <c r="G103" s="45">
        <v>9.9192999999999998</v>
      </c>
      <c r="H103" s="45">
        <v>2.6623000000000001</v>
      </c>
      <c r="I103" s="45">
        <v>13.5838</v>
      </c>
      <c r="J103" s="45">
        <v>14.811400000000001</v>
      </c>
      <c r="K103" s="45">
        <v>13.276300000000001</v>
      </c>
      <c r="L103" s="45">
        <v>2.0388999999999999</v>
      </c>
      <c r="M103" s="45">
        <v>1.0248999999999999</v>
      </c>
      <c r="N103" s="45">
        <v>2.5966</v>
      </c>
      <c r="O103" s="45">
        <v>1.8245</v>
      </c>
      <c r="P103" s="45">
        <v>5.5513000000000003</v>
      </c>
    </row>
    <row r="104" spans="1:16" hidden="1" outlineLevel="1" collapsed="1">
      <c r="A104" s="8">
        <v>43374</v>
      </c>
      <c r="B104" s="45">
        <v>6.9588999999999999</v>
      </c>
      <c r="C104" s="45">
        <v>1.7091000000000001</v>
      </c>
      <c r="D104" s="45">
        <v>9.2128999999999994</v>
      </c>
      <c r="E104" s="45">
        <v>10.6599</v>
      </c>
      <c r="F104" s="45">
        <v>14.956300000000001</v>
      </c>
      <c r="G104" s="45">
        <v>10.509</v>
      </c>
      <c r="H104" s="45">
        <v>2.3477999999999999</v>
      </c>
      <c r="I104" s="45">
        <v>13.686999999999999</v>
      </c>
      <c r="J104" s="45">
        <v>15.2712</v>
      </c>
      <c r="K104" s="45">
        <v>16.122</v>
      </c>
      <c r="L104" s="45">
        <v>2.1372</v>
      </c>
      <c r="M104" s="45">
        <v>0.97799999999999998</v>
      </c>
      <c r="N104" s="45">
        <v>2.6189</v>
      </c>
      <c r="O104" s="45">
        <v>4.2739000000000003</v>
      </c>
      <c r="P104" s="45">
        <v>6.7211999999999996</v>
      </c>
    </row>
    <row r="105" spans="1:16" hidden="1" outlineLevel="1" collapsed="1">
      <c r="A105" s="8">
        <v>43405</v>
      </c>
      <c r="B105" s="45">
        <v>7.3353999999999999</v>
      </c>
      <c r="C105" s="45">
        <v>1.8160000000000001</v>
      </c>
      <c r="D105" s="45">
        <v>9.5953999999999997</v>
      </c>
      <c r="E105" s="45">
        <v>10.706</v>
      </c>
      <c r="F105" s="45">
        <v>15.6158</v>
      </c>
      <c r="G105" s="45">
        <v>10.747</v>
      </c>
      <c r="H105" s="45">
        <v>2.4346000000000001</v>
      </c>
      <c r="I105" s="45">
        <v>14.0716</v>
      </c>
      <c r="J105" s="45">
        <v>15.4321</v>
      </c>
      <c r="K105" s="45">
        <v>16.241099999999999</v>
      </c>
      <c r="L105" s="45">
        <v>2.3956</v>
      </c>
      <c r="M105" s="45">
        <v>0.97609999999999997</v>
      </c>
      <c r="N105" s="45">
        <v>2.8809</v>
      </c>
      <c r="O105" s="45">
        <v>4.5942999999999996</v>
      </c>
      <c r="P105" s="45">
        <v>6.5368000000000004</v>
      </c>
    </row>
    <row r="106" spans="1:16" hidden="1" outlineLevel="1" collapsed="1">
      <c r="A106" s="8">
        <v>43435</v>
      </c>
      <c r="B106" s="45">
        <v>7.6692999999999998</v>
      </c>
      <c r="C106" s="45">
        <v>2.1219000000000001</v>
      </c>
      <c r="D106" s="45">
        <v>10.2906</v>
      </c>
      <c r="E106" s="45">
        <v>10.805199999999999</v>
      </c>
      <c r="F106" s="45">
        <v>11.806800000000001</v>
      </c>
      <c r="G106" s="45">
        <v>10.9023</v>
      </c>
      <c r="H106" s="45">
        <v>3.0343</v>
      </c>
      <c r="I106" s="45">
        <v>14.2181</v>
      </c>
      <c r="J106" s="45">
        <v>16.094000000000001</v>
      </c>
      <c r="K106" s="45">
        <v>14.4138</v>
      </c>
      <c r="L106" s="45">
        <v>2.25</v>
      </c>
      <c r="M106" s="45">
        <v>0.81440000000000001</v>
      </c>
      <c r="N106" s="45">
        <v>2.8344</v>
      </c>
      <c r="O106" s="45">
        <v>4.6132999999999997</v>
      </c>
      <c r="P106" s="45">
        <v>5.0368000000000004</v>
      </c>
    </row>
    <row r="107" spans="1:16" hidden="1" outlineLevel="1" collapsed="1">
      <c r="A107" s="8">
        <v>43466</v>
      </c>
      <c r="B107" s="45">
        <v>7.6247999999999996</v>
      </c>
      <c r="C107" s="45">
        <v>1.8615999999999999</v>
      </c>
      <c r="D107" s="45">
        <v>10.253500000000001</v>
      </c>
      <c r="E107" s="45">
        <v>10.916600000000001</v>
      </c>
      <c r="F107" s="45">
        <v>12.8665</v>
      </c>
      <c r="G107" s="45">
        <v>10.660500000000001</v>
      </c>
      <c r="H107" s="45">
        <v>2.4051999999999998</v>
      </c>
      <c r="I107" s="45">
        <v>14.276</v>
      </c>
      <c r="J107" s="45">
        <v>16.013000000000002</v>
      </c>
      <c r="K107" s="45">
        <v>16.937100000000001</v>
      </c>
      <c r="L107" s="45">
        <v>2.2858999999999998</v>
      </c>
      <c r="M107" s="45">
        <v>0.95279999999999998</v>
      </c>
      <c r="N107" s="45">
        <v>2.7995000000000001</v>
      </c>
      <c r="O107" s="45">
        <v>4.1932999999999998</v>
      </c>
      <c r="P107" s="45">
        <v>5.8845000000000001</v>
      </c>
    </row>
    <row r="108" spans="1:16" hidden="1" outlineLevel="1" collapsed="1">
      <c r="A108" s="8">
        <v>43497</v>
      </c>
      <c r="B108" s="45">
        <v>7.4888000000000003</v>
      </c>
      <c r="C108" s="45">
        <v>2.4687000000000001</v>
      </c>
      <c r="D108" s="45">
        <v>9.7676999999999996</v>
      </c>
      <c r="E108" s="45">
        <v>10.585699999999999</v>
      </c>
      <c r="F108" s="45">
        <v>8.5821000000000005</v>
      </c>
      <c r="G108" s="45">
        <v>10.809799999999999</v>
      </c>
      <c r="H108" s="45">
        <v>3.4119999999999999</v>
      </c>
      <c r="I108" s="45">
        <v>13.966799999999999</v>
      </c>
      <c r="J108" s="45">
        <v>15.4114</v>
      </c>
      <c r="K108" s="45">
        <v>14.0115</v>
      </c>
      <c r="L108" s="45">
        <v>2.3315999999999999</v>
      </c>
      <c r="M108" s="45">
        <v>1.1403000000000001</v>
      </c>
      <c r="N108" s="45">
        <v>2.7985000000000002</v>
      </c>
      <c r="O108" s="45">
        <v>4.4081999999999999</v>
      </c>
      <c r="P108" s="45">
        <v>6.5114000000000001</v>
      </c>
    </row>
    <row r="109" spans="1:16" hidden="1" outlineLevel="1" collapsed="1">
      <c r="A109" s="8">
        <v>43525</v>
      </c>
      <c r="B109" s="45">
        <v>7.0566000000000004</v>
      </c>
      <c r="C109" s="45">
        <v>1.8829</v>
      </c>
      <c r="D109" s="45">
        <v>9.3011999999999997</v>
      </c>
      <c r="E109" s="45">
        <v>10.430199999999999</v>
      </c>
      <c r="F109" s="45">
        <v>10.8802</v>
      </c>
      <c r="G109" s="45">
        <v>10.157</v>
      </c>
      <c r="H109" s="45">
        <v>2.4477000000000002</v>
      </c>
      <c r="I109" s="45">
        <v>13.748799999999999</v>
      </c>
      <c r="J109" s="45">
        <v>15.494199999999999</v>
      </c>
      <c r="K109" s="45">
        <v>16.715399999999999</v>
      </c>
      <c r="L109" s="45">
        <v>2.3309000000000002</v>
      </c>
      <c r="M109" s="45">
        <v>0.91500000000000004</v>
      </c>
      <c r="N109" s="45">
        <v>2.6981999999999999</v>
      </c>
      <c r="O109" s="45">
        <v>4.9865000000000004</v>
      </c>
      <c r="P109" s="45">
        <v>6.0204000000000004</v>
      </c>
    </row>
    <row r="110" spans="1:16" hidden="1" outlineLevel="1" collapsed="1">
      <c r="A110" s="8">
        <v>43556</v>
      </c>
      <c r="B110" s="45">
        <v>7.4238999999999997</v>
      </c>
      <c r="C110" s="45">
        <v>2.0285000000000002</v>
      </c>
      <c r="D110" s="45">
        <v>9.6908999999999992</v>
      </c>
      <c r="E110" s="45">
        <v>9.3996999999999993</v>
      </c>
      <c r="F110" s="45">
        <v>10.6972</v>
      </c>
      <c r="G110" s="45">
        <v>10.765700000000001</v>
      </c>
      <c r="H110" s="45">
        <v>2.8233000000000001</v>
      </c>
      <c r="I110" s="45">
        <v>13.862</v>
      </c>
      <c r="J110" s="45">
        <v>14.5891</v>
      </c>
      <c r="K110" s="45">
        <v>14.950900000000001</v>
      </c>
      <c r="L110" s="45">
        <v>2.3664999999999998</v>
      </c>
      <c r="M110" s="45">
        <v>0.90739999999999998</v>
      </c>
      <c r="N110" s="45">
        <v>2.7513000000000001</v>
      </c>
      <c r="O110" s="45">
        <v>4.5129999999999999</v>
      </c>
      <c r="P110" s="45">
        <v>4.7220000000000004</v>
      </c>
    </row>
    <row r="111" spans="1:16" hidden="1" outlineLevel="1" collapsed="1">
      <c r="A111" s="8">
        <v>43586</v>
      </c>
      <c r="B111" s="45">
        <v>7.4469000000000003</v>
      </c>
      <c r="C111" s="45">
        <v>1.946</v>
      </c>
      <c r="D111" s="45">
        <v>9.8878000000000004</v>
      </c>
      <c r="E111" s="45">
        <v>8.9713999999999992</v>
      </c>
      <c r="F111" s="45">
        <v>6.4114000000000004</v>
      </c>
      <c r="G111" s="45">
        <v>10.883800000000001</v>
      </c>
      <c r="H111" s="45">
        <v>2.7059000000000002</v>
      </c>
      <c r="I111" s="45">
        <v>14.1287</v>
      </c>
      <c r="J111" s="45">
        <v>14.7814</v>
      </c>
      <c r="K111" s="45">
        <v>13.048299999999999</v>
      </c>
      <c r="L111" s="45">
        <v>2.0998000000000001</v>
      </c>
      <c r="M111" s="45">
        <v>0.9002</v>
      </c>
      <c r="N111" s="45">
        <v>2.6509</v>
      </c>
      <c r="O111" s="45">
        <v>2.7395999999999998</v>
      </c>
      <c r="P111" s="45">
        <v>6.093</v>
      </c>
    </row>
    <row r="112" spans="1:16" hidden="1" outlineLevel="1" collapsed="1">
      <c r="A112" s="8">
        <v>43617</v>
      </c>
      <c r="B112" s="45">
        <v>8.1362000000000005</v>
      </c>
      <c r="C112" s="45">
        <v>2.2896000000000001</v>
      </c>
      <c r="D112" s="45">
        <v>10.5867</v>
      </c>
      <c r="E112" s="45">
        <v>9.3465000000000007</v>
      </c>
      <c r="F112" s="45">
        <v>13.8545</v>
      </c>
      <c r="G112" s="45">
        <v>11.7379</v>
      </c>
      <c r="H112" s="45">
        <v>3.1154999999999999</v>
      </c>
      <c r="I112" s="45">
        <v>15.117599999999999</v>
      </c>
      <c r="J112" s="45">
        <v>14.402100000000001</v>
      </c>
      <c r="K112" s="45">
        <v>14.7105</v>
      </c>
      <c r="L112" s="45">
        <v>2.2881999999999998</v>
      </c>
      <c r="M112" s="45">
        <v>1.0633999999999999</v>
      </c>
      <c r="N112" s="45">
        <v>2.6583000000000001</v>
      </c>
      <c r="O112" s="45">
        <v>4.9092000000000002</v>
      </c>
      <c r="P112" s="45">
        <v>3.6648999999999998</v>
      </c>
    </row>
    <row r="113" spans="1:16" hidden="1" outlineLevel="1" collapsed="1">
      <c r="A113" s="8">
        <v>43647</v>
      </c>
      <c r="B113" s="45">
        <v>8.5309000000000008</v>
      </c>
      <c r="C113" s="45">
        <v>2.1229</v>
      </c>
      <c r="D113" s="45">
        <v>11.196999999999999</v>
      </c>
      <c r="E113" s="45">
        <v>9.9568999999999992</v>
      </c>
      <c r="F113" s="45">
        <v>5.8289</v>
      </c>
      <c r="G113" s="45">
        <v>12.035</v>
      </c>
      <c r="H113" s="45">
        <v>2.8767</v>
      </c>
      <c r="I113" s="45">
        <v>15.5113</v>
      </c>
      <c r="J113" s="45">
        <v>14.8438</v>
      </c>
      <c r="K113" s="45">
        <v>15</v>
      </c>
      <c r="L113" s="45">
        <v>2.2225000000000001</v>
      </c>
      <c r="M113" s="45">
        <v>0.92420000000000002</v>
      </c>
      <c r="N113" s="45">
        <v>2.6644000000000001</v>
      </c>
      <c r="O113" s="45">
        <v>4.0223000000000004</v>
      </c>
      <c r="P113" s="45">
        <v>5.5621999999999998</v>
      </c>
    </row>
    <row r="114" spans="1:16" hidden="1" outlineLevel="1" collapsed="1">
      <c r="A114" s="8">
        <v>43678</v>
      </c>
      <c r="B114" s="45">
        <v>8.0013000000000005</v>
      </c>
      <c r="C114" s="45">
        <v>2.2724000000000002</v>
      </c>
      <c r="D114" s="45">
        <v>9.7356999999999996</v>
      </c>
      <c r="E114" s="45">
        <v>10.293799999999999</v>
      </c>
      <c r="F114" s="45">
        <v>9.5503</v>
      </c>
      <c r="G114" s="45">
        <v>12.206899999999999</v>
      </c>
      <c r="H114" s="45">
        <v>3.3311000000000002</v>
      </c>
      <c r="I114" s="45">
        <v>14.959</v>
      </c>
      <c r="J114" s="45">
        <v>14.1174</v>
      </c>
      <c r="K114" s="45">
        <v>14.7554</v>
      </c>
      <c r="L114" s="45">
        <v>2.3565999999999998</v>
      </c>
      <c r="M114" s="45">
        <v>0.8982</v>
      </c>
      <c r="N114" s="45">
        <v>2.6890999999999998</v>
      </c>
      <c r="O114" s="45">
        <v>4.6769999999999996</v>
      </c>
      <c r="P114" s="45">
        <v>5.3098000000000001</v>
      </c>
    </row>
    <row r="115" spans="1:16" hidden="1" outlineLevel="1" collapsed="1">
      <c r="A115" s="8">
        <v>43709</v>
      </c>
      <c r="B115" s="45">
        <v>9.3866999999999994</v>
      </c>
      <c r="C115" s="45">
        <v>5.2732000000000001</v>
      </c>
      <c r="D115" s="45">
        <v>9.9797999999999991</v>
      </c>
      <c r="E115" s="45">
        <v>8.4481000000000002</v>
      </c>
      <c r="F115" s="45">
        <v>9.3618000000000006</v>
      </c>
      <c r="G115" s="45">
        <v>14.348800000000001</v>
      </c>
      <c r="H115" s="45">
        <v>6.4383999999999997</v>
      </c>
      <c r="I115" s="45">
        <v>15.773400000000001</v>
      </c>
      <c r="J115" s="45">
        <v>14.4514</v>
      </c>
      <c r="K115" s="45">
        <v>16.360800000000001</v>
      </c>
      <c r="L115" s="45">
        <v>2.7675000000000001</v>
      </c>
      <c r="M115" s="45">
        <v>0.44519999999999998</v>
      </c>
      <c r="N115" s="45">
        <v>2.7406000000000001</v>
      </c>
      <c r="O115" s="45">
        <v>4.1272000000000002</v>
      </c>
      <c r="P115" s="45">
        <v>4.9226000000000001</v>
      </c>
    </row>
    <row r="116" spans="1:16" hidden="1" outlineLevel="1" collapsed="1">
      <c r="A116" s="8">
        <v>43739</v>
      </c>
      <c r="B116" s="45">
        <v>9.9921000000000006</v>
      </c>
      <c r="C116" s="45">
        <v>4.9097999999999997</v>
      </c>
      <c r="D116" s="45">
        <v>10.488200000000001</v>
      </c>
      <c r="E116" s="45">
        <v>10.9575</v>
      </c>
      <c r="F116" s="45">
        <v>6.8007999999999997</v>
      </c>
      <c r="G116" s="45">
        <v>14.259399999999999</v>
      </c>
      <c r="H116" s="45">
        <v>6.3556999999999997</v>
      </c>
      <c r="I116" s="45">
        <v>15.2516</v>
      </c>
      <c r="J116" s="45">
        <v>14.773899999999999</v>
      </c>
      <c r="K116" s="45">
        <v>11.623799999999999</v>
      </c>
      <c r="L116" s="45">
        <v>2.5070000000000001</v>
      </c>
      <c r="M116" s="45">
        <v>0.56210000000000004</v>
      </c>
      <c r="N116" s="45">
        <v>2.6012</v>
      </c>
      <c r="O116" s="45">
        <v>3.4647999999999999</v>
      </c>
      <c r="P116" s="45">
        <v>3.2738999999999998</v>
      </c>
    </row>
    <row r="117" spans="1:16" hidden="1" outlineLevel="1" collapsed="1">
      <c r="A117" s="8">
        <v>43770</v>
      </c>
      <c r="B117" s="45">
        <v>10.004799999999999</v>
      </c>
      <c r="C117" s="45">
        <v>5.3574000000000002</v>
      </c>
      <c r="D117" s="45">
        <v>10.613300000000001</v>
      </c>
      <c r="E117" s="45">
        <v>9.1692999999999998</v>
      </c>
      <c r="F117" s="45">
        <v>4.7845000000000004</v>
      </c>
      <c r="G117" s="45">
        <v>14.214</v>
      </c>
      <c r="H117" s="45">
        <v>6.5468000000000002</v>
      </c>
      <c r="I117" s="45">
        <v>15.204499999999999</v>
      </c>
      <c r="J117" s="45">
        <v>15.5677</v>
      </c>
      <c r="K117" s="45">
        <v>11.100099999999999</v>
      </c>
      <c r="L117" s="45">
        <v>2.5998000000000001</v>
      </c>
      <c r="M117" s="45">
        <v>0.45</v>
      </c>
      <c r="N117" s="45">
        <v>2.4893999999999998</v>
      </c>
      <c r="O117" s="45">
        <v>4.1440999999999999</v>
      </c>
      <c r="P117" s="45">
        <v>4.0625</v>
      </c>
    </row>
    <row r="118" spans="1:16" hidden="1" outlineLevel="1" collapsed="1">
      <c r="A118" s="8">
        <v>43800</v>
      </c>
      <c r="B118" s="45">
        <v>9.6963000000000008</v>
      </c>
      <c r="C118" s="45">
        <v>5.3916000000000004</v>
      </c>
      <c r="D118" s="45">
        <v>10.237</v>
      </c>
      <c r="E118" s="45">
        <v>11.1965</v>
      </c>
      <c r="F118" s="45">
        <v>4.8122999999999996</v>
      </c>
      <c r="G118" s="45">
        <v>13.3239</v>
      </c>
      <c r="H118" s="45">
        <v>6.5027999999999997</v>
      </c>
      <c r="I118" s="45">
        <v>14.4146</v>
      </c>
      <c r="J118" s="45">
        <v>15.526999999999999</v>
      </c>
      <c r="K118" s="45">
        <v>15.193</v>
      </c>
      <c r="L118" s="45">
        <v>2.1831999999999998</v>
      </c>
      <c r="M118" s="45">
        <v>0.1686</v>
      </c>
      <c r="N118" s="45">
        <v>2.1791</v>
      </c>
      <c r="O118" s="45">
        <v>3.4674999999999998</v>
      </c>
      <c r="P118" s="45">
        <v>4.3981000000000003</v>
      </c>
    </row>
    <row r="119" spans="1:16" hidden="1" outlineLevel="1" collapsed="1">
      <c r="A119" s="8">
        <v>43831</v>
      </c>
      <c r="B119" s="45">
        <v>9.2484000000000002</v>
      </c>
      <c r="C119" s="45">
        <v>5.1475999999999997</v>
      </c>
      <c r="D119" s="45">
        <v>9.7260000000000009</v>
      </c>
      <c r="E119" s="45">
        <v>9.3995999999999995</v>
      </c>
      <c r="F119" s="45">
        <v>4.8304999999999998</v>
      </c>
      <c r="G119" s="45">
        <v>13.113300000000001</v>
      </c>
      <c r="H119" s="45">
        <v>5.9768999999999997</v>
      </c>
      <c r="I119" s="45">
        <v>14.183</v>
      </c>
      <c r="J119" s="45">
        <v>14.103899999999999</v>
      </c>
      <c r="K119" s="45">
        <v>11.1752</v>
      </c>
      <c r="L119" s="45">
        <v>2.0604</v>
      </c>
      <c r="M119" s="45">
        <v>0.42259999999999998</v>
      </c>
      <c r="N119" s="45">
        <v>2.0417000000000001</v>
      </c>
      <c r="O119" s="45">
        <v>3.2006999999999999</v>
      </c>
      <c r="P119" s="45">
        <v>3.7978000000000001</v>
      </c>
    </row>
    <row r="120" spans="1:16" hidden="1" outlineLevel="1" collapsed="1">
      <c r="A120" s="8">
        <v>43862</v>
      </c>
      <c r="B120" s="45">
        <v>9.0991</v>
      </c>
      <c r="C120" s="45">
        <v>5.3676000000000004</v>
      </c>
      <c r="D120" s="45">
        <v>9.49</v>
      </c>
      <c r="E120" s="45">
        <v>9.3864999999999998</v>
      </c>
      <c r="F120" s="45">
        <v>4.7085999999999997</v>
      </c>
      <c r="G120" s="45">
        <v>12.5321</v>
      </c>
      <c r="H120" s="45">
        <v>6.1238999999999999</v>
      </c>
      <c r="I120" s="45">
        <v>13.4206</v>
      </c>
      <c r="J120" s="45">
        <v>13.027699999999999</v>
      </c>
      <c r="K120" s="45">
        <v>10.790699999999999</v>
      </c>
      <c r="L120" s="45">
        <v>1.8332999999999999</v>
      </c>
      <c r="M120" s="45">
        <v>0.22009999999999999</v>
      </c>
      <c r="N120" s="45">
        <v>1.8181</v>
      </c>
      <c r="O120" s="45">
        <v>2.9996</v>
      </c>
      <c r="P120" s="45">
        <v>3.8896000000000002</v>
      </c>
    </row>
    <row r="121" spans="1:16" hidden="1" outlineLevel="1" collapsed="1">
      <c r="A121" s="8">
        <v>43891</v>
      </c>
      <c r="B121" s="45">
        <v>7.6235999999999997</v>
      </c>
      <c r="C121" s="45">
        <v>5.0289000000000001</v>
      </c>
      <c r="D121" s="45">
        <v>8.0818999999999992</v>
      </c>
      <c r="E121" s="45">
        <v>8.3284000000000002</v>
      </c>
      <c r="F121" s="45">
        <v>9.2446999999999999</v>
      </c>
      <c r="G121" s="45">
        <v>10.9695</v>
      </c>
      <c r="H121" s="45">
        <v>5.8295000000000003</v>
      </c>
      <c r="I121" s="45">
        <v>12.329700000000001</v>
      </c>
      <c r="J121" s="45">
        <v>11.7582</v>
      </c>
      <c r="K121" s="45">
        <v>11.6548</v>
      </c>
      <c r="L121" s="45">
        <v>1.6005</v>
      </c>
      <c r="M121" s="45">
        <v>0.33560000000000001</v>
      </c>
      <c r="N121" s="45">
        <v>1.6106</v>
      </c>
      <c r="O121" s="45">
        <v>2.8824000000000001</v>
      </c>
      <c r="P121" s="45">
        <v>4.5499000000000001</v>
      </c>
    </row>
    <row r="122" spans="1:16" hidden="1" outlineLevel="1" collapsed="1">
      <c r="A122" s="8">
        <v>43922</v>
      </c>
      <c r="B122" s="45">
        <v>8.0922999999999998</v>
      </c>
      <c r="C122" s="45">
        <v>5.9269999999999996</v>
      </c>
      <c r="D122" s="45">
        <v>8.5919000000000008</v>
      </c>
      <c r="E122" s="45">
        <v>7.2207999999999997</v>
      </c>
      <c r="F122" s="45">
        <v>6.4257</v>
      </c>
      <c r="G122" s="45">
        <v>11.211399999999999</v>
      </c>
      <c r="H122" s="45">
        <v>6.3514999999999997</v>
      </c>
      <c r="I122" s="45">
        <v>12.329499999999999</v>
      </c>
      <c r="J122" s="45">
        <v>13.872299999999999</v>
      </c>
      <c r="K122" s="45">
        <v>10.7746</v>
      </c>
      <c r="L122" s="45">
        <v>2.1236000000000002</v>
      </c>
      <c r="M122" s="45">
        <v>0.44009999999999999</v>
      </c>
      <c r="N122" s="45">
        <v>1.8516999999999999</v>
      </c>
      <c r="O122" s="45">
        <v>3.6772</v>
      </c>
      <c r="P122" s="45">
        <v>4.5826000000000002</v>
      </c>
    </row>
    <row r="123" spans="1:16" hidden="1" outlineLevel="1" collapsed="1">
      <c r="A123" s="8">
        <v>43952</v>
      </c>
      <c r="B123" s="45">
        <v>7.9428000000000001</v>
      </c>
      <c r="C123" s="45">
        <v>5.3163</v>
      </c>
      <c r="D123" s="45">
        <v>8.4419000000000004</v>
      </c>
      <c r="E123" s="45">
        <v>7.6534000000000004</v>
      </c>
      <c r="F123" s="45">
        <v>10.1564</v>
      </c>
      <c r="G123" s="45">
        <v>10.853899999999999</v>
      </c>
      <c r="H123" s="45">
        <v>5.8498000000000001</v>
      </c>
      <c r="I123" s="45">
        <v>12.064399999999999</v>
      </c>
      <c r="J123" s="45">
        <v>12.2247</v>
      </c>
      <c r="K123" s="45">
        <v>11.409700000000001</v>
      </c>
      <c r="L123" s="45">
        <v>2.0478000000000001</v>
      </c>
      <c r="M123" s="45">
        <v>0.2228</v>
      </c>
      <c r="N123" s="45">
        <v>2.0706000000000002</v>
      </c>
      <c r="O123" s="45">
        <v>2.6817000000000002</v>
      </c>
      <c r="P123" s="45">
        <v>1.5724</v>
      </c>
    </row>
    <row r="124" spans="1:16" hidden="1" outlineLevel="1" collapsed="1">
      <c r="A124" s="8">
        <v>43983</v>
      </c>
      <c r="B124" s="45">
        <v>7.3822000000000001</v>
      </c>
      <c r="C124" s="45">
        <v>4.8918999999999997</v>
      </c>
      <c r="D124" s="45">
        <v>7.8365</v>
      </c>
      <c r="E124" s="45">
        <v>6.7266000000000004</v>
      </c>
      <c r="F124" s="45">
        <v>11.676399999999999</v>
      </c>
      <c r="G124" s="45">
        <v>10.3232</v>
      </c>
      <c r="H124" s="45">
        <v>5.4730999999999996</v>
      </c>
      <c r="I124" s="45">
        <v>11.370200000000001</v>
      </c>
      <c r="J124" s="45">
        <v>11.0345</v>
      </c>
      <c r="K124" s="45">
        <v>11.7043</v>
      </c>
      <c r="L124" s="45">
        <v>1.8492</v>
      </c>
      <c r="M124" s="45">
        <v>0.24690000000000001</v>
      </c>
      <c r="N124" s="45">
        <v>1.798</v>
      </c>
      <c r="O124" s="45">
        <v>2.8765999999999998</v>
      </c>
      <c r="P124" s="45">
        <v>0.01</v>
      </c>
    </row>
    <row r="125" spans="1:16" hidden="1" outlineLevel="1" collapsed="1">
      <c r="A125" s="8">
        <v>44013</v>
      </c>
      <c r="B125" s="45">
        <v>6.3474000000000004</v>
      </c>
      <c r="C125" s="45">
        <v>4.0342000000000002</v>
      </c>
      <c r="D125" s="45">
        <v>6.8894000000000002</v>
      </c>
      <c r="E125" s="45">
        <v>5.6185999999999998</v>
      </c>
      <c r="F125" s="45">
        <v>9.5244</v>
      </c>
      <c r="G125" s="45">
        <v>9.0220000000000002</v>
      </c>
      <c r="H125" s="45">
        <v>4.5441000000000003</v>
      </c>
      <c r="I125" s="45">
        <v>10.176399999999999</v>
      </c>
      <c r="J125" s="45">
        <v>9.8430999999999997</v>
      </c>
      <c r="K125" s="45">
        <v>11.654299999999999</v>
      </c>
      <c r="L125" s="45">
        <v>1.4749000000000001</v>
      </c>
      <c r="M125" s="45">
        <v>0.20730000000000001</v>
      </c>
      <c r="N125" s="45">
        <v>1.4875</v>
      </c>
      <c r="O125" s="45">
        <v>1.8282</v>
      </c>
      <c r="P125" s="45">
        <v>2.4198</v>
      </c>
    </row>
    <row r="126" spans="1:16" hidden="1" outlineLevel="1" collapsed="1">
      <c r="A126" s="8">
        <v>44044</v>
      </c>
      <c r="B126" s="45">
        <v>5.9847999999999999</v>
      </c>
      <c r="C126" s="45">
        <v>3.964</v>
      </c>
      <c r="D126" s="45">
        <v>6.2720000000000002</v>
      </c>
      <c r="E126" s="45">
        <v>5.9988000000000001</v>
      </c>
      <c r="F126" s="45">
        <v>6.5335999999999999</v>
      </c>
      <c r="G126" s="45">
        <v>8.8986999999999998</v>
      </c>
      <c r="H126" s="45">
        <v>4.4531999999999998</v>
      </c>
      <c r="I126" s="45">
        <v>9.8449000000000009</v>
      </c>
      <c r="J126" s="45">
        <v>9.4335000000000004</v>
      </c>
      <c r="K126" s="45">
        <v>9.8394999999999992</v>
      </c>
      <c r="L126" s="45">
        <v>1.4686999999999999</v>
      </c>
      <c r="M126" s="45">
        <v>0.4647</v>
      </c>
      <c r="N126" s="45">
        <v>1.4479</v>
      </c>
      <c r="O126" s="45">
        <v>2.5244</v>
      </c>
      <c r="P126" s="45">
        <v>3.6097000000000001</v>
      </c>
    </row>
    <row r="127" spans="1:16" hidden="1" outlineLevel="1" collapsed="1">
      <c r="A127" s="8">
        <v>44075</v>
      </c>
      <c r="B127" s="45">
        <v>6.1471999999999998</v>
      </c>
      <c r="C127" s="45">
        <v>3.0966999999999998</v>
      </c>
      <c r="D127" s="45">
        <v>6.6490999999999998</v>
      </c>
      <c r="E127" s="45">
        <v>4.8964999999999996</v>
      </c>
      <c r="F127" s="45">
        <v>6.57</v>
      </c>
      <c r="G127" s="45">
        <v>8.8619000000000003</v>
      </c>
      <c r="H127" s="45">
        <v>3.7014999999999998</v>
      </c>
      <c r="I127" s="45">
        <v>9.8116000000000003</v>
      </c>
      <c r="J127" s="45">
        <v>8.7294</v>
      </c>
      <c r="K127" s="45">
        <v>8.8352000000000004</v>
      </c>
      <c r="L127" s="45">
        <v>1.3164</v>
      </c>
      <c r="M127" s="45">
        <v>0.1714</v>
      </c>
      <c r="N127" s="45">
        <v>1.3057000000000001</v>
      </c>
      <c r="O127" s="45">
        <v>2.1322999999999999</v>
      </c>
      <c r="P127" s="45">
        <v>4.8478000000000003</v>
      </c>
    </row>
    <row r="128" spans="1:16" hidden="1" outlineLevel="1" collapsed="1">
      <c r="A128" s="8">
        <v>44105</v>
      </c>
      <c r="B128" s="45">
        <v>6.0510000000000002</v>
      </c>
      <c r="C128" s="45">
        <v>2.4824999999999999</v>
      </c>
      <c r="D128" s="45">
        <v>6.5461</v>
      </c>
      <c r="E128" s="45">
        <v>5.0853999999999999</v>
      </c>
      <c r="F128" s="45">
        <v>6.8310000000000004</v>
      </c>
      <c r="G128" s="45">
        <v>8.7359000000000009</v>
      </c>
      <c r="H128" s="45">
        <v>3.1263000000000001</v>
      </c>
      <c r="I128" s="45">
        <v>9.5437999999999992</v>
      </c>
      <c r="J128" s="45">
        <v>8.8247</v>
      </c>
      <c r="K128" s="45">
        <v>10.189399999999999</v>
      </c>
      <c r="L128" s="45">
        <v>1.1306</v>
      </c>
      <c r="M128" s="45">
        <v>0.2414</v>
      </c>
      <c r="N128" s="45">
        <v>1.1414</v>
      </c>
      <c r="O128" s="45">
        <v>1.6259999999999999</v>
      </c>
      <c r="P128" s="45">
        <v>4.1391999999999998</v>
      </c>
    </row>
    <row r="129" spans="1:16" hidden="1" outlineLevel="1" collapsed="1">
      <c r="A129" s="8">
        <v>44136</v>
      </c>
      <c r="B129" s="45">
        <v>5.7344999999999997</v>
      </c>
      <c r="C129" s="45">
        <v>3.2029000000000001</v>
      </c>
      <c r="D129" s="45">
        <v>6.0045999999999999</v>
      </c>
      <c r="E129" s="45">
        <v>5.7828999999999997</v>
      </c>
      <c r="F129" s="45">
        <v>8.6134000000000004</v>
      </c>
      <c r="G129" s="45">
        <v>8.1331000000000007</v>
      </c>
      <c r="H129" s="45">
        <v>4.0087000000000002</v>
      </c>
      <c r="I129" s="45">
        <v>8.5789000000000009</v>
      </c>
      <c r="J129" s="45">
        <v>9.1079000000000008</v>
      </c>
      <c r="K129" s="45">
        <v>12.884</v>
      </c>
      <c r="L129" s="45">
        <v>1.2950999999999999</v>
      </c>
      <c r="M129" s="45">
        <v>9.3200000000000005E-2</v>
      </c>
      <c r="N129" s="45">
        <v>1.1323000000000001</v>
      </c>
      <c r="O129" s="45">
        <v>2.4157999999999999</v>
      </c>
      <c r="P129" s="45">
        <v>3.0245000000000002</v>
      </c>
    </row>
    <row r="130" spans="1:16" hidden="1" outlineLevel="1" collapsed="1">
      <c r="A130" s="8">
        <v>44166</v>
      </c>
      <c r="B130" s="45">
        <v>5.4172000000000002</v>
      </c>
      <c r="C130" s="45">
        <v>3.9579</v>
      </c>
      <c r="D130" s="45">
        <v>5.5553999999999997</v>
      </c>
      <c r="E130" s="45">
        <v>5.8319999999999999</v>
      </c>
      <c r="F130" s="45">
        <v>9.2612000000000005</v>
      </c>
      <c r="G130" s="45">
        <v>7.8851000000000004</v>
      </c>
      <c r="H130" s="45">
        <v>4.9759000000000002</v>
      </c>
      <c r="I130" s="45">
        <v>8.3585999999999991</v>
      </c>
      <c r="J130" s="45">
        <v>7.8757000000000001</v>
      </c>
      <c r="K130" s="45">
        <v>11.922000000000001</v>
      </c>
      <c r="L130" s="45">
        <v>1.3637999999999999</v>
      </c>
      <c r="M130" s="45">
        <v>0.1023</v>
      </c>
      <c r="N130" s="45">
        <v>1.3854</v>
      </c>
      <c r="O130" s="45">
        <v>2.0689000000000002</v>
      </c>
      <c r="P130" s="45">
        <v>4.0757000000000003</v>
      </c>
    </row>
    <row r="131" spans="1:16" hidden="1" outlineLevel="1" collapsed="1">
      <c r="A131" s="8">
        <v>44197</v>
      </c>
      <c r="B131" s="45">
        <v>6.0959000000000003</v>
      </c>
      <c r="C131" s="45">
        <v>4.1102999999999996</v>
      </c>
      <c r="D131" s="45">
        <v>6.2481999999999998</v>
      </c>
      <c r="E131" s="45">
        <v>6.9648000000000003</v>
      </c>
      <c r="F131" s="45">
        <v>7.8853999999999997</v>
      </c>
      <c r="G131" s="45">
        <v>7.8493000000000004</v>
      </c>
      <c r="H131" s="45">
        <v>4.9847000000000001</v>
      </c>
      <c r="I131" s="45">
        <v>8.1890000000000001</v>
      </c>
      <c r="J131" s="45">
        <v>8.3856999999999999</v>
      </c>
      <c r="K131" s="45">
        <v>11.2668</v>
      </c>
      <c r="L131" s="45">
        <v>1.1246</v>
      </c>
      <c r="M131" s="45">
        <v>0.15840000000000001</v>
      </c>
      <c r="N131" s="45">
        <v>1.1151</v>
      </c>
      <c r="O131" s="45">
        <v>1.8935999999999999</v>
      </c>
      <c r="P131" s="45">
        <v>4.3388</v>
      </c>
    </row>
    <row r="132" spans="1:16" hidden="1" outlineLevel="1" collapsed="1">
      <c r="A132" s="8">
        <v>44228</v>
      </c>
      <c r="B132" s="45">
        <v>5.1444000000000001</v>
      </c>
      <c r="C132" s="45">
        <v>3.9942000000000002</v>
      </c>
      <c r="D132" s="45">
        <v>5.2511999999999999</v>
      </c>
      <c r="E132" s="45">
        <v>5.2404000000000002</v>
      </c>
      <c r="F132" s="45">
        <v>4.8505000000000003</v>
      </c>
      <c r="G132" s="45">
        <v>7.4522000000000004</v>
      </c>
      <c r="H132" s="45">
        <v>4.8307000000000002</v>
      </c>
      <c r="I132" s="45">
        <v>7.7687999999999997</v>
      </c>
      <c r="J132" s="45">
        <v>7.74</v>
      </c>
      <c r="K132" s="45">
        <v>11.167199999999999</v>
      </c>
      <c r="L132" s="45">
        <v>1.1133999999999999</v>
      </c>
      <c r="M132" s="45">
        <v>0.1203</v>
      </c>
      <c r="N132" s="45">
        <v>0.95699999999999996</v>
      </c>
      <c r="O132" s="45">
        <v>2.1276000000000002</v>
      </c>
      <c r="P132" s="45">
        <v>3.2924000000000002</v>
      </c>
    </row>
    <row r="133" spans="1:16" hidden="1" outlineLevel="1" collapsed="1">
      <c r="A133" s="8">
        <v>44256</v>
      </c>
      <c r="B133" s="45">
        <v>4.6119000000000003</v>
      </c>
      <c r="C133" s="45">
        <v>3.5695000000000001</v>
      </c>
      <c r="D133" s="45">
        <v>4.5682</v>
      </c>
      <c r="E133" s="45">
        <v>6.0610999999999997</v>
      </c>
      <c r="F133" s="45">
        <v>9.1136999999999997</v>
      </c>
      <c r="G133" s="45">
        <v>7.0815999999999999</v>
      </c>
      <c r="H133" s="45">
        <v>4.4231999999999996</v>
      </c>
      <c r="I133" s="45">
        <v>7.4532999999999996</v>
      </c>
      <c r="J133" s="45">
        <v>7.4153000000000002</v>
      </c>
      <c r="K133" s="45">
        <v>11.3736</v>
      </c>
      <c r="L133" s="45">
        <v>0.83050000000000002</v>
      </c>
      <c r="M133" s="45">
        <v>0.14380000000000001</v>
      </c>
      <c r="N133" s="45">
        <v>0.79820000000000002</v>
      </c>
      <c r="O133" s="45">
        <v>1.8892</v>
      </c>
      <c r="P133" s="45">
        <v>3.9586000000000001</v>
      </c>
    </row>
    <row r="134" spans="1:16" hidden="1" outlineLevel="1" collapsed="1">
      <c r="A134" s="8">
        <v>44287</v>
      </c>
      <c r="B134" s="45">
        <v>4.8071999999999999</v>
      </c>
      <c r="C134" s="45">
        <v>4.0427999999999997</v>
      </c>
      <c r="D134" s="45">
        <v>4.8182999999999998</v>
      </c>
      <c r="E134" s="45">
        <v>5.4926000000000004</v>
      </c>
      <c r="F134" s="45">
        <v>8.4730000000000008</v>
      </c>
      <c r="G134" s="45">
        <v>7.0290999999999997</v>
      </c>
      <c r="H134" s="45">
        <v>4.8322000000000003</v>
      </c>
      <c r="I134" s="45">
        <v>7.1821999999999999</v>
      </c>
      <c r="J134" s="45">
        <v>9.1707999999999998</v>
      </c>
      <c r="K134" s="45">
        <v>11.775</v>
      </c>
      <c r="L134" s="45">
        <v>0.70250000000000001</v>
      </c>
      <c r="M134" s="45">
        <v>0.1769</v>
      </c>
      <c r="N134" s="45">
        <v>0.57450000000000001</v>
      </c>
      <c r="O134" s="45">
        <v>1.6626000000000001</v>
      </c>
      <c r="P134" s="45">
        <v>3.9323000000000001</v>
      </c>
    </row>
    <row r="135" spans="1:16" hidden="1" outlineLevel="1" collapsed="1">
      <c r="A135" s="8">
        <v>44317</v>
      </c>
      <c r="B135" s="45">
        <v>4.7603</v>
      </c>
      <c r="C135" s="45">
        <v>3.2056</v>
      </c>
      <c r="D135" s="45">
        <v>4.7625000000000002</v>
      </c>
      <c r="E135" s="45">
        <v>6.2214999999999998</v>
      </c>
      <c r="F135" s="45">
        <v>11.424099999999999</v>
      </c>
      <c r="G135" s="45">
        <v>7.0110999999999999</v>
      </c>
      <c r="H135" s="45">
        <v>4.1546000000000003</v>
      </c>
      <c r="I135" s="45">
        <v>7.1896000000000004</v>
      </c>
      <c r="J135" s="45">
        <v>7.9844999999999997</v>
      </c>
      <c r="K135" s="45">
        <v>11.9155</v>
      </c>
      <c r="L135" s="45">
        <v>0.72060000000000002</v>
      </c>
      <c r="M135" s="45">
        <v>0.1193</v>
      </c>
      <c r="N135" s="45">
        <v>0.71619999999999995</v>
      </c>
      <c r="O135" s="45">
        <v>1.3576999999999999</v>
      </c>
      <c r="P135" s="45">
        <v>3.2545999999999999</v>
      </c>
    </row>
    <row r="136" spans="1:16" hidden="1" outlineLevel="1" collapsed="1">
      <c r="A136" s="8">
        <v>44348</v>
      </c>
      <c r="B136" s="45">
        <v>5.0530999999999997</v>
      </c>
      <c r="C136" s="45">
        <v>3.6968000000000001</v>
      </c>
      <c r="D136" s="45">
        <v>4.9734999999999996</v>
      </c>
      <c r="E136" s="45">
        <v>7.0617000000000001</v>
      </c>
      <c r="F136" s="45">
        <v>10.722200000000001</v>
      </c>
      <c r="G136" s="45">
        <v>6.8261000000000003</v>
      </c>
      <c r="H136" s="45">
        <v>4.6402000000000001</v>
      </c>
      <c r="I136" s="45">
        <v>6.8959999999999999</v>
      </c>
      <c r="J136" s="45">
        <v>8.5482999999999993</v>
      </c>
      <c r="K136" s="45">
        <v>11.5985</v>
      </c>
      <c r="L136" s="45">
        <v>0.68049999999999999</v>
      </c>
      <c r="M136" s="45">
        <v>7.9200000000000007E-2</v>
      </c>
      <c r="N136" s="45">
        <v>0.65090000000000003</v>
      </c>
      <c r="O136" s="45">
        <v>1.6477999999999999</v>
      </c>
      <c r="P136" s="45">
        <v>0.75</v>
      </c>
    </row>
    <row r="137" spans="1:16" hidden="1" outlineLevel="1" collapsed="1">
      <c r="A137" s="8">
        <v>44378</v>
      </c>
      <c r="B137" s="45">
        <v>4.8144</v>
      </c>
      <c r="C137" s="45">
        <v>3.6324999999999998</v>
      </c>
      <c r="D137" s="45">
        <v>4.9612999999999996</v>
      </c>
      <c r="E137" s="45">
        <v>4.8796999999999997</v>
      </c>
      <c r="F137" s="45">
        <v>9.7609999999999992</v>
      </c>
      <c r="G137" s="45">
        <v>6.6809000000000003</v>
      </c>
      <c r="H137" s="45">
        <v>4.3987999999999996</v>
      </c>
      <c r="I137" s="45">
        <v>6.9057000000000004</v>
      </c>
      <c r="J137" s="45">
        <v>8.2868999999999993</v>
      </c>
      <c r="K137" s="45">
        <v>11.4146</v>
      </c>
      <c r="L137" s="45">
        <v>0.65880000000000005</v>
      </c>
      <c r="M137" s="45">
        <v>9.7799999999999998E-2</v>
      </c>
      <c r="N137" s="45">
        <v>0.57699999999999996</v>
      </c>
      <c r="O137" s="45">
        <v>1.2971999999999999</v>
      </c>
      <c r="P137" s="45">
        <v>3.6373000000000002</v>
      </c>
    </row>
    <row r="138" spans="1:16" hidden="1" outlineLevel="1" collapsed="1">
      <c r="A138" s="8">
        <v>44409</v>
      </c>
      <c r="B138" s="45">
        <v>4.6235999999999997</v>
      </c>
      <c r="C138" s="45">
        <v>3.5594999999999999</v>
      </c>
      <c r="D138" s="45">
        <v>4.6599000000000004</v>
      </c>
      <c r="E138" s="45">
        <v>5.7380000000000004</v>
      </c>
      <c r="F138" s="45">
        <v>9.4923000000000002</v>
      </c>
      <c r="G138" s="45">
        <v>6.6569000000000003</v>
      </c>
      <c r="H138" s="45">
        <v>4.4749999999999996</v>
      </c>
      <c r="I138" s="45">
        <v>6.8764000000000003</v>
      </c>
      <c r="J138" s="45">
        <v>8.4167000000000005</v>
      </c>
      <c r="K138" s="45">
        <v>11.543799999999999</v>
      </c>
      <c r="L138" s="45">
        <v>0.52159999999999995</v>
      </c>
      <c r="M138" s="45">
        <v>8.2400000000000001E-2</v>
      </c>
      <c r="N138" s="45">
        <v>0.4753</v>
      </c>
      <c r="O138" s="45">
        <v>1.2637</v>
      </c>
      <c r="P138" s="45">
        <v>3.2978999999999998</v>
      </c>
    </row>
    <row r="139" spans="1:16" hidden="1" outlineLevel="1" collapsed="1">
      <c r="A139" s="8">
        <v>44440</v>
      </c>
      <c r="B139" s="45">
        <v>4.7001999999999997</v>
      </c>
      <c r="C139" s="45">
        <v>3.2250999999999999</v>
      </c>
      <c r="D139" s="45">
        <v>4.7689000000000004</v>
      </c>
      <c r="E139" s="45">
        <v>5.7614000000000001</v>
      </c>
      <c r="F139" s="45">
        <v>8.6930999999999994</v>
      </c>
      <c r="G139" s="45">
        <v>6.7953999999999999</v>
      </c>
      <c r="H139" s="45">
        <v>4.2427999999999999</v>
      </c>
      <c r="I139" s="45">
        <v>6.9725999999999999</v>
      </c>
      <c r="J139" s="45">
        <v>8.7856000000000005</v>
      </c>
      <c r="K139" s="45">
        <v>11.8405</v>
      </c>
      <c r="L139" s="45">
        <v>0.56069999999999998</v>
      </c>
      <c r="M139" s="45">
        <v>5.9400000000000001E-2</v>
      </c>
      <c r="N139" s="45">
        <v>0.58189999999999997</v>
      </c>
      <c r="O139" s="45">
        <v>0.71519999999999995</v>
      </c>
      <c r="P139" s="45">
        <v>3.9695</v>
      </c>
    </row>
    <row r="140" spans="1:16" hidden="1" outlineLevel="1" collapsed="1">
      <c r="A140" s="8">
        <v>44470</v>
      </c>
      <c r="B140" s="45">
        <v>4.7530999999999999</v>
      </c>
      <c r="C140" s="45">
        <v>3.6751999999999998</v>
      </c>
      <c r="D140" s="45">
        <v>4.8806000000000003</v>
      </c>
      <c r="E140" s="45">
        <v>4.9443000000000001</v>
      </c>
      <c r="F140" s="45">
        <v>11.371700000000001</v>
      </c>
      <c r="G140" s="45">
        <v>6.7507000000000001</v>
      </c>
      <c r="H140" s="45">
        <v>4.6868999999999996</v>
      </c>
      <c r="I140" s="45">
        <v>6.9128999999999996</v>
      </c>
      <c r="J140" s="45">
        <v>8.3745999999999992</v>
      </c>
      <c r="K140" s="45">
        <v>11.7217</v>
      </c>
      <c r="L140" s="45">
        <v>0.56469999999999998</v>
      </c>
      <c r="M140" s="45">
        <v>0.1024</v>
      </c>
      <c r="N140" s="45">
        <v>0.36880000000000002</v>
      </c>
      <c r="O140" s="45">
        <v>1.5045999999999999</v>
      </c>
      <c r="P140" s="45">
        <v>3</v>
      </c>
    </row>
    <row r="141" spans="1:16" hidden="1" outlineLevel="1" collapsed="1">
      <c r="A141" s="8">
        <v>44501</v>
      </c>
      <c r="B141" s="45">
        <v>5.0956999999999999</v>
      </c>
      <c r="C141" s="45">
        <v>3.1008</v>
      </c>
      <c r="D141" s="45">
        <v>4.9972000000000003</v>
      </c>
      <c r="E141" s="45">
        <v>6.6344000000000003</v>
      </c>
      <c r="F141" s="45">
        <v>10.2601</v>
      </c>
      <c r="G141" s="45">
        <v>7.0880999999999998</v>
      </c>
      <c r="H141" s="45">
        <v>4.3662000000000001</v>
      </c>
      <c r="I141" s="45">
        <v>7.0412999999999997</v>
      </c>
      <c r="J141" s="45">
        <v>8.8619000000000003</v>
      </c>
      <c r="K141" s="45">
        <v>11.438700000000001</v>
      </c>
      <c r="L141" s="45">
        <v>0.56999999999999995</v>
      </c>
      <c r="M141" s="45">
        <v>0.123</v>
      </c>
      <c r="N141" s="45">
        <v>0.37940000000000002</v>
      </c>
      <c r="O141" s="45">
        <v>1.5852999999999999</v>
      </c>
      <c r="P141" s="45">
        <v>3.5</v>
      </c>
    </row>
    <row r="142" spans="1:16" hidden="1" outlineLevel="1" collapsed="1">
      <c r="A142" s="8">
        <v>44531</v>
      </c>
      <c r="B142" s="45">
        <v>4.8022999999999998</v>
      </c>
      <c r="C142" s="45">
        <v>3.3197000000000001</v>
      </c>
      <c r="D142" s="45">
        <v>4.4119999999999999</v>
      </c>
      <c r="E142" s="45">
        <v>7.5288000000000004</v>
      </c>
      <c r="F142" s="45">
        <v>9.3950999999999993</v>
      </c>
      <c r="G142" s="45">
        <v>7.1360000000000001</v>
      </c>
      <c r="H142" s="45">
        <v>4.2073</v>
      </c>
      <c r="I142" s="45">
        <v>7.0415000000000001</v>
      </c>
      <c r="J142" s="45">
        <v>9.2296999999999993</v>
      </c>
      <c r="K142" s="45">
        <v>11.5395</v>
      </c>
      <c r="L142" s="45">
        <v>0.42630000000000001</v>
      </c>
      <c r="M142" s="45">
        <v>0.14169999999999999</v>
      </c>
      <c r="N142" s="45">
        <v>0.42580000000000001</v>
      </c>
      <c r="O142" s="45">
        <v>0.61060000000000003</v>
      </c>
      <c r="P142" s="45">
        <v>3.2606000000000002</v>
      </c>
    </row>
    <row r="143" spans="1:16" hidden="1" outlineLevel="1" collapsed="1">
      <c r="A143" s="8">
        <v>44562</v>
      </c>
      <c r="B143" s="45">
        <v>5.2953999999999999</v>
      </c>
      <c r="C143" s="45">
        <v>3.7389000000000001</v>
      </c>
      <c r="D143" s="45">
        <v>5.0275999999999996</v>
      </c>
      <c r="E143" s="45">
        <v>8.4029000000000007</v>
      </c>
      <c r="F143" s="45">
        <v>9.2041000000000004</v>
      </c>
      <c r="G143" s="45">
        <v>7.2598000000000003</v>
      </c>
      <c r="H143" s="45">
        <v>4.5609000000000002</v>
      </c>
      <c r="I143" s="45">
        <v>7.3080999999999996</v>
      </c>
      <c r="J143" s="45">
        <v>9.4651999999999994</v>
      </c>
      <c r="K143" s="45">
        <v>10.577299999999999</v>
      </c>
      <c r="L143" s="45">
        <v>0.39860000000000001</v>
      </c>
      <c r="M143" s="45">
        <v>0.1099</v>
      </c>
      <c r="N143" s="45">
        <v>0.34960000000000002</v>
      </c>
      <c r="O143" s="45">
        <v>1.5174000000000001</v>
      </c>
      <c r="P143" s="45">
        <v>0.7429</v>
      </c>
    </row>
    <row r="144" spans="1:16" hidden="1" outlineLevel="1" collapsed="1">
      <c r="A144" s="8">
        <v>44593</v>
      </c>
      <c r="B144" s="45">
        <v>4.9499000000000004</v>
      </c>
      <c r="C144" s="45">
        <v>4.0923999999999996</v>
      </c>
      <c r="D144" s="45">
        <v>4.6814</v>
      </c>
      <c r="E144" s="45">
        <v>7.9065000000000003</v>
      </c>
      <c r="F144" s="45">
        <v>7.2091000000000003</v>
      </c>
      <c r="G144" s="45">
        <v>7.0026000000000002</v>
      </c>
      <c r="H144" s="45">
        <v>4.5959000000000003</v>
      </c>
      <c r="I144" s="45">
        <v>7.4120999999999997</v>
      </c>
      <c r="J144" s="45">
        <v>8.5555000000000003</v>
      </c>
      <c r="K144" s="45">
        <v>10.8369</v>
      </c>
      <c r="L144" s="45">
        <v>0.34499999999999997</v>
      </c>
      <c r="M144" s="45">
        <v>0.1401</v>
      </c>
      <c r="N144" s="45">
        <v>0.31419999999999998</v>
      </c>
      <c r="O144" s="45">
        <v>1.5365</v>
      </c>
      <c r="P144" s="45">
        <v>0.01</v>
      </c>
    </row>
    <row r="145" spans="1:16" hidden="1" outlineLevel="1" collapsed="1">
      <c r="A145" s="8">
        <v>44621</v>
      </c>
      <c r="B145" s="45">
        <v>5.0335000000000001</v>
      </c>
      <c r="C145" s="45">
        <v>4.0602</v>
      </c>
      <c r="D145" s="45">
        <v>5.0143000000000004</v>
      </c>
      <c r="E145" s="45">
        <v>8.9322999999999997</v>
      </c>
      <c r="F145" s="45">
        <v>8.9675999999999991</v>
      </c>
      <c r="G145" s="45">
        <v>6.6769999999999996</v>
      </c>
      <c r="H145" s="45">
        <v>4.6863000000000001</v>
      </c>
      <c r="I145" s="45">
        <v>6.9908999999999999</v>
      </c>
      <c r="J145" s="45">
        <v>9.8095999999999997</v>
      </c>
      <c r="K145" s="45">
        <v>8.9675999999999991</v>
      </c>
      <c r="L145" s="45">
        <v>0.3654</v>
      </c>
      <c r="M145" s="45">
        <v>4.3999999999999997E-2</v>
      </c>
      <c r="N145" s="45">
        <v>0.38179999999999997</v>
      </c>
      <c r="O145" s="45">
        <v>1.1646000000000001</v>
      </c>
      <c r="P145" s="45" t="s">
        <v>268</v>
      </c>
    </row>
    <row r="146" spans="1:16" hidden="1" outlineLevel="1" collapsed="1">
      <c r="A146" s="8">
        <v>44652</v>
      </c>
      <c r="B146" s="45">
        <v>4.0887000000000002</v>
      </c>
      <c r="C146" s="45">
        <v>3.2688999999999999</v>
      </c>
      <c r="D146" s="45">
        <v>3.8773</v>
      </c>
      <c r="E146" s="45">
        <v>7.5937000000000001</v>
      </c>
      <c r="F146" s="45">
        <v>11.594900000000001</v>
      </c>
      <c r="G146" s="45">
        <v>6.2412999999999998</v>
      </c>
      <c r="H146" s="45">
        <v>3.7867999999999999</v>
      </c>
      <c r="I146" s="45">
        <v>6.4981999999999998</v>
      </c>
      <c r="J146" s="45">
        <v>9.0487000000000002</v>
      </c>
      <c r="K146" s="45">
        <v>11.594900000000001</v>
      </c>
      <c r="L146" s="45">
        <v>0.2024</v>
      </c>
      <c r="M146" s="45">
        <v>1.9800000000000002E-2</v>
      </c>
      <c r="N146" s="45">
        <v>0.12670000000000001</v>
      </c>
      <c r="O146" s="45">
        <v>1.9379</v>
      </c>
      <c r="P146" s="45" t="s">
        <v>268</v>
      </c>
    </row>
    <row r="147" spans="1:16" hidden="1" outlineLevel="1" collapsed="1">
      <c r="A147" s="8">
        <v>44682</v>
      </c>
      <c r="B147" s="45">
        <v>4.0304000000000002</v>
      </c>
      <c r="C147" s="45">
        <v>3.1345999999999998</v>
      </c>
      <c r="D147" s="45">
        <v>3.8452999999999999</v>
      </c>
      <c r="E147" s="45">
        <v>7.5867000000000004</v>
      </c>
      <c r="F147" s="45">
        <v>8.0757999999999992</v>
      </c>
      <c r="G147" s="45">
        <v>5.9494999999999996</v>
      </c>
      <c r="H147" s="45">
        <v>3.5667</v>
      </c>
      <c r="I147" s="45">
        <v>6.0598999999999998</v>
      </c>
      <c r="J147" s="45">
        <v>8.9773999999999994</v>
      </c>
      <c r="K147" s="45">
        <v>12.234999999999999</v>
      </c>
      <c r="L147" s="45">
        <v>0.2316</v>
      </c>
      <c r="M147" s="45">
        <v>2.47E-2</v>
      </c>
      <c r="N147" s="45">
        <v>0.16750000000000001</v>
      </c>
      <c r="O147" s="45">
        <v>1.5874999999999999</v>
      </c>
      <c r="P147" s="45">
        <v>3.75</v>
      </c>
    </row>
    <row r="148" spans="1:16" hidden="1" outlineLevel="1" collapsed="1">
      <c r="A148" s="8">
        <v>44713</v>
      </c>
      <c r="B148" s="45">
        <v>4.3677000000000001</v>
      </c>
      <c r="C148" s="45">
        <v>3.1225000000000001</v>
      </c>
      <c r="D148" s="45">
        <v>4.2808000000000002</v>
      </c>
      <c r="E148" s="45">
        <v>9.6786999999999992</v>
      </c>
      <c r="F148" s="45">
        <v>11.217700000000001</v>
      </c>
      <c r="G148" s="45">
        <v>6.5419</v>
      </c>
      <c r="H148" s="45">
        <v>3.6080999999999999</v>
      </c>
      <c r="I148" s="45">
        <v>6.7618</v>
      </c>
      <c r="J148" s="45">
        <v>10.4686</v>
      </c>
      <c r="K148" s="45">
        <v>11.217700000000001</v>
      </c>
      <c r="L148" s="45">
        <v>0.2465</v>
      </c>
      <c r="M148" s="45">
        <v>5.57E-2</v>
      </c>
      <c r="N148" s="45">
        <v>0.24640000000000001</v>
      </c>
      <c r="O148" s="45">
        <v>1.1032999999999999</v>
      </c>
      <c r="P148" s="45" t="s">
        <v>268</v>
      </c>
    </row>
    <row r="149" spans="1:16" hidden="1" outlineLevel="1" collapsed="1">
      <c r="A149" s="8">
        <v>44743</v>
      </c>
      <c r="B149" s="45">
        <v>6.0148000000000001</v>
      </c>
      <c r="C149" s="45">
        <v>2.6111</v>
      </c>
      <c r="D149" s="45">
        <v>6.2389000000000001</v>
      </c>
      <c r="E149" s="45">
        <v>7.6178999999999997</v>
      </c>
      <c r="F149" s="45">
        <v>7.6200999999999999</v>
      </c>
      <c r="G149" s="45">
        <v>8.5545000000000009</v>
      </c>
      <c r="H149" s="45">
        <v>4.1332000000000004</v>
      </c>
      <c r="I149" s="45">
        <v>8.7535000000000007</v>
      </c>
      <c r="J149" s="45">
        <v>11.3172</v>
      </c>
      <c r="K149" s="45">
        <v>14.2349</v>
      </c>
      <c r="L149" s="45">
        <v>0.46820000000000001</v>
      </c>
      <c r="M149" s="45">
        <v>1.9E-2</v>
      </c>
      <c r="N149" s="45">
        <v>0.52559999999999996</v>
      </c>
      <c r="O149" s="45">
        <v>0.43830000000000002</v>
      </c>
      <c r="P149" s="45">
        <v>4.5098000000000003</v>
      </c>
    </row>
    <row r="150" spans="1:16" hidden="1" outlineLevel="1" collapsed="1">
      <c r="A150" s="8">
        <v>44774</v>
      </c>
      <c r="B150" s="45">
        <v>6.0829000000000004</v>
      </c>
      <c r="C150" s="45">
        <v>3.4552</v>
      </c>
      <c r="D150" s="45">
        <v>6.1383999999999999</v>
      </c>
      <c r="E150" s="45">
        <v>8.6770999999999994</v>
      </c>
      <c r="F150" s="45">
        <v>9.7776999999999994</v>
      </c>
      <c r="G150" s="45">
        <v>8.8485999999999994</v>
      </c>
      <c r="H150" s="45">
        <v>4.0087999999999999</v>
      </c>
      <c r="I150" s="45">
        <v>9.2561</v>
      </c>
      <c r="J150" s="45">
        <v>11.0831</v>
      </c>
      <c r="K150" s="45">
        <v>9.8401999999999994</v>
      </c>
      <c r="L150" s="45">
        <v>0.48780000000000001</v>
      </c>
      <c r="M150" s="45">
        <v>1.7899999999999999E-2</v>
      </c>
      <c r="N150" s="45">
        <v>0.41889999999999999</v>
      </c>
      <c r="O150" s="45">
        <v>2.0994999999999999</v>
      </c>
      <c r="P150" s="45">
        <v>0.01</v>
      </c>
    </row>
    <row r="151" spans="1:16" hidden="1" outlineLevel="1" collapsed="1">
      <c r="A151" s="8">
        <v>44805</v>
      </c>
      <c r="B151" s="45">
        <v>6.1745999999999999</v>
      </c>
      <c r="C151" s="45">
        <v>3.5251000000000001</v>
      </c>
      <c r="D151" s="45">
        <v>6.194</v>
      </c>
      <c r="E151" s="45">
        <v>9.08</v>
      </c>
      <c r="F151" s="45">
        <v>7.4539999999999997</v>
      </c>
      <c r="G151" s="45">
        <v>9.1798000000000002</v>
      </c>
      <c r="H151" s="45">
        <v>4.2102000000000004</v>
      </c>
      <c r="I151" s="45">
        <v>9.5843000000000007</v>
      </c>
      <c r="J151" s="45">
        <v>11.2399</v>
      </c>
      <c r="K151" s="45">
        <v>12.946999999999999</v>
      </c>
      <c r="L151" s="45">
        <v>0.61799999999999999</v>
      </c>
      <c r="M151" s="45">
        <v>2.24E-2</v>
      </c>
      <c r="N151" s="45">
        <v>0.60129999999999995</v>
      </c>
      <c r="O151" s="45">
        <v>1.5243</v>
      </c>
      <c r="P151" s="45">
        <v>0.4793</v>
      </c>
    </row>
    <row r="152" spans="1:16" hidden="1" outlineLevel="1" collapsed="1">
      <c r="A152" s="8">
        <v>44835</v>
      </c>
      <c r="B152" s="45">
        <v>6.6607000000000003</v>
      </c>
      <c r="C152" s="45">
        <v>3.9754999999999998</v>
      </c>
      <c r="D152" s="45">
        <v>6.6878000000000002</v>
      </c>
      <c r="E152" s="45">
        <v>10.398899999999999</v>
      </c>
      <c r="F152" s="45">
        <v>9.7469000000000001</v>
      </c>
      <c r="G152" s="45">
        <v>9.8835999999999995</v>
      </c>
      <c r="H152" s="45">
        <v>4.5138999999999996</v>
      </c>
      <c r="I152" s="45">
        <v>10.475</v>
      </c>
      <c r="J152" s="45">
        <v>12.382</v>
      </c>
      <c r="K152" s="45">
        <v>15.8992</v>
      </c>
      <c r="L152" s="45">
        <v>0.39190000000000003</v>
      </c>
      <c r="M152" s="45">
        <v>4.82E-2</v>
      </c>
      <c r="N152" s="45">
        <v>0.35210000000000002</v>
      </c>
      <c r="O152" s="45">
        <v>1.8052999999999999</v>
      </c>
      <c r="P152" s="45">
        <v>3.25</v>
      </c>
    </row>
    <row r="153" spans="1:16" hidden="1" outlineLevel="1" collapsed="1">
      <c r="A153" s="8">
        <v>44866</v>
      </c>
      <c r="B153" s="45">
        <v>6.9203999999999999</v>
      </c>
      <c r="C153" s="45">
        <v>3.8797000000000001</v>
      </c>
      <c r="D153" s="45">
        <v>6.7354000000000003</v>
      </c>
      <c r="E153" s="45">
        <v>11.277100000000001</v>
      </c>
      <c r="F153" s="45">
        <v>16.0474</v>
      </c>
      <c r="G153" s="45">
        <v>10.4628</v>
      </c>
      <c r="H153" s="45">
        <v>4.4652000000000003</v>
      </c>
      <c r="I153" s="45">
        <v>10.6798</v>
      </c>
      <c r="J153" s="45">
        <v>14.033099999999999</v>
      </c>
      <c r="K153" s="45">
        <v>16.0474</v>
      </c>
      <c r="L153" s="45">
        <v>0.32950000000000002</v>
      </c>
      <c r="M153" s="45">
        <v>6.9199999999999998E-2</v>
      </c>
      <c r="N153" s="45">
        <v>0.245</v>
      </c>
      <c r="O153" s="45">
        <v>1.9337</v>
      </c>
      <c r="P153" s="45" t="s">
        <v>268</v>
      </c>
    </row>
    <row r="154" spans="1:16" hidden="1" outlineLevel="1" collapsed="1">
      <c r="A154" s="8">
        <v>44896</v>
      </c>
      <c r="B154" s="45">
        <v>6.6791999999999998</v>
      </c>
      <c r="C154" s="45">
        <v>3.7932000000000001</v>
      </c>
      <c r="D154" s="45">
        <v>6.2671999999999999</v>
      </c>
      <c r="E154" s="45">
        <v>12.553800000000001</v>
      </c>
      <c r="F154" s="45">
        <v>7.1538000000000004</v>
      </c>
      <c r="G154" s="45">
        <v>10.718400000000001</v>
      </c>
      <c r="H154" s="45">
        <v>4.5236999999999998</v>
      </c>
      <c r="I154" s="45">
        <v>10.881600000000001</v>
      </c>
      <c r="J154" s="45">
        <v>14.507899999999999</v>
      </c>
      <c r="K154" s="45">
        <v>16.140899999999998</v>
      </c>
      <c r="L154" s="45">
        <v>0.52090000000000003</v>
      </c>
      <c r="M154" s="45">
        <v>4.1300000000000003E-2</v>
      </c>
      <c r="N154" s="45">
        <v>0.40110000000000001</v>
      </c>
      <c r="O154" s="45">
        <v>2.6185999999999998</v>
      </c>
      <c r="P154" s="45">
        <v>6.0476000000000001</v>
      </c>
    </row>
    <row r="155" spans="1:16" hidden="1" outlineLevel="1" collapsed="1">
      <c r="A155" s="8">
        <v>44927</v>
      </c>
      <c r="B155" s="45">
        <v>6.6506999999999996</v>
      </c>
      <c r="C155" s="45">
        <v>3.9691999999999998</v>
      </c>
      <c r="D155" s="45">
        <v>6.3663999999999996</v>
      </c>
      <c r="E155" s="45">
        <v>12.142799999999999</v>
      </c>
      <c r="F155" s="45">
        <v>9.9669000000000008</v>
      </c>
      <c r="G155" s="45">
        <v>10.9907</v>
      </c>
      <c r="H155" s="45">
        <v>4.6174999999999997</v>
      </c>
      <c r="I155" s="45">
        <v>11.3865</v>
      </c>
      <c r="J155" s="45">
        <v>13.9628</v>
      </c>
      <c r="K155" s="45">
        <v>16.870100000000001</v>
      </c>
      <c r="L155" s="45">
        <v>0.38679999999999998</v>
      </c>
      <c r="M155" s="45">
        <v>0.14630000000000001</v>
      </c>
      <c r="N155" s="45">
        <v>0.36230000000000001</v>
      </c>
      <c r="O155" s="45">
        <v>1.3033999999999999</v>
      </c>
      <c r="P155" s="45">
        <v>2.2035999999999998</v>
      </c>
    </row>
    <row r="156" spans="1:16" hidden="1" outlineLevel="1" collapsed="1">
      <c r="A156" s="8">
        <v>44958</v>
      </c>
      <c r="B156" s="45">
        <v>6.9122000000000003</v>
      </c>
      <c r="C156" s="45">
        <v>3.6488</v>
      </c>
      <c r="D156" s="45">
        <v>6.7290999999999999</v>
      </c>
      <c r="E156" s="45">
        <v>12.0848</v>
      </c>
      <c r="F156" s="45">
        <v>17.755500000000001</v>
      </c>
      <c r="G156" s="45">
        <v>11.4201</v>
      </c>
      <c r="H156" s="45">
        <v>4.2239000000000004</v>
      </c>
      <c r="I156" s="45">
        <v>11.8904</v>
      </c>
      <c r="J156" s="45">
        <v>13.8933</v>
      </c>
      <c r="K156" s="45">
        <v>17.755500000000001</v>
      </c>
      <c r="L156" s="45">
        <v>0.3211</v>
      </c>
      <c r="M156" s="45">
        <v>1.8700000000000001E-2</v>
      </c>
      <c r="N156" s="45">
        <v>0.31940000000000002</v>
      </c>
      <c r="O156" s="45">
        <v>0.6643</v>
      </c>
      <c r="P156" s="45" t="s">
        <v>268</v>
      </c>
    </row>
    <row r="157" spans="1:16" hidden="1" outlineLevel="1" collapsed="1">
      <c r="A157" s="8">
        <v>44986</v>
      </c>
      <c r="B157" s="45">
        <v>7.2248999999999999</v>
      </c>
      <c r="C157" s="45">
        <v>3.5790000000000002</v>
      </c>
      <c r="D157" s="45">
        <v>7.1016000000000004</v>
      </c>
      <c r="E157" s="45">
        <v>11.7941</v>
      </c>
      <c r="F157" s="45">
        <v>15.439500000000001</v>
      </c>
      <c r="G157" s="45">
        <v>11.9171</v>
      </c>
      <c r="H157" s="45">
        <v>4.0073999999999996</v>
      </c>
      <c r="I157" s="45">
        <v>12.440300000000001</v>
      </c>
      <c r="J157" s="45">
        <v>13.887499999999999</v>
      </c>
      <c r="K157" s="45">
        <v>16.818100000000001</v>
      </c>
      <c r="L157" s="45">
        <v>0.31459999999999999</v>
      </c>
      <c r="M157" s="45">
        <v>2.0899999999999998E-2</v>
      </c>
      <c r="N157" s="45">
        <v>0.2631</v>
      </c>
      <c r="O157" s="45">
        <v>2.2473000000000001</v>
      </c>
      <c r="P157" s="45">
        <v>1.7981</v>
      </c>
    </row>
    <row r="158" spans="1:16" hidden="1" outlineLevel="1" collapsed="1">
      <c r="A158" s="8">
        <v>45017</v>
      </c>
      <c r="B158" s="45">
        <v>9.0642999999999994</v>
      </c>
      <c r="C158" s="45">
        <v>3.1894</v>
      </c>
      <c r="D158" s="45">
        <v>9.2761999999999993</v>
      </c>
      <c r="E158" s="45">
        <v>10.952299999999999</v>
      </c>
      <c r="F158" s="45">
        <v>15.6129</v>
      </c>
      <c r="G158" s="45">
        <v>12.6717</v>
      </c>
      <c r="H158" s="45">
        <v>3.4232</v>
      </c>
      <c r="I158" s="45">
        <v>13.312799999999999</v>
      </c>
      <c r="J158" s="45">
        <v>13.975300000000001</v>
      </c>
      <c r="K158" s="45">
        <v>15.754200000000001</v>
      </c>
      <c r="L158" s="45">
        <v>0.55469999999999997</v>
      </c>
      <c r="M158" s="45">
        <v>4.6300000000000001E-2</v>
      </c>
      <c r="N158" s="45">
        <v>0.53480000000000005</v>
      </c>
      <c r="O158" s="45">
        <v>1.1153999999999999</v>
      </c>
      <c r="P158" s="45">
        <v>0.7</v>
      </c>
    </row>
    <row r="159" spans="1:16" hidden="1" outlineLevel="1" collapsed="1">
      <c r="A159" s="8">
        <v>45047</v>
      </c>
      <c r="B159" s="45">
        <v>9.8106000000000009</v>
      </c>
      <c r="C159" s="45">
        <v>2.6194999999999999</v>
      </c>
      <c r="D159" s="45">
        <v>10.391500000000001</v>
      </c>
      <c r="E159" s="45">
        <v>7.7755999999999998</v>
      </c>
      <c r="F159" s="45">
        <v>15.363</v>
      </c>
      <c r="G159" s="45">
        <v>13.036799999999999</v>
      </c>
      <c r="H159" s="45">
        <v>3.2583000000000002</v>
      </c>
      <c r="I159" s="45">
        <v>13.563000000000001</v>
      </c>
      <c r="J159" s="45">
        <v>14.0701</v>
      </c>
      <c r="K159" s="45">
        <v>16.596499999999999</v>
      </c>
      <c r="L159" s="45">
        <v>0.70809999999999995</v>
      </c>
      <c r="M159" s="45">
        <v>2.12E-2</v>
      </c>
      <c r="N159" s="45">
        <v>0.52680000000000005</v>
      </c>
      <c r="O159" s="45">
        <v>1.8245</v>
      </c>
      <c r="P159" s="45">
        <v>6.4000000000000003E-3</v>
      </c>
    </row>
    <row r="160" spans="1:16" hidden="1" outlineLevel="1" collapsed="1">
      <c r="A160" s="8">
        <v>45078</v>
      </c>
      <c r="B160" s="45">
        <v>9.4810999999999996</v>
      </c>
      <c r="C160" s="45">
        <v>2.9868999999999999</v>
      </c>
      <c r="D160" s="45">
        <v>9.798</v>
      </c>
      <c r="E160" s="45">
        <v>10.686199999999999</v>
      </c>
      <c r="F160" s="45">
        <v>13.3461</v>
      </c>
      <c r="G160" s="45">
        <v>13.061299999999999</v>
      </c>
      <c r="H160" s="45">
        <v>3.2597</v>
      </c>
      <c r="I160" s="45">
        <v>13.777100000000001</v>
      </c>
      <c r="J160" s="45">
        <v>14.525700000000001</v>
      </c>
      <c r="K160" s="45">
        <v>14.6578</v>
      </c>
      <c r="L160" s="45">
        <v>0.79139999999999999</v>
      </c>
      <c r="M160" s="45">
        <v>1.5299999999999999E-2</v>
      </c>
      <c r="N160" s="45">
        <v>0.77839999999999998</v>
      </c>
      <c r="O160" s="45">
        <v>1.1587000000000001</v>
      </c>
      <c r="P160" s="45">
        <v>1.5289999999999999</v>
      </c>
    </row>
    <row r="161" spans="1:16" hidden="1" outlineLevel="1" collapsed="1">
      <c r="A161" s="8">
        <v>45108</v>
      </c>
      <c r="B161" s="45">
        <v>10.8931</v>
      </c>
      <c r="C161" s="45">
        <v>3.4287000000000001</v>
      </c>
      <c r="D161" s="45">
        <v>11.3681</v>
      </c>
      <c r="E161" s="45">
        <v>10.791600000000001</v>
      </c>
      <c r="F161" s="45">
        <v>6.7685000000000004</v>
      </c>
      <c r="G161" s="45">
        <v>13.729900000000001</v>
      </c>
      <c r="H161" s="45">
        <v>3.5931999999999999</v>
      </c>
      <c r="I161" s="45">
        <v>14.5069</v>
      </c>
      <c r="J161" s="45">
        <v>14.1297</v>
      </c>
      <c r="K161" s="45">
        <v>6.9787999999999997</v>
      </c>
      <c r="L161" s="45">
        <v>0.93700000000000006</v>
      </c>
      <c r="M161" s="45">
        <v>3.1300000000000001E-2</v>
      </c>
      <c r="N161" s="45">
        <v>0.93220000000000003</v>
      </c>
      <c r="O161" s="45">
        <v>1.1923999999999999</v>
      </c>
      <c r="P161" s="45">
        <v>0.67010000000000003</v>
      </c>
    </row>
    <row r="162" spans="1:16" hidden="1" outlineLevel="1" collapsed="1">
      <c r="A162" s="8">
        <v>45139</v>
      </c>
      <c r="B162" s="45">
        <v>10.0025</v>
      </c>
      <c r="C162" s="45">
        <v>2.3193000000000001</v>
      </c>
      <c r="D162" s="45">
        <v>10.494199999999999</v>
      </c>
      <c r="E162" s="45">
        <v>11.795500000000001</v>
      </c>
      <c r="F162" s="45">
        <v>12.298400000000001</v>
      </c>
      <c r="G162" s="45">
        <v>12.9833</v>
      </c>
      <c r="H162" s="45">
        <v>3.2972000000000001</v>
      </c>
      <c r="I162" s="45">
        <v>13.555400000000001</v>
      </c>
      <c r="J162" s="45">
        <v>15.0928</v>
      </c>
      <c r="K162" s="45">
        <v>15.109500000000001</v>
      </c>
      <c r="L162" s="45">
        <v>0.74570000000000003</v>
      </c>
      <c r="M162" s="45">
        <v>1.2999999999999999E-2</v>
      </c>
      <c r="N162" s="45">
        <v>0.77290000000000003</v>
      </c>
      <c r="O162" s="45">
        <v>1.4924999999999999</v>
      </c>
      <c r="P162" s="45">
        <v>0.66849999999999998</v>
      </c>
    </row>
    <row r="163" spans="1:16" hidden="1" outlineLevel="1" collapsed="1">
      <c r="A163" s="8">
        <v>45170</v>
      </c>
      <c r="B163" s="45">
        <v>9.4114000000000004</v>
      </c>
      <c r="C163" s="45">
        <v>2.4417</v>
      </c>
      <c r="D163" s="45">
        <v>9.8262</v>
      </c>
      <c r="E163" s="45">
        <v>12.6912</v>
      </c>
      <c r="F163" s="45">
        <v>12.9619</v>
      </c>
      <c r="G163" s="45">
        <v>12.5692</v>
      </c>
      <c r="H163" s="45">
        <v>3.5464000000000002</v>
      </c>
      <c r="I163" s="45">
        <v>13.1586</v>
      </c>
      <c r="J163" s="45">
        <v>14.5663</v>
      </c>
      <c r="K163" s="45">
        <v>15.3558</v>
      </c>
      <c r="L163" s="45">
        <v>0.90259999999999996</v>
      </c>
      <c r="M163" s="45">
        <v>1.0800000000000001E-2</v>
      </c>
      <c r="N163" s="45">
        <v>0.9698</v>
      </c>
      <c r="O163" s="45">
        <v>1.5801000000000001</v>
      </c>
      <c r="P163" s="45">
        <v>0.64880000000000004</v>
      </c>
    </row>
    <row r="164" spans="1:16" hidden="1" outlineLevel="1" collapsed="1">
      <c r="A164" s="8">
        <v>45200</v>
      </c>
      <c r="B164" s="45">
        <v>9.2009000000000007</v>
      </c>
      <c r="C164" s="45">
        <v>2.2873000000000001</v>
      </c>
      <c r="D164" s="45">
        <v>9.6166999999999998</v>
      </c>
      <c r="E164" s="45">
        <v>11.0648</v>
      </c>
      <c r="F164" s="45">
        <v>11.0496</v>
      </c>
      <c r="G164" s="45">
        <v>12.501099999999999</v>
      </c>
      <c r="H164" s="45">
        <v>3.4485000000000001</v>
      </c>
      <c r="I164" s="45">
        <v>13.0101</v>
      </c>
      <c r="J164" s="45">
        <v>14.542999999999999</v>
      </c>
      <c r="K164" s="45">
        <v>15.033099999999999</v>
      </c>
      <c r="L164" s="45">
        <v>0.75849999999999995</v>
      </c>
      <c r="M164" s="45">
        <v>1.49E-2</v>
      </c>
      <c r="N164" s="45">
        <v>0.78569999999999995</v>
      </c>
      <c r="O164" s="45">
        <v>1.4406000000000001</v>
      </c>
      <c r="P164" s="45">
        <v>1.3149</v>
      </c>
    </row>
    <row r="165" spans="1:16" hidden="1" outlineLevel="1" collapsed="1">
      <c r="A165" s="8">
        <v>45231</v>
      </c>
      <c r="B165" s="45">
        <v>10.096299999999999</v>
      </c>
      <c r="C165" s="45">
        <v>2.5611000000000002</v>
      </c>
      <c r="D165" s="45">
        <v>10.480499999999999</v>
      </c>
      <c r="E165" s="45">
        <v>12.994899999999999</v>
      </c>
      <c r="F165" s="45">
        <v>13.826499999999999</v>
      </c>
      <c r="G165" s="45">
        <v>12.605600000000001</v>
      </c>
      <c r="H165" s="45">
        <v>3.7783000000000002</v>
      </c>
      <c r="I165" s="45">
        <v>13.0266</v>
      </c>
      <c r="J165" s="45">
        <v>14.6975</v>
      </c>
      <c r="K165" s="45">
        <v>15.3843</v>
      </c>
      <c r="L165" s="45">
        <v>0.6129</v>
      </c>
      <c r="M165" s="45">
        <v>1.54E-2</v>
      </c>
      <c r="N165" s="45">
        <v>0.64119999999999999</v>
      </c>
      <c r="O165" s="45">
        <v>1.6814</v>
      </c>
      <c r="P165" s="45">
        <v>1.5519000000000001</v>
      </c>
    </row>
    <row r="166" spans="1:16" hidden="1" outlineLevel="1" collapsed="1">
      <c r="A166" s="8">
        <v>45261</v>
      </c>
      <c r="B166" s="45">
        <v>9.7418999999999993</v>
      </c>
      <c r="C166" s="45">
        <v>2.5131999999999999</v>
      </c>
      <c r="D166" s="45">
        <v>10.120200000000001</v>
      </c>
      <c r="E166" s="45">
        <v>12.171099999999999</v>
      </c>
      <c r="F166" s="45">
        <v>13.134399999999999</v>
      </c>
      <c r="G166" s="45">
        <v>12.460599999999999</v>
      </c>
      <c r="H166" s="45">
        <v>3.6002000000000001</v>
      </c>
      <c r="I166" s="45">
        <v>12.9191</v>
      </c>
      <c r="J166" s="45">
        <v>14.5097</v>
      </c>
      <c r="K166" s="45">
        <v>15.642799999999999</v>
      </c>
      <c r="L166" s="45">
        <v>1.0032000000000001</v>
      </c>
      <c r="M166" s="45">
        <v>1.2500000000000001E-2</v>
      </c>
      <c r="N166" s="45">
        <v>1.0354000000000001</v>
      </c>
      <c r="O166" s="45">
        <v>2.2019000000000002</v>
      </c>
      <c r="P166" s="45">
        <v>0.6089</v>
      </c>
    </row>
    <row r="167" spans="1:16" hidden="1" outlineLevel="1" collapsed="1">
      <c r="A167" s="8">
        <v>45292</v>
      </c>
      <c r="B167" s="45">
        <v>9.5771999999999995</v>
      </c>
      <c r="C167" s="45">
        <v>2.1505999999999998</v>
      </c>
      <c r="D167" s="45">
        <v>10.08</v>
      </c>
      <c r="E167" s="45">
        <v>10.7111</v>
      </c>
      <c r="F167" s="45">
        <v>12.9467</v>
      </c>
      <c r="G167" s="45">
        <v>12.3345</v>
      </c>
      <c r="H167" s="45">
        <v>3.2</v>
      </c>
      <c r="I167" s="45">
        <v>12.8248</v>
      </c>
      <c r="J167" s="45">
        <v>14.289099999999999</v>
      </c>
      <c r="K167" s="45">
        <v>14.899100000000001</v>
      </c>
      <c r="L167" s="45">
        <v>0.9728</v>
      </c>
      <c r="M167" s="45">
        <v>1.24E-2</v>
      </c>
      <c r="N167" s="45">
        <v>0.91810000000000003</v>
      </c>
      <c r="O167" s="45">
        <v>2.4024999999999999</v>
      </c>
      <c r="P167" s="45">
        <v>2.7749000000000001</v>
      </c>
    </row>
    <row r="168" spans="1:16" hidden="1" outlineLevel="1" collapsed="1">
      <c r="A168" s="8">
        <v>45323</v>
      </c>
      <c r="B168" s="45">
        <v>9.4009999999999998</v>
      </c>
      <c r="C168" s="45">
        <v>2.6533000000000002</v>
      </c>
      <c r="D168" s="45">
        <v>9.8422000000000001</v>
      </c>
      <c r="E168" s="45">
        <v>11.330500000000001</v>
      </c>
      <c r="F168" s="45">
        <v>9.5233000000000008</v>
      </c>
      <c r="G168" s="45">
        <v>12.0137</v>
      </c>
      <c r="H168" s="45">
        <v>3.8803000000000001</v>
      </c>
      <c r="I168" s="45">
        <v>12.4839</v>
      </c>
      <c r="J168" s="45">
        <v>14.084</v>
      </c>
      <c r="K168" s="45">
        <v>15.2638</v>
      </c>
      <c r="L168" s="45">
        <v>1.0125999999999999</v>
      </c>
      <c r="M168" s="45">
        <v>1.15E-2</v>
      </c>
      <c r="N168" s="45">
        <v>1.0208999999999999</v>
      </c>
      <c r="O168" s="45">
        <v>2.2845</v>
      </c>
      <c r="P168" s="45">
        <v>0.70269999999999999</v>
      </c>
    </row>
    <row r="169" spans="1:16" collapsed="1">
      <c r="A169" s="8">
        <v>45352</v>
      </c>
      <c r="B169" s="45">
        <v>9.6852999999999998</v>
      </c>
      <c r="C169" s="45">
        <v>2.6073</v>
      </c>
      <c r="D169" s="45">
        <v>10.4594</v>
      </c>
      <c r="E169" s="45">
        <v>10.885400000000001</v>
      </c>
      <c r="F169" s="45">
        <v>12.7</v>
      </c>
      <c r="G169" s="45">
        <v>11.871</v>
      </c>
      <c r="H169" s="45">
        <v>4.1197999999999997</v>
      </c>
      <c r="I169" s="45">
        <v>12.410600000000001</v>
      </c>
      <c r="J169" s="45">
        <v>14.1844</v>
      </c>
      <c r="K169" s="45">
        <v>15.702999999999999</v>
      </c>
      <c r="L169" s="45">
        <v>0.7319</v>
      </c>
      <c r="M169" s="45">
        <v>1.3100000000000001E-2</v>
      </c>
      <c r="N169" s="45">
        <v>0.83260000000000001</v>
      </c>
      <c r="O169" s="45">
        <v>1.3877999999999999</v>
      </c>
      <c r="P169" s="45">
        <v>0.753</v>
      </c>
    </row>
    <row r="170" spans="1:16">
      <c r="A170" s="8">
        <v>45383</v>
      </c>
      <c r="B170" s="45">
        <v>9.6603999999999992</v>
      </c>
      <c r="C170" s="45">
        <v>3.5310000000000001</v>
      </c>
      <c r="D170" s="45">
        <v>10.257999999999999</v>
      </c>
      <c r="E170" s="45">
        <v>10.403700000000001</v>
      </c>
      <c r="F170" s="45">
        <v>14.9922</v>
      </c>
      <c r="G170" s="45">
        <v>11.7341</v>
      </c>
      <c r="H170" s="45">
        <v>4.5720000000000001</v>
      </c>
      <c r="I170" s="45">
        <v>12.3172</v>
      </c>
      <c r="J170" s="45">
        <v>13.282</v>
      </c>
      <c r="K170" s="45">
        <v>15.519</v>
      </c>
      <c r="L170" s="45">
        <v>1.0006999999999999</v>
      </c>
      <c r="M170" s="45">
        <v>1.2200000000000001E-2</v>
      </c>
      <c r="N170" s="45">
        <v>1.0358000000000001</v>
      </c>
      <c r="O170" s="45">
        <v>1.6094999999999999</v>
      </c>
      <c r="P170" s="45">
        <v>0.97150000000000003</v>
      </c>
    </row>
    <row r="171" spans="1:16">
      <c r="A171" s="8">
        <v>45413</v>
      </c>
      <c r="B171" s="45">
        <v>9.4812999999999992</v>
      </c>
      <c r="C171" s="45">
        <v>2.9638</v>
      </c>
      <c r="D171" s="45">
        <v>9.9431999999999992</v>
      </c>
      <c r="E171" s="45">
        <v>10.308999999999999</v>
      </c>
      <c r="F171" s="45">
        <v>14.9123</v>
      </c>
      <c r="G171" s="45">
        <v>11.344200000000001</v>
      </c>
      <c r="H171" s="45">
        <v>4.3422999999999998</v>
      </c>
      <c r="I171" s="45">
        <v>11.7339</v>
      </c>
      <c r="J171" s="45">
        <v>12.186500000000001</v>
      </c>
      <c r="K171" s="45">
        <v>15.1089</v>
      </c>
      <c r="L171" s="45">
        <v>0.79290000000000005</v>
      </c>
      <c r="M171" s="45">
        <v>1.5100000000000001E-2</v>
      </c>
      <c r="N171" s="45">
        <v>0.9012</v>
      </c>
      <c r="O171" s="45">
        <v>0.99060000000000004</v>
      </c>
      <c r="P171" s="45">
        <v>0.8</v>
      </c>
    </row>
    <row r="172" spans="1:16">
      <c r="A172" s="8">
        <v>45444</v>
      </c>
      <c r="B172" s="45">
        <v>9.0512999999999995</v>
      </c>
      <c r="C172" s="45">
        <v>3.6293000000000002</v>
      </c>
      <c r="D172" s="45">
        <v>9.6890000000000001</v>
      </c>
      <c r="E172" s="45">
        <v>9.5673999999999992</v>
      </c>
      <c r="F172" s="45">
        <v>14.7669</v>
      </c>
      <c r="G172" s="45">
        <v>10.882400000000001</v>
      </c>
      <c r="H172" s="45">
        <v>4.6191000000000004</v>
      </c>
      <c r="I172" s="45">
        <v>11.504799999999999</v>
      </c>
      <c r="J172" s="45">
        <v>11.9649</v>
      </c>
      <c r="K172" s="45">
        <v>15.6067</v>
      </c>
      <c r="L172" s="45">
        <v>0.80930000000000002</v>
      </c>
      <c r="M172" s="45">
        <v>1.0800000000000001E-2</v>
      </c>
      <c r="N172" s="45">
        <v>0.87319999999999998</v>
      </c>
      <c r="O172" s="45">
        <v>1.1379999999999999</v>
      </c>
      <c r="P172" s="45">
        <v>1.4035</v>
      </c>
    </row>
    <row r="173" spans="1:16">
      <c r="A173" s="8">
        <v>45474</v>
      </c>
      <c r="B173" s="45">
        <v>8.8421000000000003</v>
      </c>
      <c r="C173" s="45">
        <v>3.0131999999999999</v>
      </c>
      <c r="D173" s="45">
        <v>9.1562999999999999</v>
      </c>
      <c r="E173" s="45">
        <v>10.1092</v>
      </c>
      <c r="F173" s="45">
        <v>14.284599999999999</v>
      </c>
      <c r="G173" s="45">
        <v>10.930300000000001</v>
      </c>
      <c r="H173" s="45">
        <v>4.3544999999999998</v>
      </c>
      <c r="I173" s="45">
        <v>11.247400000000001</v>
      </c>
      <c r="J173" s="45">
        <v>12.0952</v>
      </c>
      <c r="K173" s="45">
        <v>14.3126</v>
      </c>
      <c r="L173" s="45">
        <v>1.0238</v>
      </c>
      <c r="M173" s="45">
        <v>1.2800000000000001E-2</v>
      </c>
      <c r="N173" s="45">
        <v>1.1744000000000001</v>
      </c>
      <c r="O173" s="45">
        <v>0.93200000000000005</v>
      </c>
      <c r="P173" s="45">
        <v>0.01</v>
      </c>
    </row>
    <row r="174" spans="1:16">
      <c r="A174" s="8">
        <v>45505</v>
      </c>
      <c r="B174" s="45">
        <v>9.0940999999999992</v>
      </c>
      <c r="C174" s="45">
        <v>3.0911</v>
      </c>
      <c r="D174" s="45">
        <v>9.4347999999999992</v>
      </c>
      <c r="E174" s="45">
        <v>10.2386</v>
      </c>
      <c r="F174" s="45">
        <v>12.238099999999999</v>
      </c>
      <c r="G174" s="45">
        <v>11.065099999999999</v>
      </c>
      <c r="H174" s="45">
        <v>4.3895</v>
      </c>
      <c r="I174" s="45">
        <v>11.4237</v>
      </c>
      <c r="J174" s="45">
        <v>11.9579</v>
      </c>
      <c r="K174" s="45">
        <v>13.3675</v>
      </c>
      <c r="L174" s="45">
        <v>1.0688</v>
      </c>
      <c r="M174" s="45">
        <v>1.17E-2</v>
      </c>
      <c r="N174" s="45">
        <v>1.2123999999999999</v>
      </c>
      <c r="O174" s="45">
        <v>1.0258</v>
      </c>
      <c r="P174" s="45">
        <v>2.4622000000000002</v>
      </c>
    </row>
    <row r="175" spans="1:16">
      <c r="A175" s="8">
        <v>45536</v>
      </c>
      <c r="B175" s="45">
        <v>8.9999000000000002</v>
      </c>
      <c r="C175" s="45">
        <v>2.8260999999999998</v>
      </c>
      <c r="D175" s="45">
        <v>9.4983000000000004</v>
      </c>
      <c r="E175" s="45">
        <v>9.8861000000000008</v>
      </c>
      <c r="F175" s="45">
        <v>13.4366</v>
      </c>
      <c r="G175" s="45">
        <v>10.960100000000001</v>
      </c>
      <c r="H175" s="45">
        <v>4.0488999999999997</v>
      </c>
      <c r="I175" s="45">
        <v>11.4095</v>
      </c>
      <c r="J175" s="45">
        <v>11.959</v>
      </c>
      <c r="K175" s="45">
        <v>13.450100000000001</v>
      </c>
      <c r="L175" s="45">
        <v>0.89510000000000001</v>
      </c>
      <c r="M175" s="45">
        <v>1.14E-2</v>
      </c>
      <c r="N175" s="45">
        <v>1.0356000000000001</v>
      </c>
      <c r="O175" s="45">
        <v>0.99460000000000004</v>
      </c>
      <c r="P175" s="45">
        <v>0.7</v>
      </c>
    </row>
    <row r="176" spans="1:16">
      <c r="A176" s="8">
        <v>45566</v>
      </c>
      <c r="B176" s="45">
        <v>8.7639999999999993</v>
      </c>
      <c r="C176" s="45">
        <v>3.3967999999999998</v>
      </c>
      <c r="D176" s="45">
        <v>9.0744000000000007</v>
      </c>
      <c r="E176" s="45">
        <v>10.4724</v>
      </c>
      <c r="F176" s="45">
        <v>13.6168</v>
      </c>
      <c r="G176" s="45">
        <v>10.9338</v>
      </c>
      <c r="H176" s="45">
        <v>4.5926999999999998</v>
      </c>
      <c r="I176" s="45">
        <v>11.4292</v>
      </c>
      <c r="J176" s="45">
        <v>12.0213</v>
      </c>
      <c r="K176" s="45">
        <v>13.6317</v>
      </c>
      <c r="L176" s="45">
        <v>1.0498000000000001</v>
      </c>
      <c r="M176" s="45">
        <v>1.23E-2</v>
      </c>
      <c r="N176" s="45">
        <v>1.2242</v>
      </c>
      <c r="O176" s="45">
        <v>0.77339999999999998</v>
      </c>
      <c r="P176" s="45">
        <v>0.01</v>
      </c>
    </row>
    <row r="177" spans="1:16">
      <c r="A177" s="8">
        <v>45597</v>
      </c>
      <c r="B177" s="45">
        <v>9.0187000000000008</v>
      </c>
      <c r="C177" s="45">
        <v>3.1280000000000001</v>
      </c>
      <c r="D177" s="45">
        <v>9.2057000000000002</v>
      </c>
      <c r="E177" s="45">
        <v>9.4982000000000006</v>
      </c>
      <c r="F177" s="45">
        <v>11.630699999999999</v>
      </c>
      <c r="G177" s="45">
        <v>11.2119</v>
      </c>
      <c r="H177" s="45">
        <v>4.5092999999999996</v>
      </c>
      <c r="I177" s="45">
        <v>11.449400000000001</v>
      </c>
      <c r="J177" s="45">
        <v>11.283099999999999</v>
      </c>
      <c r="K177" s="45">
        <v>13.5214</v>
      </c>
      <c r="L177" s="45">
        <v>1.1483000000000001</v>
      </c>
      <c r="M177" s="45">
        <v>1.2500000000000001E-2</v>
      </c>
      <c r="N177" s="45">
        <v>1.2798</v>
      </c>
      <c r="O177" s="45">
        <v>0.55769999999999997</v>
      </c>
      <c r="P177" s="45">
        <v>1.2968999999999999</v>
      </c>
    </row>
    <row r="178" spans="1:16">
      <c r="A178" s="8">
        <v>45627</v>
      </c>
      <c r="B178" s="45">
        <v>8.6936</v>
      </c>
      <c r="C178" s="45">
        <v>3.1154000000000002</v>
      </c>
      <c r="D178" s="45">
        <v>8.9910999999999994</v>
      </c>
      <c r="E178" s="45">
        <v>9.3388000000000009</v>
      </c>
      <c r="F178" s="45">
        <v>11.6976</v>
      </c>
      <c r="G178" s="45">
        <v>10.8287</v>
      </c>
      <c r="H178" s="45">
        <v>4.5072999999999999</v>
      </c>
      <c r="I178" s="45">
        <v>11.2156</v>
      </c>
      <c r="J178" s="45">
        <v>11.1814</v>
      </c>
      <c r="K178" s="45">
        <v>13.4688</v>
      </c>
      <c r="L178" s="45">
        <v>0.82489999999999997</v>
      </c>
      <c r="M178" s="45">
        <v>1.7100000000000001E-2</v>
      </c>
      <c r="N178" s="45">
        <v>0.96870000000000001</v>
      </c>
      <c r="O178" s="45">
        <v>0.71079999999999999</v>
      </c>
      <c r="P178" s="45">
        <v>1.4559</v>
      </c>
    </row>
    <row r="179" spans="1:16">
      <c r="A179" s="8">
        <v>45658</v>
      </c>
      <c r="B179" s="45">
        <v>8.4308999999999994</v>
      </c>
      <c r="C179" s="45">
        <v>3.4087999999999998</v>
      </c>
      <c r="D179" s="45">
        <v>8.7840000000000007</v>
      </c>
      <c r="E179" s="45">
        <v>9.3768999999999991</v>
      </c>
      <c r="F179" s="45">
        <v>9.8481000000000005</v>
      </c>
      <c r="G179" s="45">
        <v>10.4373</v>
      </c>
      <c r="H179" s="45">
        <v>5.0293999999999999</v>
      </c>
      <c r="I179" s="45">
        <v>10.7516</v>
      </c>
      <c r="J179" s="45">
        <v>11.631600000000001</v>
      </c>
      <c r="K179" s="45">
        <v>11.05</v>
      </c>
      <c r="L179" s="45">
        <v>0.89939999999999998</v>
      </c>
      <c r="M179" s="45">
        <v>1.15E-2</v>
      </c>
      <c r="N179" s="45">
        <v>0.98409999999999997</v>
      </c>
      <c r="O179" s="45">
        <v>1.2708999999999999</v>
      </c>
      <c r="P179" s="45">
        <v>1.3037000000000001</v>
      </c>
    </row>
    <row r="180" spans="1:16">
      <c r="A180" s="8">
        <v>45689</v>
      </c>
      <c r="B180" s="45">
        <v>8.4093</v>
      </c>
      <c r="C180" s="45">
        <v>3.6644999999999999</v>
      </c>
      <c r="D180" s="45">
        <v>8.5886999999999993</v>
      </c>
      <c r="E180" s="45">
        <v>8.9365000000000006</v>
      </c>
      <c r="F180" s="45">
        <v>11.037599999999999</v>
      </c>
      <c r="G180" s="45">
        <v>11.0802</v>
      </c>
      <c r="H180" s="45">
        <v>4.6917999999999997</v>
      </c>
      <c r="I180" s="45">
        <v>11.497400000000001</v>
      </c>
      <c r="J180" s="45">
        <v>11.9293</v>
      </c>
      <c r="K180" s="45">
        <v>12.680099999999999</v>
      </c>
      <c r="L180" s="45">
        <v>1.0887</v>
      </c>
      <c r="M180" s="45">
        <v>1.0699999999999999E-2</v>
      </c>
      <c r="N180" s="45">
        <v>1.2122999999999999</v>
      </c>
      <c r="O180" s="45">
        <v>0.96699999999999997</v>
      </c>
      <c r="P180" s="45">
        <v>1.0803</v>
      </c>
    </row>
    <row r="181" spans="1:16">
      <c r="A181" s="8">
        <v>45717</v>
      </c>
      <c r="B181" s="45">
        <v>8.9913000000000007</v>
      </c>
      <c r="C181" s="45">
        <v>3.5243000000000002</v>
      </c>
      <c r="D181" s="45">
        <v>9.2845999999999993</v>
      </c>
      <c r="E181" s="45">
        <v>9.8901000000000003</v>
      </c>
      <c r="F181" s="45">
        <v>10.318199999999999</v>
      </c>
      <c r="G181" s="45">
        <v>10.7331</v>
      </c>
      <c r="H181" s="45">
        <v>4.5868000000000002</v>
      </c>
      <c r="I181" s="45">
        <v>11.075699999999999</v>
      </c>
      <c r="J181" s="45">
        <v>11.586499999999999</v>
      </c>
      <c r="K181" s="45">
        <v>11.8483</v>
      </c>
      <c r="L181" s="45">
        <v>0.86929999999999996</v>
      </c>
      <c r="M181" s="45">
        <v>1.2E-2</v>
      </c>
      <c r="N181" s="45">
        <v>0.98399999999999999</v>
      </c>
      <c r="O181" s="45">
        <v>0.73370000000000002</v>
      </c>
      <c r="P181" s="45">
        <v>1.2938000000000001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6" width="16.44140625" style="19" customWidth="1"/>
    <col min="7" max="16384" width="9.109375" style="19"/>
  </cols>
  <sheetData>
    <row r="1" spans="1:6">
      <c r="A1" s="17" t="s">
        <v>132</v>
      </c>
    </row>
    <row r="2" spans="1:6" ht="5.25" customHeight="1"/>
    <row r="3" spans="1:6">
      <c r="A3" s="109" t="s">
        <v>127</v>
      </c>
    </row>
    <row r="4" spans="1:6" ht="12.75" customHeight="1">
      <c r="A4" s="205" t="s">
        <v>131</v>
      </c>
      <c r="B4" s="217"/>
      <c r="C4" s="217"/>
      <c r="D4" s="217"/>
      <c r="E4" s="217"/>
      <c r="F4" s="217"/>
    </row>
    <row r="5" spans="1:6" ht="12.75" customHeight="1">
      <c r="A5" s="13" t="s">
        <v>128</v>
      </c>
    </row>
    <row r="6" spans="1:6" s="20" customFormat="1" ht="15" customHeight="1">
      <c r="A6" s="189" t="s">
        <v>0</v>
      </c>
      <c r="B6" s="248" t="s">
        <v>215</v>
      </c>
      <c r="C6" s="249" t="s">
        <v>129</v>
      </c>
      <c r="D6" s="249" t="s">
        <v>188</v>
      </c>
    </row>
    <row r="7" spans="1:6" s="20" customFormat="1" ht="15" customHeight="1">
      <c r="A7" s="190"/>
      <c r="B7" s="248"/>
      <c r="C7" s="250"/>
      <c r="D7" s="250"/>
    </row>
    <row r="8" spans="1:6" s="20" customFormat="1" ht="25.5" customHeight="1">
      <c r="A8" s="191"/>
      <c r="B8" s="248"/>
      <c r="C8" s="251"/>
      <c r="D8" s="251"/>
    </row>
    <row r="9" spans="1:6" s="20" customFormat="1" hidden="1">
      <c r="A9" s="113"/>
      <c r="B9" s="123"/>
      <c r="C9" s="124"/>
      <c r="D9" s="124"/>
    </row>
    <row r="10" spans="1:6" s="20" customFormat="1">
      <c r="A10" s="18">
        <v>1</v>
      </c>
      <c r="B10" s="142">
        <v>2</v>
      </c>
      <c r="C10" s="142">
        <v>3</v>
      </c>
      <c r="D10" s="47">
        <v>4</v>
      </c>
    </row>
    <row r="11" spans="1:6" hidden="1" outlineLevel="1">
      <c r="A11" s="48">
        <v>40544</v>
      </c>
      <c r="B11" s="143">
        <v>3</v>
      </c>
      <c r="C11" s="143">
        <v>29</v>
      </c>
      <c r="D11" s="139" t="s">
        <v>189</v>
      </c>
      <c r="E11" s="43"/>
      <c r="F11" s="43"/>
    </row>
    <row r="12" spans="1:6" hidden="1" outlineLevel="1">
      <c r="A12" s="48">
        <v>40575</v>
      </c>
      <c r="B12" s="143">
        <v>3</v>
      </c>
      <c r="C12" s="143">
        <v>28</v>
      </c>
      <c r="D12" s="139" t="s">
        <v>189</v>
      </c>
      <c r="E12" s="43"/>
      <c r="F12" s="43"/>
    </row>
    <row r="13" spans="1:6" hidden="1" outlineLevel="1">
      <c r="A13" s="48">
        <v>40603</v>
      </c>
      <c r="B13" s="143">
        <v>3</v>
      </c>
      <c r="C13" s="143">
        <v>28</v>
      </c>
      <c r="D13" s="139" t="s">
        <v>189</v>
      </c>
      <c r="E13" s="43"/>
      <c r="F13" s="43"/>
    </row>
    <row r="14" spans="1:6" hidden="1" outlineLevel="1">
      <c r="A14" s="48">
        <v>40634</v>
      </c>
      <c r="B14" s="143">
        <v>3</v>
      </c>
      <c r="C14" s="143">
        <v>28</v>
      </c>
      <c r="D14" s="139" t="s">
        <v>189</v>
      </c>
      <c r="E14" s="43"/>
      <c r="F14" s="43"/>
    </row>
    <row r="15" spans="1:6" hidden="1" outlineLevel="1">
      <c r="A15" s="48">
        <v>40664</v>
      </c>
      <c r="B15" s="143">
        <v>3</v>
      </c>
      <c r="C15" s="143">
        <v>27</v>
      </c>
      <c r="D15" s="139" t="s">
        <v>189</v>
      </c>
      <c r="E15" s="43"/>
      <c r="F15" s="43"/>
    </row>
    <row r="16" spans="1:6" hidden="1" outlineLevel="1">
      <c r="A16" s="48">
        <v>40695</v>
      </c>
      <c r="B16" s="143">
        <v>3</v>
      </c>
      <c r="C16" s="143">
        <v>27</v>
      </c>
      <c r="D16" s="139" t="s">
        <v>189</v>
      </c>
      <c r="E16" s="43"/>
      <c r="F16" s="43"/>
    </row>
    <row r="17" spans="1:6" hidden="1" outlineLevel="1">
      <c r="A17" s="48">
        <v>40725</v>
      </c>
      <c r="B17" s="143">
        <v>3</v>
      </c>
      <c r="C17" s="143">
        <v>27</v>
      </c>
      <c r="D17" s="139" t="s">
        <v>189</v>
      </c>
      <c r="E17" s="43"/>
      <c r="F17" s="43"/>
    </row>
    <row r="18" spans="1:6" hidden="1" outlineLevel="1">
      <c r="A18" s="48">
        <v>40756</v>
      </c>
      <c r="B18" s="143">
        <v>3</v>
      </c>
      <c r="C18" s="143">
        <v>26</v>
      </c>
      <c r="D18" s="139" t="s">
        <v>189</v>
      </c>
      <c r="E18" s="43"/>
      <c r="F18" s="43"/>
    </row>
    <row r="19" spans="1:6" hidden="1" outlineLevel="1">
      <c r="A19" s="48">
        <v>40787</v>
      </c>
      <c r="B19" s="143">
        <v>3</v>
      </c>
      <c r="C19" s="143">
        <v>25</v>
      </c>
      <c r="D19" s="139" t="s">
        <v>189</v>
      </c>
      <c r="E19" s="43"/>
      <c r="F19" s="43"/>
    </row>
    <row r="20" spans="1:6" hidden="1" outlineLevel="1">
      <c r="A20" s="48">
        <v>40817</v>
      </c>
      <c r="B20" s="143">
        <v>3</v>
      </c>
      <c r="C20" s="143">
        <v>22</v>
      </c>
      <c r="D20" s="139" t="s">
        <v>189</v>
      </c>
      <c r="E20" s="43"/>
      <c r="F20" s="43"/>
    </row>
    <row r="21" spans="1:6" hidden="1" outlineLevel="1">
      <c r="A21" s="48">
        <v>40848</v>
      </c>
      <c r="B21" s="143">
        <v>3</v>
      </c>
      <c r="C21" s="143">
        <v>20</v>
      </c>
      <c r="D21" s="139" t="s">
        <v>189</v>
      </c>
      <c r="E21" s="43"/>
      <c r="F21" s="43"/>
    </row>
    <row r="22" spans="1:6" hidden="1" outlineLevel="1">
      <c r="A22" s="48">
        <v>40878</v>
      </c>
      <c r="B22" s="143">
        <v>3</v>
      </c>
      <c r="C22" s="143">
        <v>20</v>
      </c>
      <c r="D22" s="139" t="s">
        <v>189</v>
      </c>
      <c r="E22" s="43"/>
      <c r="F22" s="43"/>
    </row>
    <row r="23" spans="1:6" hidden="1" outlineLevel="1">
      <c r="A23" s="48">
        <v>40909</v>
      </c>
      <c r="B23" s="143">
        <v>3</v>
      </c>
      <c r="C23" s="143">
        <v>20</v>
      </c>
      <c r="D23" s="139" t="s">
        <v>189</v>
      </c>
      <c r="E23" s="43"/>
      <c r="F23" s="43"/>
    </row>
    <row r="24" spans="1:6" hidden="1" outlineLevel="1">
      <c r="A24" s="48">
        <v>40940</v>
      </c>
      <c r="B24" s="143">
        <v>3</v>
      </c>
      <c r="C24" s="143">
        <v>19</v>
      </c>
      <c r="D24" s="139" t="s">
        <v>189</v>
      </c>
      <c r="E24" s="43"/>
      <c r="F24" s="43"/>
    </row>
    <row r="25" spans="1:6" hidden="1" outlineLevel="1">
      <c r="A25" s="48">
        <v>40969</v>
      </c>
      <c r="B25" s="143">
        <v>3</v>
      </c>
      <c r="C25" s="143">
        <v>16</v>
      </c>
      <c r="D25" s="139" t="s">
        <v>189</v>
      </c>
      <c r="E25" s="43"/>
      <c r="F25" s="43"/>
    </row>
    <row r="26" spans="1:6" hidden="1" outlineLevel="1">
      <c r="A26" s="48">
        <v>41000</v>
      </c>
      <c r="B26" s="143">
        <v>3</v>
      </c>
      <c r="C26" s="143">
        <v>14</v>
      </c>
      <c r="D26" s="139" t="s">
        <v>189</v>
      </c>
      <c r="E26" s="43"/>
      <c r="F26" s="43"/>
    </row>
    <row r="27" spans="1:6" hidden="1" outlineLevel="1">
      <c r="A27" s="48">
        <v>41030</v>
      </c>
      <c r="B27" s="143">
        <v>3</v>
      </c>
      <c r="C27" s="143">
        <v>13</v>
      </c>
      <c r="D27" s="139" t="s">
        <v>189</v>
      </c>
      <c r="E27" s="43"/>
      <c r="F27" s="43"/>
    </row>
    <row r="28" spans="1:6" hidden="1" outlineLevel="1">
      <c r="A28" s="48">
        <v>41061</v>
      </c>
      <c r="B28" s="143">
        <v>3</v>
      </c>
      <c r="C28" s="143">
        <v>12</v>
      </c>
      <c r="D28" s="139" t="s">
        <v>189</v>
      </c>
      <c r="E28" s="43"/>
      <c r="F28" s="43"/>
    </row>
    <row r="29" spans="1:6" hidden="1" outlineLevel="1">
      <c r="A29" s="48">
        <v>41091</v>
      </c>
      <c r="B29" s="143">
        <v>3</v>
      </c>
      <c r="C29" s="143">
        <v>12</v>
      </c>
      <c r="D29" s="139" t="s">
        <v>189</v>
      </c>
      <c r="E29" s="43"/>
      <c r="F29" s="43"/>
    </row>
    <row r="30" spans="1:6" hidden="1" outlineLevel="1">
      <c r="A30" s="48">
        <v>41122</v>
      </c>
      <c r="B30" s="143">
        <v>3</v>
      </c>
      <c r="C30" s="143">
        <v>12</v>
      </c>
      <c r="D30" s="139" t="s">
        <v>189</v>
      </c>
      <c r="E30" s="43"/>
      <c r="F30" s="43"/>
    </row>
    <row r="31" spans="1:6" hidden="1" outlineLevel="1">
      <c r="A31" s="48">
        <v>41153</v>
      </c>
      <c r="B31" s="143">
        <v>3</v>
      </c>
      <c r="C31" s="143">
        <v>12</v>
      </c>
      <c r="D31" s="139" t="s">
        <v>189</v>
      </c>
      <c r="E31" s="43"/>
      <c r="F31" s="43"/>
    </row>
    <row r="32" spans="1:6" hidden="1" outlineLevel="1">
      <c r="A32" s="48">
        <v>41183</v>
      </c>
      <c r="B32" s="143">
        <v>3</v>
      </c>
      <c r="C32" s="143">
        <v>12</v>
      </c>
      <c r="D32" s="139" t="s">
        <v>189</v>
      </c>
      <c r="E32" s="43"/>
      <c r="F32" s="43"/>
    </row>
    <row r="33" spans="1:6" hidden="1" outlineLevel="1">
      <c r="A33" s="48">
        <v>41214</v>
      </c>
      <c r="B33" s="143">
        <v>3</v>
      </c>
      <c r="C33" s="143">
        <v>11</v>
      </c>
      <c r="D33" s="139" t="s">
        <v>189</v>
      </c>
      <c r="E33" s="43"/>
      <c r="F33" s="43"/>
    </row>
    <row r="34" spans="1:6" hidden="1" outlineLevel="1">
      <c r="A34" s="48">
        <v>41244</v>
      </c>
      <c r="B34" s="143">
        <v>3</v>
      </c>
      <c r="C34" s="143">
        <v>11</v>
      </c>
      <c r="D34" s="139" t="s">
        <v>189</v>
      </c>
      <c r="E34" s="43"/>
      <c r="F34" s="43"/>
    </row>
    <row r="35" spans="1:6" hidden="1" outlineLevel="1">
      <c r="A35" s="48">
        <v>41275</v>
      </c>
      <c r="B35" s="143">
        <v>3</v>
      </c>
      <c r="C35" s="143">
        <v>11</v>
      </c>
      <c r="D35" s="139" t="s">
        <v>189</v>
      </c>
      <c r="E35" s="43"/>
      <c r="F35" s="43"/>
    </row>
    <row r="36" spans="1:6" hidden="1" outlineLevel="1">
      <c r="A36" s="48">
        <v>41306</v>
      </c>
      <c r="B36" s="143">
        <v>3</v>
      </c>
      <c r="C36" s="143">
        <v>11</v>
      </c>
      <c r="D36" s="139" t="s">
        <v>189</v>
      </c>
      <c r="E36" s="43"/>
      <c r="F36" s="43"/>
    </row>
    <row r="37" spans="1:6" hidden="1" outlineLevel="1">
      <c r="A37" s="48">
        <v>41334</v>
      </c>
      <c r="B37" s="143">
        <v>3</v>
      </c>
      <c r="C37" s="143">
        <v>8</v>
      </c>
      <c r="D37" s="139" t="s">
        <v>189</v>
      </c>
      <c r="E37" s="43"/>
      <c r="F37" s="43"/>
    </row>
    <row r="38" spans="1:6" hidden="1" outlineLevel="1">
      <c r="A38" s="48">
        <v>41365</v>
      </c>
      <c r="B38" s="143">
        <v>3</v>
      </c>
      <c r="C38" s="143">
        <v>8</v>
      </c>
      <c r="D38" s="139" t="s">
        <v>189</v>
      </c>
      <c r="E38" s="43"/>
      <c r="F38" s="43"/>
    </row>
    <row r="39" spans="1:6" hidden="1" outlineLevel="1">
      <c r="A39" s="48">
        <v>41395</v>
      </c>
      <c r="B39" s="143">
        <v>3</v>
      </c>
      <c r="C39" s="143">
        <v>8</v>
      </c>
      <c r="D39" s="139" t="s">
        <v>189</v>
      </c>
      <c r="E39" s="43"/>
      <c r="F39" s="43"/>
    </row>
    <row r="40" spans="1:6" hidden="1" outlineLevel="1">
      <c r="A40" s="48">
        <v>41426</v>
      </c>
      <c r="B40" s="143">
        <v>3</v>
      </c>
      <c r="C40" s="143">
        <v>8</v>
      </c>
      <c r="D40" s="139" t="s">
        <v>189</v>
      </c>
      <c r="E40" s="43"/>
      <c r="F40" s="43"/>
    </row>
    <row r="41" spans="1:6" hidden="1" outlineLevel="1">
      <c r="A41" s="48">
        <v>41456</v>
      </c>
      <c r="B41" s="143">
        <v>3</v>
      </c>
      <c r="C41" s="143">
        <v>8</v>
      </c>
      <c r="D41" s="139" t="s">
        <v>189</v>
      </c>
      <c r="E41" s="43"/>
      <c r="F41" s="43"/>
    </row>
    <row r="42" spans="1:6" hidden="1" outlineLevel="1">
      <c r="A42" s="48">
        <v>41487</v>
      </c>
      <c r="B42" s="143">
        <v>3</v>
      </c>
      <c r="C42" s="143">
        <v>7</v>
      </c>
      <c r="D42" s="139" t="s">
        <v>189</v>
      </c>
      <c r="E42" s="43"/>
      <c r="F42" s="43"/>
    </row>
    <row r="43" spans="1:6" hidden="1" outlineLevel="1">
      <c r="A43" s="48">
        <v>41518</v>
      </c>
      <c r="B43" s="143">
        <v>3</v>
      </c>
      <c r="C43" s="143">
        <v>5</v>
      </c>
      <c r="D43" s="139" t="s">
        <v>189</v>
      </c>
      <c r="E43" s="43"/>
      <c r="F43" s="43"/>
    </row>
    <row r="44" spans="1:6" hidden="1" outlineLevel="1">
      <c r="A44" s="48">
        <v>41548</v>
      </c>
      <c r="B44" s="143">
        <v>3</v>
      </c>
      <c r="C44" s="143">
        <v>5</v>
      </c>
      <c r="D44" s="139" t="s">
        <v>189</v>
      </c>
      <c r="E44" s="43"/>
      <c r="F44" s="43"/>
    </row>
    <row r="45" spans="1:6" hidden="1" outlineLevel="1">
      <c r="A45" s="48">
        <v>41579</v>
      </c>
      <c r="B45" s="143">
        <v>3</v>
      </c>
      <c r="C45" s="143">
        <v>5</v>
      </c>
      <c r="D45" s="139" t="s">
        <v>189</v>
      </c>
      <c r="E45" s="43"/>
      <c r="F45" s="43"/>
    </row>
    <row r="46" spans="1:6" hidden="1" outlineLevel="1">
      <c r="A46" s="48">
        <v>41609</v>
      </c>
      <c r="B46" s="143">
        <v>3</v>
      </c>
      <c r="C46" s="143">
        <v>5</v>
      </c>
      <c r="D46" s="139" t="s">
        <v>189</v>
      </c>
      <c r="E46" s="43"/>
      <c r="F46" s="43"/>
    </row>
    <row r="47" spans="1:6" hidden="1" outlineLevel="1">
      <c r="A47" s="48">
        <v>41640</v>
      </c>
      <c r="B47" s="143">
        <v>3</v>
      </c>
      <c r="C47" s="143">
        <v>5</v>
      </c>
      <c r="D47" s="139" t="s">
        <v>189</v>
      </c>
      <c r="E47" s="43"/>
      <c r="F47" s="43"/>
    </row>
    <row r="48" spans="1:6" hidden="1" outlineLevel="1">
      <c r="A48" s="48">
        <v>41671</v>
      </c>
      <c r="B48" s="143">
        <v>3</v>
      </c>
      <c r="C48" s="143">
        <v>5</v>
      </c>
      <c r="D48" s="139" t="s">
        <v>189</v>
      </c>
      <c r="E48" s="43"/>
      <c r="F48" s="43"/>
    </row>
    <row r="49" spans="1:6" hidden="1" outlineLevel="1">
      <c r="A49" s="48">
        <v>41699</v>
      </c>
      <c r="B49" s="143">
        <v>3</v>
      </c>
      <c r="C49" s="143">
        <v>5</v>
      </c>
      <c r="D49" s="139" t="s">
        <v>189</v>
      </c>
      <c r="E49" s="43"/>
      <c r="F49" s="43"/>
    </row>
    <row r="50" spans="1:6" hidden="1" outlineLevel="1">
      <c r="A50" s="48">
        <v>41730</v>
      </c>
      <c r="B50" s="143">
        <v>3</v>
      </c>
      <c r="C50" s="143">
        <v>5</v>
      </c>
      <c r="D50" s="139" t="s">
        <v>189</v>
      </c>
      <c r="E50" s="43"/>
      <c r="F50" s="43"/>
    </row>
    <row r="51" spans="1:6" hidden="1" outlineLevel="1">
      <c r="A51" s="48">
        <v>41760</v>
      </c>
      <c r="B51" s="143">
        <v>3</v>
      </c>
      <c r="C51" s="143">
        <v>5</v>
      </c>
      <c r="D51" s="139" t="s">
        <v>189</v>
      </c>
      <c r="E51" s="43"/>
      <c r="F51" s="43"/>
    </row>
    <row r="52" spans="1:6" hidden="1" outlineLevel="1">
      <c r="A52" s="48">
        <v>41791</v>
      </c>
      <c r="B52" s="143">
        <v>3</v>
      </c>
      <c r="C52" s="143">
        <v>5</v>
      </c>
      <c r="D52" s="139" t="s">
        <v>189</v>
      </c>
      <c r="E52" s="43"/>
      <c r="F52" s="43"/>
    </row>
    <row r="53" spans="1:6" hidden="1" outlineLevel="1">
      <c r="A53" s="48">
        <v>41821</v>
      </c>
      <c r="B53" s="143">
        <v>3</v>
      </c>
      <c r="C53" s="143">
        <v>5</v>
      </c>
      <c r="D53" s="139" t="s">
        <v>189</v>
      </c>
      <c r="E53" s="43"/>
      <c r="F53" s="43"/>
    </row>
    <row r="54" spans="1:6" hidden="1" outlineLevel="1" collapsed="1">
      <c r="A54" s="48">
        <v>41852</v>
      </c>
      <c r="B54" s="143">
        <v>2</v>
      </c>
      <c r="C54" s="143">
        <v>5</v>
      </c>
      <c r="D54" s="139" t="s">
        <v>189</v>
      </c>
      <c r="E54" s="43"/>
      <c r="F54" s="43"/>
    </row>
    <row r="55" spans="1:6" hidden="1" outlineLevel="1" collapsed="1">
      <c r="A55" s="48">
        <v>41883</v>
      </c>
      <c r="B55" s="143">
        <v>2</v>
      </c>
      <c r="C55" s="143">
        <v>5</v>
      </c>
      <c r="D55" s="139" t="s">
        <v>189</v>
      </c>
      <c r="E55" s="43"/>
      <c r="F55" s="43"/>
    </row>
    <row r="56" spans="1:6" hidden="1" outlineLevel="1" collapsed="1">
      <c r="A56" s="48">
        <v>41913</v>
      </c>
      <c r="B56" s="143">
        <v>2</v>
      </c>
      <c r="C56" s="143">
        <v>5</v>
      </c>
      <c r="D56" s="139" t="s">
        <v>189</v>
      </c>
      <c r="E56" s="43"/>
      <c r="F56" s="43"/>
    </row>
    <row r="57" spans="1:6" hidden="1" outlineLevel="1" collapsed="1">
      <c r="A57" s="48">
        <v>41944</v>
      </c>
      <c r="B57" s="143">
        <v>2</v>
      </c>
      <c r="C57" s="143">
        <v>5</v>
      </c>
      <c r="D57" s="139" t="s">
        <v>189</v>
      </c>
      <c r="E57" s="43"/>
      <c r="F57" s="43"/>
    </row>
    <row r="58" spans="1:6" hidden="1" outlineLevel="1">
      <c r="A58" s="48">
        <v>41974</v>
      </c>
      <c r="B58" s="143">
        <v>2</v>
      </c>
      <c r="C58" s="143">
        <v>5</v>
      </c>
      <c r="D58" s="139" t="s">
        <v>189</v>
      </c>
      <c r="E58" s="43"/>
      <c r="F58" s="43"/>
    </row>
    <row r="59" spans="1:6" hidden="1" outlineLevel="1">
      <c r="A59" s="48">
        <v>42005</v>
      </c>
      <c r="B59" s="143">
        <v>2</v>
      </c>
      <c r="C59" s="143">
        <v>5</v>
      </c>
      <c r="D59" s="139" t="s">
        <v>189</v>
      </c>
      <c r="E59" s="43"/>
      <c r="F59" s="43"/>
    </row>
    <row r="60" spans="1:6" hidden="1" outlineLevel="1" collapsed="1">
      <c r="A60" s="48">
        <v>42036</v>
      </c>
      <c r="B60" s="143">
        <v>2</v>
      </c>
      <c r="C60" s="143">
        <v>5</v>
      </c>
      <c r="D60" s="139" t="s">
        <v>189</v>
      </c>
      <c r="E60" s="43"/>
      <c r="F60" s="43"/>
    </row>
    <row r="61" spans="1:6" hidden="1" outlineLevel="1" collapsed="1">
      <c r="A61" s="48">
        <v>42064</v>
      </c>
      <c r="B61" s="143">
        <v>2</v>
      </c>
      <c r="C61" s="143">
        <v>4</v>
      </c>
      <c r="D61" s="139" t="s">
        <v>189</v>
      </c>
      <c r="E61" s="43"/>
      <c r="F61" s="43"/>
    </row>
    <row r="62" spans="1:6" hidden="1" outlineLevel="1" collapsed="1">
      <c r="A62" s="48">
        <v>42095</v>
      </c>
      <c r="B62" s="143">
        <v>2</v>
      </c>
      <c r="C62" s="143">
        <v>4</v>
      </c>
      <c r="D62" s="139" t="s">
        <v>189</v>
      </c>
      <c r="E62" s="43"/>
      <c r="F62" s="43"/>
    </row>
    <row r="63" spans="1:6" hidden="1" outlineLevel="1" collapsed="1">
      <c r="A63" s="48">
        <v>42125</v>
      </c>
      <c r="B63" s="143">
        <v>2</v>
      </c>
      <c r="C63" s="143">
        <v>4</v>
      </c>
      <c r="D63" s="139" t="s">
        <v>189</v>
      </c>
      <c r="E63" s="43"/>
      <c r="F63" s="43"/>
    </row>
    <row r="64" spans="1:6" hidden="1" outlineLevel="1">
      <c r="A64" s="48">
        <v>42156</v>
      </c>
      <c r="B64" s="143">
        <v>2</v>
      </c>
      <c r="C64" s="143">
        <v>4</v>
      </c>
      <c r="D64" s="139" t="s">
        <v>189</v>
      </c>
      <c r="E64" s="43"/>
      <c r="F64" s="43"/>
    </row>
    <row r="65" spans="1:6" hidden="1" outlineLevel="1">
      <c r="A65" s="48">
        <v>42186</v>
      </c>
      <c r="B65" s="143">
        <v>2</v>
      </c>
      <c r="C65" s="143">
        <v>4</v>
      </c>
      <c r="D65" s="139" t="s">
        <v>189</v>
      </c>
      <c r="E65" s="43"/>
      <c r="F65" s="43"/>
    </row>
    <row r="66" spans="1:6" hidden="1" outlineLevel="1">
      <c r="A66" s="48">
        <v>42217</v>
      </c>
      <c r="B66" s="143">
        <v>2</v>
      </c>
      <c r="C66" s="143">
        <v>4</v>
      </c>
      <c r="D66" s="139" t="s">
        <v>189</v>
      </c>
      <c r="E66" s="43"/>
      <c r="F66" s="43"/>
    </row>
    <row r="67" spans="1:6" hidden="1" outlineLevel="1">
      <c r="A67" s="48">
        <v>42248</v>
      </c>
      <c r="B67" s="143">
        <v>2</v>
      </c>
      <c r="C67" s="143">
        <v>3</v>
      </c>
      <c r="D67" s="139" t="s">
        <v>189</v>
      </c>
      <c r="E67" s="43"/>
      <c r="F67" s="43"/>
    </row>
    <row r="68" spans="1:6" hidden="1" outlineLevel="1" collapsed="1">
      <c r="A68" s="48">
        <v>42278</v>
      </c>
      <c r="B68" s="143">
        <v>2</v>
      </c>
      <c r="C68" s="143">
        <v>3</v>
      </c>
      <c r="D68" s="139" t="s">
        <v>189</v>
      </c>
      <c r="E68" s="43"/>
      <c r="F68" s="43"/>
    </row>
    <row r="69" spans="1:6" hidden="1" outlineLevel="1" collapsed="1">
      <c r="A69" s="48">
        <v>42309</v>
      </c>
      <c r="B69" s="143">
        <v>2</v>
      </c>
      <c r="C69" s="143">
        <v>3</v>
      </c>
      <c r="D69" s="139" t="s">
        <v>189</v>
      </c>
      <c r="E69" s="43"/>
      <c r="F69" s="43"/>
    </row>
    <row r="70" spans="1:6" hidden="1" outlineLevel="1" collapsed="1">
      <c r="A70" s="48">
        <v>42339</v>
      </c>
      <c r="B70" s="143">
        <v>2</v>
      </c>
      <c r="C70" s="143">
        <v>3</v>
      </c>
      <c r="D70" s="43">
        <v>487</v>
      </c>
      <c r="E70" s="43"/>
      <c r="F70" s="43"/>
    </row>
    <row r="71" spans="1:6" hidden="1" outlineLevel="1" collapsed="1">
      <c r="A71" s="48">
        <v>42370</v>
      </c>
      <c r="B71" s="143">
        <v>2</v>
      </c>
      <c r="C71" s="143">
        <v>3</v>
      </c>
      <c r="D71" s="43">
        <v>487</v>
      </c>
      <c r="E71" s="43"/>
      <c r="F71" s="43"/>
    </row>
    <row r="72" spans="1:6" hidden="1" outlineLevel="1" collapsed="1">
      <c r="A72" s="48">
        <v>42401</v>
      </c>
      <c r="B72" s="143">
        <v>2</v>
      </c>
      <c r="C72" s="143">
        <v>3</v>
      </c>
      <c r="D72" s="43">
        <v>487</v>
      </c>
      <c r="E72" s="43"/>
      <c r="F72" s="43"/>
    </row>
    <row r="73" spans="1:6" hidden="1" outlineLevel="1" collapsed="1">
      <c r="A73" s="48">
        <v>42430</v>
      </c>
      <c r="B73" s="143">
        <v>2</v>
      </c>
      <c r="C73" s="143">
        <v>3</v>
      </c>
      <c r="D73" s="43">
        <v>483</v>
      </c>
      <c r="E73" s="43"/>
      <c r="F73" s="43"/>
    </row>
    <row r="74" spans="1:6" hidden="1" outlineLevel="1" collapsed="1">
      <c r="A74" s="48">
        <v>42461</v>
      </c>
      <c r="B74" s="143">
        <v>2</v>
      </c>
      <c r="C74" s="143">
        <v>3</v>
      </c>
      <c r="D74" s="43">
        <v>483</v>
      </c>
      <c r="E74" s="43"/>
      <c r="F74" s="43"/>
    </row>
    <row r="75" spans="1:6" hidden="1" outlineLevel="2">
      <c r="A75" s="48">
        <v>42491</v>
      </c>
      <c r="B75" s="143">
        <v>2</v>
      </c>
      <c r="C75" s="143">
        <v>3</v>
      </c>
      <c r="D75" s="43">
        <v>483</v>
      </c>
      <c r="E75" s="43"/>
      <c r="F75" s="43"/>
    </row>
    <row r="76" spans="1:6" hidden="1" outlineLevel="1" collapsed="1">
      <c r="A76" s="48">
        <v>42522</v>
      </c>
      <c r="B76" s="143">
        <v>2</v>
      </c>
      <c r="C76" s="143">
        <v>3</v>
      </c>
      <c r="D76" s="43">
        <v>462</v>
      </c>
      <c r="E76" s="43"/>
      <c r="F76" s="43"/>
    </row>
    <row r="77" spans="1:6" hidden="1" outlineLevel="1" collapsed="1">
      <c r="A77" s="48">
        <v>42552</v>
      </c>
      <c r="B77" s="143">
        <v>2</v>
      </c>
      <c r="C77" s="143">
        <v>3</v>
      </c>
      <c r="D77" s="43">
        <v>462</v>
      </c>
    </row>
    <row r="78" spans="1:6" hidden="1" outlineLevel="1" collapsed="1">
      <c r="A78" s="48">
        <v>42583</v>
      </c>
      <c r="B78" s="143">
        <v>2</v>
      </c>
      <c r="C78" s="143">
        <v>3</v>
      </c>
      <c r="D78" s="43">
        <v>462</v>
      </c>
    </row>
    <row r="79" spans="1:6" hidden="1" outlineLevel="1" collapsed="1">
      <c r="A79" s="48">
        <v>42614</v>
      </c>
      <c r="B79" s="143">
        <v>2</v>
      </c>
      <c r="C79" s="143">
        <v>3</v>
      </c>
      <c r="D79" s="19">
        <v>442</v>
      </c>
    </row>
    <row r="80" spans="1:6" hidden="1" outlineLevel="1" collapsed="1">
      <c r="A80" s="48">
        <v>42644</v>
      </c>
      <c r="B80" s="143">
        <v>2</v>
      </c>
      <c r="C80" s="143">
        <v>3</v>
      </c>
      <c r="D80" s="19">
        <v>442</v>
      </c>
    </row>
    <row r="81" spans="1:4" hidden="1" outlineLevel="1" collapsed="1">
      <c r="A81" s="48">
        <v>42675</v>
      </c>
      <c r="B81" s="143">
        <v>2</v>
      </c>
      <c r="C81" s="143">
        <v>3</v>
      </c>
      <c r="D81" s="19">
        <v>442</v>
      </c>
    </row>
    <row r="82" spans="1:4" hidden="1" outlineLevel="1" collapsed="1">
      <c r="A82" s="48">
        <v>42705</v>
      </c>
      <c r="B82" s="143">
        <v>2</v>
      </c>
      <c r="C82" s="143">
        <v>3</v>
      </c>
      <c r="D82" s="19">
        <v>437</v>
      </c>
    </row>
    <row r="83" spans="1:4" hidden="1" outlineLevel="1" collapsed="1">
      <c r="A83" s="48">
        <v>42736</v>
      </c>
      <c r="B83" s="143">
        <v>2</v>
      </c>
      <c r="C83" s="143">
        <v>3</v>
      </c>
      <c r="D83" s="19">
        <v>437</v>
      </c>
    </row>
    <row r="84" spans="1:4" hidden="1" outlineLevel="1" collapsed="1">
      <c r="A84" s="48">
        <v>42767</v>
      </c>
      <c r="B84" s="143">
        <v>2</v>
      </c>
      <c r="C84" s="143">
        <v>3</v>
      </c>
      <c r="D84" s="19">
        <v>437</v>
      </c>
    </row>
    <row r="85" spans="1:4" hidden="1" outlineLevel="1" collapsed="1">
      <c r="A85" s="48">
        <v>42795</v>
      </c>
      <c r="B85" s="143">
        <v>2</v>
      </c>
      <c r="C85" s="143">
        <v>3</v>
      </c>
      <c r="D85" s="19">
        <v>415</v>
      </c>
    </row>
    <row r="86" spans="1:4" hidden="1" outlineLevel="1" collapsed="1">
      <c r="A86" s="48">
        <v>42826</v>
      </c>
      <c r="B86" s="143">
        <v>2</v>
      </c>
      <c r="C86" s="143">
        <v>3</v>
      </c>
      <c r="D86" s="19">
        <v>415</v>
      </c>
    </row>
    <row r="87" spans="1:4" hidden="1" outlineLevel="1" collapsed="1">
      <c r="A87" s="48">
        <v>42856</v>
      </c>
      <c r="B87" s="143">
        <v>2</v>
      </c>
      <c r="C87" s="143">
        <v>3</v>
      </c>
      <c r="D87" s="19">
        <v>415</v>
      </c>
    </row>
    <row r="88" spans="1:4" hidden="1" outlineLevel="1" collapsed="1">
      <c r="A88" s="48">
        <v>42887</v>
      </c>
      <c r="B88" s="143">
        <v>2</v>
      </c>
      <c r="C88" s="143">
        <v>3</v>
      </c>
      <c r="D88" s="19">
        <v>409</v>
      </c>
    </row>
    <row r="89" spans="1:4" hidden="1" outlineLevel="1" collapsed="1">
      <c r="A89" s="48">
        <v>42917</v>
      </c>
      <c r="B89" s="143">
        <v>2</v>
      </c>
      <c r="C89" s="143">
        <v>3</v>
      </c>
      <c r="D89" s="19">
        <v>409</v>
      </c>
    </row>
    <row r="90" spans="1:4" hidden="1" outlineLevel="1" collapsed="1">
      <c r="A90" s="48">
        <v>42948</v>
      </c>
      <c r="B90" s="143">
        <v>2</v>
      </c>
      <c r="C90" s="143">
        <v>3</v>
      </c>
      <c r="D90" s="19">
        <v>409</v>
      </c>
    </row>
    <row r="91" spans="1:4" hidden="1" outlineLevel="1" collapsed="1">
      <c r="A91" s="48">
        <v>42979</v>
      </c>
      <c r="B91" s="143">
        <v>2</v>
      </c>
      <c r="C91" s="143">
        <v>3</v>
      </c>
      <c r="D91" s="19">
        <v>405</v>
      </c>
    </row>
    <row r="92" spans="1:4" hidden="1" outlineLevel="1" collapsed="1">
      <c r="A92" s="48">
        <v>43009</v>
      </c>
      <c r="B92" s="143">
        <v>2</v>
      </c>
      <c r="C92" s="143">
        <v>3</v>
      </c>
      <c r="D92" s="19">
        <v>405</v>
      </c>
    </row>
    <row r="93" spans="1:4" hidden="1" outlineLevel="1" collapsed="1">
      <c r="A93" s="48">
        <v>43040</v>
      </c>
      <c r="B93" s="143">
        <v>2</v>
      </c>
      <c r="C93" s="143">
        <v>3</v>
      </c>
      <c r="D93" s="19">
        <v>405</v>
      </c>
    </row>
    <row r="94" spans="1:4" hidden="1" outlineLevel="1" collapsed="1">
      <c r="A94" s="48">
        <v>43070</v>
      </c>
      <c r="B94" s="143">
        <v>1</v>
      </c>
      <c r="C94" s="143">
        <v>3</v>
      </c>
      <c r="D94" s="19">
        <v>402</v>
      </c>
    </row>
    <row r="95" spans="1:4" hidden="1" outlineLevel="1" collapsed="1">
      <c r="A95" s="48">
        <v>43101</v>
      </c>
      <c r="B95" s="143">
        <v>1</v>
      </c>
      <c r="C95" s="143">
        <v>3</v>
      </c>
      <c r="D95" s="19">
        <v>402</v>
      </c>
    </row>
    <row r="96" spans="1:4" hidden="1" outlineLevel="1" collapsed="1">
      <c r="A96" s="48">
        <v>43132</v>
      </c>
      <c r="B96" s="143">
        <v>1</v>
      </c>
      <c r="C96" s="143">
        <v>3</v>
      </c>
      <c r="D96" s="19">
        <v>402</v>
      </c>
    </row>
    <row r="97" spans="1:4" hidden="1" outlineLevel="1" collapsed="1">
      <c r="A97" s="48">
        <v>43160</v>
      </c>
      <c r="B97" s="143">
        <v>1</v>
      </c>
      <c r="C97" s="143">
        <v>3</v>
      </c>
      <c r="D97" s="19">
        <v>399</v>
      </c>
    </row>
    <row r="98" spans="1:4" hidden="1" outlineLevel="1" collapsed="1">
      <c r="A98" s="48">
        <v>43191</v>
      </c>
      <c r="B98" s="143">
        <v>1</v>
      </c>
      <c r="C98" s="143">
        <v>3</v>
      </c>
      <c r="D98" s="19">
        <v>399</v>
      </c>
    </row>
    <row r="99" spans="1:4" hidden="1" outlineLevel="1" collapsed="1">
      <c r="A99" s="48">
        <v>43221</v>
      </c>
      <c r="B99" s="143">
        <v>1</v>
      </c>
      <c r="C99" s="143">
        <v>3</v>
      </c>
      <c r="D99" s="19">
        <v>399</v>
      </c>
    </row>
    <row r="100" spans="1:4" hidden="1" outlineLevel="1" collapsed="1">
      <c r="A100" s="48">
        <v>43252</v>
      </c>
      <c r="B100" s="143">
        <v>1</v>
      </c>
      <c r="C100" s="143">
        <v>3</v>
      </c>
      <c r="D100" s="19">
        <v>374</v>
      </c>
    </row>
    <row r="101" spans="1:4" hidden="1" outlineLevel="1" collapsed="1">
      <c r="A101" s="48">
        <v>43282</v>
      </c>
      <c r="B101" s="143">
        <v>1</v>
      </c>
      <c r="C101" s="143">
        <v>3</v>
      </c>
      <c r="D101" s="19">
        <v>374</v>
      </c>
    </row>
    <row r="102" spans="1:4" hidden="1" outlineLevel="1" collapsed="1">
      <c r="A102" s="48">
        <v>43313</v>
      </c>
      <c r="B102" s="143">
        <v>1</v>
      </c>
      <c r="C102" s="143">
        <v>3</v>
      </c>
      <c r="D102" s="19">
        <v>374</v>
      </c>
    </row>
    <row r="103" spans="1:4" hidden="1" outlineLevel="1" collapsed="1">
      <c r="A103" s="48">
        <v>43344</v>
      </c>
      <c r="B103" s="143">
        <v>1</v>
      </c>
      <c r="C103" s="143">
        <v>3</v>
      </c>
      <c r="D103" s="19">
        <v>360</v>
      </c>
    </row>
    <row r="104" spans="1:4" hidden="1" outlineLevel="1" collapsed="1">
      <c r="A104" s="48">
        <v>43374</v>
      </c>
      <c r="B104" s="143">
        <v>1</v>
      </c>
      <c r="C104" s="143">
        <v>3</v>
      </c>
      <c r="D104" s="19">
        <v>360</v>
      </c>
    </row>
    <row r="105" spans="1:4" hidden="1" outlineLevel="1" collapsed="1">
      <c r="A105" s="48">
        <v>43405</v>
      </c>
      <c r="B105" s="143">
        <v>1</v>
      </c>
      <c r="C105" s="143">
        <v>3</v>
      </c>
      <c r="D105" s="19">
        <v>360</v>
      </c>
    </row>
    <row r="106" spans="1:4" hidden="1" outlineLevel="1" collapsed="1">
      <c r="A106" s="48">
        <v>43435</v>
      </c>
      <c r="B106" s="143">
        <v>1</v>
      </c>
      <c r="C106" s="143">
        <v>3</v>
      </c>
      <c r="D106" s="19">
        <v>355</v>
      </c>
    </row>
    <row r="107" spans="1:4" hidden="1" outlineLevel="1" collapsed="1">
      <c r="A107" s="48">
        <v>43466</v>
      </c>
      <c r="B107" s="143">
        <v>1</v>
      </c>
      <c r="C107" s="143">
        <v>3</v>
      </c>
      <c r="D107" s="19">
        <v>355</v>
      </c>
    </row>
    <row r="108" spans="1:4" hidden="1" outlineLevel="1" collapsed="1">
      <c r="A108" s="48">
        <v>43497</v>
      </c>
      <c r="B108" s="143">
        <v>1</v>
      </c>
      <c r="C108" s="143">
        <v>3</v>
      </c>
      <c r="D108" s="19">
        <v>355</v>
      </c>
    </row>
    <row r="109" spans="1:4" hidden="1" outlineLevel="1" collapsed="1">
      <c r="A109" s="48">
        <v>43525</v>
      </c>
      <c r="B109" s="143">
        <v>1</v>
      </c>
      <c r="C109" s="143">
        <v>3</v>
      </c>
      <c r="D109" s="19">
        <v>355</v>
      </c>
    </row>
    <row r="110" spans="1:4" hidden="1" outlineLevel="1" collapsed="1">
      <c r="A110" s="48">
        <v>43556</v>
      </c>
      <c r="B110" s="143">
        <v>1</v>
      </c>
      <c r="C110" s="143">
        <v>3</v>
      </c>
      <c r="D110" s="19">
        <v>355</v>
      </c>
    </row>
    <row r="111" spans="1:4" hidden="1" outlineLevel="1" collapsed="1">
      <c r="A111" s="48">
        <v>43586</v>
      </c>
      <c r="B111" s="143">
        <v>1</v>
      </c>
      <c r="C111" s="143">
        <v>3</v>
      </c>
      <c r="D111" s="19">
        <v>355</v>
      </c>
    </row>
    <row r="112" spans="1:4" hidden="1" outlineLevel="1" collapsed="1">
      <c r="A112" s="48">
        <v>43617</v>
      </c>
      <c r="B112" s="143">
        <v>1</v>
      </c>
      <c r="C112" s="143">
        <v>3</v>
      </c>
      <c r="D112" s="19">
        <v>349</v>
      </c>
    </row>
    <row r="113" spans="1:4" hidden="1" outlineLevel="1" collapsed="1">
      <c r="A113" s="48">
        <v>43647</v>
      </c>
      <c r="B113" s="143">
        <v>1</v>
      </c>
      <c r="C113" s="143">
        <v>3</v>
      </c>
      <c r="D113" s="19">
        <v>349</v>
      </c>
    </row>
    <row r="114" spans="1:4" hidden="1" outlineLevel="1" collapsed="1">
      <c r="A114" s="48">
        <v>43678</v>
      </c>
      <c r="B114" s="143">
        <v>1</v>
      </c>
      <c r="C114" s="143">
        <v>3</v>
      </c>
      <c r="D114" s="19">
        <v>349</v>
      </c>
    </row>
    <row r="115" spans="1:4" hidden="1" outlineLevel="1" collapsed="1">
      <c r="A115" s="48">
        <v>43709</v>
      </c>
      <c r="B115" s="143">
        <v>1</v>
      </c>
      <c r="C115" s="143">
        <v>3</v>
      </c>
      <c r="D115" s="19">
        <v>347</v>
      </c>
    </row>
    <row r="116" spans="1:4" hidden="1" outlineLevel="1" collapsed="1">
      <c r="A116" s="48">
        <v>43739</v>
      </c>
      <c r="B116" s="143">
        <v>1</v>
      </c>
      <c r="C116" s="143">
        <v>3</v>
      </c>
      <c r="D116" s="19">
        <v>347</v>
      </c>
    </row>
    <row r="117" spans="1:4" hidden="1" outlineLevel="1" collapsed="1">
      <c r="A117" s="48">
        <v>43770</v>
      </c>
      <c r="B117" s="143">
        <v>1</v>
      </c>
      <c r="C117" s="143">
        <v>3</v>
      </c>
      <c r="D117" s="19">
        <v>347</v>
      </c>
    </row>
    <row r="118" spans="1:4" hidden="1" outlineLevel="1" collapsed="1">
      <c r="A118" s="48">
        <v>43800</v>
      </c>
      <c r="B118" s="143">
        <v>1</v>
      </c>
      <c r="C118" s="143">
        <v>3</v>
      </c>
      <c r="D118" s="19">
        <v>342</v>
      </c>
    </row>
    <row r="119" spans="1:4" hidden="1" outlineLevel="1" collapsed="1">
      <c r="A119" s="48">
        <v>43831</v>
      </c>
      <c r="B119" s="143">
        <v>1</v>
      </c>
      <c r="C119" s="143">
        <v>3</v>
      </c>
      <c r="D119" s="19">
        <v>342</v>
      </c>
    </row>
    <row r="120" spans="1:4" hidden="1" outlineLevel="1" collapsed="1">
      <c r="A120" s="48">
        <v>43862</v>
      </c>
      <c r="B120" s="143">
        <v>1</v>
      </c>
      <c r="C120" s="143">
        <v>3</v>
      </c>
      <c r="D120" s="19">
        <v>342</v>
      </c>
    </row>
    <row r="121" spans="1:4" hidden="1" outlineLevel="1" collapsed="1">
      <c r="A121" s="48">
        <v>43891</v>
      </c>
      <c r="B121" s="143">
        <v>1</v>
      </c>
      <c r="C121" s="143">
        <v>3</v>
      </c>
      <c r="D121" s="19">
        <v>340</v>
      </c>
    </row>
    <row r="122" spans="1:4" hidden="1" outlineLevel="1" collapsed="1">
      <c r="A122" s="48">
        <v>43922</v>
      </c>
      <c r="B122" s="143">
        <v>1</v>
      </c>
      <c r="C122" s="143">
        <v>3</v>
      </c>
      <c r="D122" s="19">
        <v>340</v>
      </c>
    </row>
    <row r="123" spans="1:4" hidden="1" outlineLevel="1" collapsed="1">
      <c r="A123" s="48">
        <v>43952</v>
      </c>
      <c r="B123" s="143">
        <v>1</v>
      </c>
      <c r="C123" s="143">
        <v>3</v>
      </c>
      <c r="D123" s="19">
        <v>340</v>
      </c>
    </row>
    <row r="124" spans="1:4" hidden="1" outlineLevel="1" collapsed="1">
      <c r="A124" s="48">
        <v>43983</v>
      </c>
      <c r="B124" s="143">
        <v>1</v>
      </c>
      <c r="C124" s="143">
        <v>3</v>
      </c>
      <c r="D124" s="19">
        <v>334</v>
      </c>
    </row>
    <row r="125" spans="1:4" hidden="1" outlineLevel="1" collapsed="1">
      <c r="A125" s="48">
        <v>44013</v>
      </c>
      <c r="B125" s="143">
        <v>1</v>
      </c>
      <c r="C125" s="143">
        <v>3</v>
      </c>
      <c r="D125" s="19">
        <v>334</v>
      </c>
    </row>
    <row r="126" spans="1:4" hidden="1" outlineLevel="1" collapsed="1">
      <c r="A126" s="48">
        <v>44044</v>
      </c>
      <c r="B126" s="143">
        <v>1</v>
      </c>
      <c r="C126" s="143">
        <v>3</v>
      </c>
      <c r="D126" s="19">
        <v>334</v>
      </c>
    </row>
    <row r="127" spans="1:4" hidden="1" outlineLevel="1" collapsed="1">
      <c r="A127" s="48">
        <v>44075</v>
      </c>
      <c r="B127" s="143">
        <v>1</v>
      </c>
      <c r="C127" s="143">
        <v>3</v>
      </c>
      <c r="D127" s="19">
        <v>327</v>
      </c>
    </row>
    <row r="128" spans="1:4" hidden="1" outlineLevel="1" collapsed="1">
      <c r="A128" s="48">
        <v>44105</v>
      </c>
      <c r="B128" s="143">
        <v>1</v>
      </c>
      <c r="C128" s="143">
        <v>3</v>
      </c>
      <c r="D128" s="19">
        <v>327</v>
      </c>
    </row>
    <row r="129" spans="1:4" hidden="1" outlineLevel="1" collapsed="1">
      <c r="A129" s="48">
        <v>44136</v>
      </c>
      <c r="B129" s="143">
        <v>1</v>
      </c>
      <c r="C129" s="143">
        <v>3</v>
      </c>
      <c r="D129" s="19">
        <v>327</v>
      </c>
    </row>
    <row r="130" spans="1:4" hidden="1" outlineLevel="1" collapsed="1">
      <c r="A130" s="48">
        <v>44166</v>
      </c>
      <c r="B130" s="143">
        <v>1</v>
      </c>
      <c r="C130" s="143">
        <v>3</v>
      </c>
      <c r="D130" s="19">
        <v>318</v>
      </c>
    </row>
    <row r="131" spans="1:4" hidden="1" outlineLevel="1" collapsed="1">
      <c r="A131" s="48">
        <v>44197</v>
      </c>
      <c r="B131" s="143">
        <v>1</v>
      </c>
      <c r="C131" s="143">
        <v>3</v>
      </c>
      <c r="D131" s="19">
        <v>318</v>
      </c>
    </row>
    <row r="132" spans="1:4" hidden="1" outlineLevel="1" collapsed="1">
      <c r="A132" s="48">
        <v>44228</v>
      </c>
      <c r="B132" s="143">
        <v>1</v>
      </c>
      <c r="C132" s="143">
        <v>3</v>
      </c>
      <c r="D132" s="19">
        <v>318</v>
      </c>
    </row>
    <row r="133" spans="1:4" hidden="1" outlineLevel="1" collapsed="1">
      <c r="A133" s="48">
        <v>44256</v>
      </c>
      <c r="B133" s="143">
        <v>1</v>
      </c>
      <c r="C133" s="143">
        <v>3</v>
      </c>
      <c r="D133" s="19">
        <v>319</v>
      </c>
    </row>
    <row r="134" spans="1:4" hidden="1" outlineLevel="1" collapsed="1">
      <c r="A134" s="48">
        <v>44287</v>
      </c>
      <c r="B134" s="143">
        <v>1</v>
      </c>
      <c r="C134" s="143">
        <v>3</v>
      </c>
      <c r="D134" s="19">
        <v>319</v>
      </c>
    </row>
    <row r="135" spans="1:4" hidden="1" outlineLevel="1" collapsed="1">
      <c r="A135" s="48">
        <v>44317</v>
      </c>
      <c r="B135" s="143">
        <v>1</v>
      </c>
      <c r="C135" s="143">
        <v>3</v>
      </c>
      <c r="D135" s="19">
        <v>319</v>
      </c>
    </row>
    <row r="136" spans="1:4" hidden="1" outlineLevel="1" collapsed="1">
      <c r="A136" s="48">
        <v>44348</v>
      </c>
      <c r="B136" s="143">
        <v>1</v>
      </c>
      <c r="C136" s="143">
        <v>2</v>
      </c>
      <c r="D136" s="19">
        <v>312</v>
      </c>
    </row>
    <row r="137" spans="1:4" hidden="1" outlineLevel="1" collapsed="1">
      <c r="A137" s="48">
        <v>44378</v>
      </c>
      <c r="B137" s="143">
        <v>1</v>
      </c>
      <c r="C137" s="143">
        <v>2</v>
      </c>
      <c r="D137" s="19">
        <v>312</v>
      </c>
    </row>
    <row r="138" spans="1:4" hidden="1" outlineLevel="1" collapsed="1">
      <c r="A138" s="48">
        <v>44409</v>
      </c>
      <c r="B138" s="143">
        <v>1</v>
      </c>
      <c r="C138" s="143">
        <v>2</v>
      </c>
      <c r="D138" s="19">
        <v>312</v>
      </c>
    </row>
    <row r="139" spans="1:4" hidden="1" outlineLevel="1" collapsed="1">
      <c r="A139" s="48">
        <v>44440</v>
      </c>
      <c r="B139" s="143">
        <v>1</v>
      </c>
      <c r="C139" s="143">
        <v>2</v>
      </c>
      <c r="D139" s="19">
        <v>302</v>
      </c>
    </row>
    <row r="140" spans="1:4" hidden="1" outlineLevel="1" collapsed="1">
      <c r="A140" s="48">
        <v>44470</v>
      </c>
      <c r="B140" s="143">
        <v>1</v>
      </c>
      <c r="C140" s="143">
        <v>2</v>
      </c>
      <c r="D140" s="19">
        <v>302</v>
      </c>
    </row>
    <row r="141" spans="1:4" hidden="1" outlineLevel="1" collapsed="1">
      <c r="A141" s="48">
        <v>44501</v>
      </c>
      <c r="B141" s="143">
        <v>1</v>
      </c>
      <c r="C141" s="143">
        <v>2</v>
      </c>
      <c r="D141" s="19">
        <v>302</v>
      </c>
    </row>
    <row r="142" spans="1:4" hidden="1" outlineLevel="1" collapsed="1">
      <c r="A142" s="48">
        <v>44531</v>
      </c>
      <c r="B142" s="143">
        <v>1</v>
      </c>
      <c r="C142" s="143">
        <v>2</v>
      </c>
      <c r="D142" s="19">
        <v>308</v>
      </c>
    </row>
    <row r="143" spans="1:4" hidden="1" outlineLevel="1" collapsed="1">
      <c r="A143" s="48">
        <v>44562</v>
      </c>
      <c r="B143" s="143">
        <v>1</v>
      </c>
      <c r="C143" s="143">
        <v>2</v>
      </c>
      <c r="D143" s="19">
        <v>308</v>
      </c>
    </row>
    <row r="144" spans="1:4" hidden="1" outlineLevel="1" collapsed="1">
      <c r="A144" s="48">
        <v>44593</v>
      </c>
      <c r="B144" s="143">
        <v>1</v>
      </c>
      <c r="C144" s="143">
        <v>2</v>
      </c>
      <c r="D144" s="19">
        <v>308</v>
      </c>
    </row>
    <row r="145" spans="1:4" hidden="1" outlineLevel="1" collapsed="1">
      <c r="A145" s="48">
        <v>44621</v>
      </c>
      <c r="B145" s="143">
        <v>1</v>
      </c>
      <c r="C145" s="143">
        <v>2</v>
      </c>
      <c r="D145" s="19">
        <v>304</v>
      </c>
    </row>
    <row r="146" spans="1:4" hidden="1" outlineLevel="1" collapsed="1">
      <c r="A146" s="48">
        <v>44652</v>
      </c>
      <c r="B146" s="143">
        <v>1</v>
      </c>
      <c r="C146" s="143">
        <v>2</v>
      </c>
      <c r="D146" s="19">
        <v>304</v>
      </c>
    </row>
    <row r="147" spans="1:4" hidden="1" outlineLevel="1" collapsed="1">
      <c r="A147" s="48">
        <v>44682</v>
      </c>
      <c r="B147" s="143">
        <v>1</v>
      </c>
      <c r="C147" s="143">
        <v>2</v>
      </c>
      <c r="D147" s="19">
        <v>304</v>
      </c>
    </row>
    <row r="148" spans="1:4" hidden="1" outlineLevel="1" collapsed="1">
      <c r="A148" s="48">
        <v>44713</v>
      </c>
      <c r="B148" s="143">
        <v>1</v>
      </c>
      <c r="C148" s="143">
        <v>2</v>
      </c>
      <c r="D148" s="19">
        <v>298</v>
      </c>
    </row>
    <row r="149" spans="1:4" hidden="1" outlineLevel="1" collapsed="1">
      <c r="A149" s="48">
        <v>44743</v>
      </c>
      <c r="B149" s="143">
        <v>1</v>
      </c>
      <c r="C149" s="143">
        <v>2</v>
      </c>
      <c r="D149" s="19">
        <v>298</v>
      </c>
    </row>
    <row r="150" spans="1:4" hidden="1" outlineLevel="1" collapsed="1">
      <c r="A150" s="48">
        <v>44774</v>
      </c>
      <c r="B150" s="143">
        <v>1</v>
      </c>
      <c r="C150" s="143">
        <v>2</v>
      </c>
      <c r="D150" s="19">
        <v>298</v>
      </c>
    </row>
    <row r="151" spans="1:4" hidden="1" outlineLevel="1" collapsed="1">
      <c r="A151" s="48">
        <v>44805</v>
      </c>
      <c r="B151" s="143">
        <v>1</v>
      </c>
      <c r="C151" s="143">
        <v>2</v>
      </c>
      <c r="D151" s="19">
        <v>284</v>
      </c>
    </row>
    <row r="152" spans="1:4" hidden="1" outlineLevel="1" collapsed="1">
      <c r="A152" s="48">
        <v>44835</v>
      </c>
      <c r="B152" s="143">
        <v>1</v>
      </c>
      <c r="C152" s="143">
        <v>2</v>
      </c>
      <c r="D152" s="19">
        <v>284</v>
      </c>
    </row>
    <row r="153" spans="1:4" hidden="1" outlineLevel="1" collapsed="1">
      <c r="A153" s="48">
        <v>44866</v>
      </c>
      <c r="B153" s="143">
        <v>1</v>
      </c>
      <c r="C153" s="143">
        <v>2</v>
      </c>
      <c r="D153" s="19">
        <v>284</v>
      </c>
    </row>
    <row r="154" spans="1:4" hidden="1" outlineLevel="1" collapsed="1">
      <c r="A154" s="48">
        <v>44896</v>
      </c>
      <c r="B154" s="143">
        <v>1</v>
      </c>
      <c r="C154" s="143">
        <v>2</v>
      </c>
      <c r="D154" s="19">
        <v>274</v>
      </c>
    </row>
    <row r="155" spans="1:4" hidden="1" outlineLevel="1" collapsed="1">
      <c r="A155" s="48">
        <v>44927</v>
      </c>
      <c r="B155" s="143">
        <v>1</v>
      </c>
      <c r="C155" s="143">
        <v>2</v>
      </c>
      <c r="D155" s="19">
        <v>274</v>
      </c>
    </row>
    <row r="156" spans="1:4" hidden="1" outlineLevel="1" collapsed="1">
      <c r="A156" s="48">
        <v>44958</v>
      </c>
      <c r="B156" s="143">
        <v>1</v>
      </c>
      <c r="C156" s="143">
        <v>2</v>
      </c>
      <c r="D156" s="19">
        <v>274</v>
      </c>
    </row>
    <row r="157" spans="1:4" hidden="1" outlineLevel="1" collapsed="1">
      <c r="A157" s="48">
        <v>44986</v>
      </c>
      <c r="B157" s="143">
        <v>1</v>
      </c>
      <c r="C157" s="143">
        <v>2</v>
      </c>
      <c r="D157" s="19">
        <v>267</v>
      </c>
    </row>
    <row r="158" spans="1:4" hidden="1" outlineLevel="1" collapsed="1">
      <c r="A158" s="48">
        <v>45017</v>
      </c>
      <c r="B158" s="143">
        <v>1</v>
      </c>
      <c r="C158" s="143">
        <v>2</v>
      </c>
      <c r="D158" s="19">
        <v>267</v>
      </c>
    </row>
    <row r="159" spans="1:4" hidden="1" outlineLevel="1" collapsed="1">
      <c r="A159" s="48">
        <v>45047</v>
      </c>
      <c r="B159" s="143">
        <v>1</v>
      </c>
      <c r="C159" s="143">
        <v>2</v>
      </c>
      <c r="D159" s="19">
        <v>267</v>
      </c>
    </row>
    <row r="160" spans="1:4" hidden="1" outlineLevel="1" collapsed="1">
      <c r="A160" s="48">
        <v>45078</v>
      </c>
      <c r="B160" s="143">
        <v>1</v>
      </c>
      <c r="C160" s="143">
        <v>2</v>
      </c>
      <c r="D160" s="19">
        <v>267</v>
      </c>
    </row>
    <row r="161" spans="1:4" hidden="1" outlineLevel="1" collapsed="1">
      <c r="A161" s="48">
        <v>45108</v>
      </c>
      <c r="B161" s="143">
        <v>1</v>
      </c>
      <c r="C161" s="143">
        <v>2</v>
      </c>
      <c r="D161" s="19">
        <v>267</v>
      </c>
    </row>
    <row r="162" spans="1:4" hidden="1" outlineLevel="1" collapsed="1">
      <c r="A162" s="48">
        <v>45139</v>
      </c>
      <c r="B162" s="143">
        <v>1</v>
      </c>
      <c r="C162" s="143">
        <v>2</v>
      </c>
      <c r="D162" s="19">
        <v>267</v>
      </c>
    </row>
    <row r="163" spans="1:4" hidden="1" outlineLevel="1" collapsed="1">
      <c r="A163" s="48">
        <v>45170</v>
      </c>
      <c r="B163" s="143">
        <v>1</v>
      </c>
      <c r="C163" s="143">
        <v>2</v>
      </c>
      <c r="D163" s="19">
        <v>267</v>
      </c>
    </row>
    <row r="164" spans="1:4" hidden="1" outlineLevel="1" collapsed="1">
      <c r="A164" s="48">
        <v>45200</v>
      </c>
      <c r="B164" s="143">
        <v>1</v>
      </c>
      <c r="C164" s="143">
        <v>2</v>
      </c>
      <c r="D164" s="19">
        <v>267</v>
      </c>
    </row>
    <row r="165" spans="1:4" hidden="1" outlineLevel="1" collapsed="1">
      <c r="A165" s="48">
        <v>45231</v>
      </c>
      <c r="B165" s="143">
        <v>1</v>
      </c>
      <c r="C165" s="143">
        <v>2</v>
      </c>
      <c r="D165" s="19">
        <v>267</v>
      </c>
    </row>
    <row r="166" spans="1:4" hidden="1" outlineLevel="1" collapsed="1">
      <c r="A166" s="48">
        <v>45261</v>
      </c>
      <c r="B166" s="143">
        <v>1</v>
      </c>
      <c r="C166" s="143">
        <v>2</v>
      </c>
      <c r="D166" s="19">
        <v>268</v>
      </c>
    </row>
    <row r="167" spans="1:4" hidden="1" outlineLevel="1" collapsed="1">
      <c r="A167" s="48">
        <v>45292</v>
      </c>
      <c r="B167" s="143">
        <v>1</v>
      </c>
      <c r="C167" s="143">
        <v>2</v>
      </c>
      <c r="D167" s="19">
        <v>268</v>
      </c>
    </row>
    <row r="168" spans="1:4" hidden="1" outlineLevel="1" collapsed="1">
      <c r="A168" s="48">
        <v>45323</v>
      </c>
      <c r="B168" s="143">
        <v>1</v>
      </c>
      <c r="C168" s="143">
        <v>2</v>
      </c>
      <c r="D168" s="19">
        <v>268</v>
      </c>
    </row>
    <row r="169" spans="1:4" collapsed="1">
      <c r="A169" s="48">
        <v>45352</v>
      </c>
      <c r="B169" s="143">
        <v>1</v>
      </c>
      <c r="C169" s="143">
        <v>2</v>
      </c>
      <c r="D169" s="19">
        <v>263</v>
      </c>
    </row>
    <row r="170" spans="1:4">
      <c r="A170" s="48">
        <v>45383</v>
      </c>
      <c r="B170" s="143">
        <v>1</v>
      </c>
      <c r="C170" s="143">
        <v>2</v>
      </c>
      <c r="D170" s="19">
        <v>263</v>
      </c>
    </row>
    <row r="171" spans="1:4">
      <c r="A171" s="48">
        <v>45413</v>
      </c>
      <c r="B171" s="143">
        <v>1</v>
      </c>
      <c r="C171" s="143">
        <v>2</v>
      </c>
      <c r="D171" s="19">
        <v>263</v>
      </c>
    </row>
    <row r="172" spans="1:4">
      <c r="A172" s="48">
        <v>45444</v>
      </c>
      <c r="B172" s="143">
        <v>1</v>
      </c>
      <c r="C172" s="143">
        <v>2</v>
      </c>
      <c r="D172" s="19">
        <v>262</v>
      </c>
    </row>
    <row r="173" spans="1:4">
      <c r="A173" s="48">
        <v>45474</v>
      </c>
      <c r="B173" s="143">
        <v>1</v>
      </c>
      <c r="C173" s="143">
        <v>2</v>
      </c>
      <c r="D173" s="19">
        <v>262</v>
      </c>
    </row>
    <row r="174" spans="1:4">
      <c r="A174" s="48">
        <v>45505</v>
      </c>
      <c r="B174" s="143">
        <v>1</v>
      </c>
      <c r="C174" s="143">
        <v>2</v>
      </c>
      <c r="D174" s="19">
        <v>262</v>
      </c>
    </row>
    <row r="175" spans="1:4">
      <c r="A175" s="48">
        <v>45536</v>
      </c>
      <c r="B175" s="143">
        <v>1</v>
      </c>
      <c r="C175" s="143">
        <v>2</v>
      </c>
      <c r="D175" s="19">
        <v>261</v>
      </c>
    </row>
    <row r="176" spans="1:4">
      <c r="A176" s="48">
        <v>45566</v>
      </c>
      <c r="B176" s="143">
        <v>1</v>
      </c>
      <c r="C176" s="143">
        <v>2</v>
      </c>
      <c r="D176" s="19">
        <v>261</v>
      </c>
    </row>
    <row r="177" spans="1:4">
      <c r="A177" s="48">
        <v>45597</v>
      </c>
      <c r="B177" s="143">
        <v>1</v>
      </c>
      <c r="C177" s="143">
        <v>2</v>
      </c>
      <c r="D177" s="19">
        <v>261</v>
      </c>
    </row>
    <row r="178" spans="1:4">
      <c r="A178" s="48">
        <v>45627</v>
      </c>
      <c r="B178" s="143">
        <v>1</v>
      </c>
      <c r="C178" s="143">
        <v>2</v>
      </c>
      <c r="D178" s="19">
        <v>261</v>
      </c>
    </row>
    <row r="179" spans="1:4">
      <c r="A179" s="48">
        <v>45658</v>
      </c>
      <c r="B179" s="143">
        <v>1</v>
      </c>
      <c r="C179" s="143">
        <v>2</v>
      </c>
      <c r="D179" s="19">
        <v>261</v>
      </c>
    </row>
    <row r="180" spans="1:4">
      <c r="A180" s="48">
        <v>45689</v>
      </c>
      <c r="B180" s="143">
        <v>1</v>
      </c>
      <c r="C180" s="143">
        <v>2</v>
      </c>
      <c r="D180" s="19">
        <v>261</v>
      </c>
    </row>
    <row r="181" spans="1:4">
      <c r="A181" s="48">
        <v>45717</v>
      </c>
      <c r="B181" s="143">
        <v>1</v>
      </c>
      <c r="C181" s="143">
        <v>2</v>
      </c>
      <c r="D181" s="19">
        <v>261</v>
      </c>
    </row>
  </sheetData>
  <mergeCells count="5">
    <mergeCell ref="B6:B8"/>
    <mergeCell ref="C6:C8"/>
    <mergeCell ref="A6:A8"/>
    <mergeCell ref="A4:F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132</v>
      </c>
    </row>
    <row r="2" spans="1:16" ht="6" customHeight="1"/>
    <row r="3" spans="1:16">
      <c r="A3" s="109" t="s">
        <v>191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205" t="s">
        <v>131</v>
      </c>
      <c r="B4" s="217"/>
      <c r="C4" s="217"/>
      <c r="D4" s="217"/>
      <c r="E4" s="217"/>
      <c r="F4" s="217"/>
    </row>
    <row r="5" spans="1:16">
      <c r="A5" s="13" t="s">
        <v>128</v>
      </c>
    </row>
    <row r="6" spans="1:16">
      <c r="A6" s="252" t="s">
        <v>192</v>
      </c>
      <c r="B6" s="252" t="s">
        <v>193</v>
      </c>
      <c r="C6" s="252" t="s">
        <v>194</v>
      </c>
      <c r="D6" s="253" t="s">
        <v>266</v>
      </c>
      <c r="E6" s="253"/>
    </row>
    <row r="7" spans="1:16" ht="18.75" customHeight="1">
      <c r="A7" s="252"/>
      <c r="B7" s="252"/>
      <c r="C7" s="252"/>
      <c r="D7" s="252" t="s">
        <v>195</v>
      </c>
      <c r="E7" s="254" t="s">
        <v>174</v>
      </c>
    </row>
    <row r="8" spans="1:16">
      <c r="A8" s="252"/>
      <c r="B8" s="252"/>
      <c r="C8" s="252"/>
      <c r="D8" s="252"/>
      <c r="E8" s="252"/>
    </row>
    <row r="9" spans="1:16" s="1" customFormat="1" ht="13.8">
      <c r="A9" s="18">
        <v>1</v>
      </c>
      <c r="B9" s="136">
        <v>2</v>
      </c>
      <c r="C9" s="18">
        <v>3</v>
      </c>
      <c r="D9" s="136">
        <v>4</v>
      </c>
      <c r="E9" s="136">
        <v>5</v>
      </c>
    </row>
    <row r="10" spans="1:16" s="1" customFormat="1">
      <c r="A10" s="153">
        <v>2</v>
      </c>
      <c r="B10" s="155" t="s">
        <v>200</v>
      </c>
      <c r="C10" s="154">
        <v>322313</v>
      </c>
      <c r="D10" s="154">
        <v>43</v>
      </c>
      <c r="E10" s="154">
        <v>2</v>
      </c>
    </row>
    <row r="11" spans="1:16" s="1" customFormat="1">
      <c r="A11" s="153">
        <v>6</v>
      </c>
      <c r="B11" s="155" t="s">
        <v>201</v>
      </c>
      <c r="C11" s="154">
        <v>300465</v>
      </c>
      <c r="D11" s="154">
        <v>1152</v>
      </c>
      <c r="E11" s="154">
        <v>36</v>
      </c>
    </row>
    <row r="12" spans="1:16" s="1" customFormat="1">
      <c r="A12" s="153">
        <v>29</v>
      </c>
      <c r="B12" s="155" t="s">
        <v>218</v>
      </c>
      <c r="C12" s="154">
        <v>300119</v>
      </c>
      <c r="D12" s="154">
        <v>32</v>
      </c>
      <c r="E12" s="154">
        <v>2</v>
      </c>
    </row>
    <row r="13" spans="1:16" s="1" customFormat="1">
      <c r="A13" s="153">
        <v>36</v>
      </c>
      <c r="B13" s="155" t="s">
        <v>264</v>
      </c>
      <c r="C13" s="154">
        <v>300335</v>
      </c>
      <c r="D13" s="154">
        <v>325</v>
      </c>
      <c r="E13" s="154">
        <v>15</v>
      </c>
    </row>
    <row r="14" spans="1:16" s="1" customFormat="1">
      <c r="A14" s="153">
        <v>43</v>
      </c>
      <c r="B14" s="155" t="s">
        <v>202</v>
      </c>
      <c r="C14" s="154">
        <v>320940</v>
      </c>
      <c r="D14" s="154">
        <v>3</v>
      </c>
      <c r="E14" s="154">
        <v>0</v>
      </c>
    </row>
    <row r="15" spans="1:16" s="1" customFormat="1">
      <c r="A15" s="153">
        <v>46</v>
      </c>
      <c r="B15" s="155" t="s">
        <v>256</v>
      </c>
      <c r="C15" s="154">
        <v>305299</v>
      </c>
      <c r="D15" s="154">
        <v>1105</v>
      </c>
      <c r="E15" s="154">
        <v>52</v>
      </c>
    </row>
    <row r="16" spans="1:16" s="1" customFormat="1">
      <c r="A16" s="153">
        <v>49</v>
      </c>
      <c r="B16" s="155" t="s">
        <v>203</v>
      </c>
      <c r="C16" s="154">
        <v>353100</v>
      </c>
      <c r="D16" s="154">
        <v>15</v>
      </c>
      <c r="E16" s="154">
        <v>0</v>
      </c>
    </row>
    <row r="17" spans="1:5" s="1" customFormat="1">
      <c r="A17" s="153">
        <v>62</v>
      </c>
      <c r="B17" s="155" t="s">
        <v>204</v>
      </c>
      <c r="C17" s="154">
        <v>339500</v>
      </c>
      <c r="D17" s="154">
        <v>94</v>
      </c>
      <c r="E17" s="154">
        <v>4</v>
      </c>
    </row>
    <row r="18" spans="1:5" s="1" customFormat="1">
      <c r="A18" s="153">
        <v>72</v>
      </c>
      <c r="B18" s="155" t="s">
        <v>230</v>
      </c>
      <c r="C18" s="154">
        <v>334840</v>
      </c>
      <c r="D18" s="154">
        <v>1</v>
      </c>
      <c r="E18" s="154">
        <v>0</v>
      </c>
    </row>
    <row r="19" spans="1:5" s="1" customFormat="1">
      <c r="A19" s="153">
        <v>88</v>
      </c>
      <c r="B19" s="155" t="s">
        <v>250</v>
      </c>
      <c r="C19" s="154">
        <v>325365</v>
      </c>
      <c r="D19" s="154">
        <v>65</v>
      </c>
      <c r="E19" s="154">
        <v>1</v>
      </c>
    </row>
    <row r="20" spans="1:5" s="1" customFormat="1">
      <c r="A20" s="153">
        <v>91</v>
      </c>
      <c r="B20" s="155" t="s">
        <v>255</v>
      </c>
      <c r="C20" s="154">
        <v>325268</v>
      </c>
      <c r="D20" s="154">
        <v>20</v>
      </c>
      <c r="E20" s="154">
        <v>0</v>
      </c>
    </row>
    <row r="21" spans="1:5" s="1" customFormat="1">
      <c r="A21" s="153">
        <v>95</v>
      </c>
      <c r="B21" s="155" t="s">
        <v>251</v>
      </c>
      <c r="C21" s="154">
        <v>325990</v>
      </c>
      <c r="D21" s="154">
        <v>9</v>
      </c>
      <c r="E21" s="154">
        <v>0</v>
      </c>
    </row>
    <row r="22" spans="1:5" s="1" customFormat="1">
      <c r="A22" s="153">
        <v>96</v>
      </c>
      <c r="B22" s="155" t="s">
        <v>231</v>
      </c>
      <c r="C22" s="154">
        <v>307770</v>
      </c>
      <c r="D22" s="154">
        <v>199</v>
      </c>
      <c r="E22" s="154">
        <v>10</v>
      </c>
    </row>
    <row r="23" spans="1:5" s="1" customFormat="1" ht="15" customHeight="1">
      <c r="A23" s="153">
        <v>101</v>
      </c>
      <c r="B23" s="155" t="s">
        <v>205</v>
      </c>
      <c r="C23" s="154">
        <v>313849</v>
      </c>
      <c r="D23" s="154">
        <v>25</v>
      </c>
      <c r="E23" s="154">
        <v>6</v>
      </c>
    </row>
    <row r="24" spans="1:5" s="1" customFormat="1">
      <c r="A24" s="153">
        <v>105</v>
      </c>
      <c r="B24" s="155" t="s">
        <v>216</v>
      </c>
      <c r="C24" s="154">
        <v>328168</v>
      </c>
      <c r="D24" s="154">
        <v>45</v>
      </c>
      <c r="E24" s="154">
        <v>2</v>
      </c>
    </row>
    <row r="25" spans="1:5" s="1" customFormat="1">
      <c r="A25" s="153">
        <v>106</v>
      </c>
      <c r="B25" s="155" t="s">
        <v>206</v>
      </c>
      <c r="C25" s="154">
        <v>328209</v>
      </c>
      <c r="D25" s="154">
        <v>46</v>
      </c>
      <c r="E25" s="154">
        <v>2</v>
      </c>
    </row>
    <row r="26" spans="1:5" s="1" customFormat="1">
      <c r="A26" s="153">
        <v>113</v>
      </c>
      <c r="B26" s="155" t="s">
        <v>219</v>
      </c>
      <c r="C26" s="154">
        <v>331489</v>
      </c>
      <c r="D26" s="154">
        <v>73</v>
      </c>
      <c r="E26" s="154">
        <v>59</v>
      </c>
    </row>
    <row r="27" spans="1:5" s="1" customFormat="1">
      <c r="A27" s="153">
        <v>115</v>
      </c>
      <c r="B27" s="155" t="s">
        <v>237</v>
      </c>
      <c r="C27" s="154">
        <v>334851</v>
      </c>
      <c r="D27" s="154">
        <v>223</v>
      </c>
      <c r="E27" s="154">
        <v>8</v>
      </c>
    </row>
    <row r="28" spans="1:5" s="1" customFormat="1">
      <c r="A28" s="153">
        <v>123</v>
      </c>
      <c r="B28" s="155" t="s">
        <v>232</v>
      </c>
      <c r="C28" s="154">
        <v>351607</v>
      </c>
      <c r="D28" s="154">
        <v>16</v>
      </c>
      <c r="E28" s="154">
        <v>1</v>
      </c>
    </row>
    <row r="29" spans="1:5" s="1" customFormat="1">
      <c r="A29" s="153">
        <v>128</v>
      </c>
      <c r="B29" s="155" t="s">
        <v>220</v>
      </c>
      <c r="C29" s="154">
        <v>351254</v>
      </c>
      <c r="D29" s="154">
        <v>3</v>
      </c>
      <c r="E29" s="154">
        <v>0</v>
      </c>
    </row>
    <row r="30" spans="1:5" s="1" customFormat="1">
      <c r="A30" s="153">
        <v>129</v>
      </c>
      <c r="B30" s="155" t="s">
        <v>233</v>
      </c>
      <c r="C30" s="154">
        <v>321723</v>
      </c>
      <c r="D30" s="154">
        <v>1</v>
      </c>
      <c r="E30" s="154">
        <v>0</v>
      </c>
    </row>
    <row r="31" spans="1:5" s="1" customFormat="1">
      <c r="A31" s="153">
        <v>133</v>
      </c>
      <c r="B31" s="155" t="s">
        <v>221</v>
      </c>
      <c r="C31" s="154">
        <v>353489</v>
      </c>
      <c r="D31" s="154">
        <v>49</v>
      </c>
      <c r="E31" s="154">
        <v>0</v>
      </c>
    </row>
    <row r="32" spans="1:5" s="1" customFormat="1">
      <c r="A32" s="153">
        <v>136</v>
      </c>
      <c r="B32" s="155" t="s">
        <v>238</v>
      </c>
      <c r="C32" s="154">
        <v>351005</v>
      </c>
      <c r="D32" s="154">
        <v>218</v>
      </c>
      <c r="E32" s="154">
        <v>6</v>
      </c>
    </row>
    <row r="33" spans="1:5" s="1" customFormat="1">
      <c r="A33" s="153">
        <v>142</v>
      </c>
      <c r="B33" s="155" t="s">
        <v>239</v>
      </c>
      <c r="C33" s="154">
        <v>336310</v>
      </c>
      <c r="D33" s="154">
        <v>72</v>
      </c>
      <c r="E33" s="154">
        <v>2</v>
      </c>
    </row>
    <row r="34" spans="1:5" s="1" customFormat="1">
      <c r="A34" s="153">
        <v>146</v>
      </c>
      <c r="B34" s="155" t="s">
        <v>261</v>
      </c>
      <c r="C34" s="154">
        <v>320371</v>
      </c>
      <c r="D34" s="154">
        <v>13</v>
      </c>
      <c r="E34" s="154">
        <v>2</v>
      </c>
    </row>
    <row r="35" spans="1:5" s="1" customFormat="1">
      <c r="A35" s="153">
        <v>153</v>
      </c>
      <c r="B35" s="155" t="s">
        <v>222</v>
      </c>
      <c r="C35" s="154">
        <v>380838</v>
      </c>
      <c r="D35" s="154">
        <v>39</v>
      </c>
      <c r="E35" s="154">
        <v>2</v>
      </c>
    </row>
    <row r="36" spans="1:5" s="1" customFormat="1">
      <c r="A36" s="153">
        <v>171</v>
      </c>
      <c r="B36" s="155" t="s">
        <v>252</v>
      </c>
      <c r="C36" s="154">
        <v>300614</v>
      </c>
      <c r="D36" s="154">
        <v>125</v>
      </c>
      <c r="E36" s="154">
        <v>14</v>
      </c>
    </row>
    <row r="37" spans="1:5" s="1" customFormat="1">
      <c r="A37" s="153">
        <v>205</v>
      </c>
      <c r="B37" s="155" t="s">
        <v>207</v>
      </c>
      <c r="C37" s="154">
        <v>313582</v>
      </c>
      <c r="D37" s="154">
        <v>22</v>
      </c>
      <c r="E37" s="154">
        <v>5</v>
      </c>
    </row>
    <row r="38" spans="1:5" s="1" customFormat="1">
      <c r="A38" s="153">
        <v>231</v>
      </c>
      <c r="B38" s="155" t="s">
        <v>234</v>
      </c>
      <c r="C38" s="154">
        <v>322539</v>
      </c>
      <c r="D38" s="154">
        <v>19</v>
      </c>
      <c r="E38" s="154">
        <v>1</v>
      </c>
    </row>
    <row r="39" spans="1:5" s="1" customFormat="1">
      <c r="A39" s="153">
        <v>240</v>
      </c>
      <c r="B39" s="155" t="s">
        <v>262</v>
      </c>
      <c r="C39" s="154">
        <v>322540</v>
      </c>
      <c r="D39" s="154">
        <v>44</v>
      </c>
      <c r="E39" s="154">
        <v>1</v>
      </c>
    </row>
    <row r="40" spans="1:5" s="1" customFormat="1">
      <c r="A40" s="153">
        <v>242</v>
      </c>
      <c r="B40" s="155" t="s">
        <v>253</v>
      </c>
      <c r="C40" s="154">
        <v>322001</v>
      </c>
      <c r="D40" s="154">
        <v>13</v>
      </c>
      <c r="E40" s="154">
        <v>0</v>
      </c>
    </row>
    <row r="41" spans="1:5" s="1" customFormat="1">
      <c r="A41" s="153">
        <v>251</v>
      </c>
      <c r="B41" s="155" t="s">
        <v>208</v>
      </c>
      <c r="C41" s="154">
        <v>300658</v>
      </c>
      <c r="D41" s="154">
        <v>14</v>
      </c>
      <c r="E41" s="154">
        <v>0</v>
      </c>
    </row>
    <row r="42" spans="1:5" s="1" customFormat="1">
      <c r="A42" s="153">
        <v>270</v>
      </c>
      <c r="B42" s="155" t="s">
        <v>235</v>
      </c>
      <c r="C42" s="154">
        <v>305749</v>
      </c>
      <c r="D42" s="154">
        <v>34</v>
      </c>
      <c r="E42" s="154">
        <v>2</v>
      </c>
    </row>
    <row r="43" spans="1:5" s="1" customFormat="1">
      <c r="A43" s="153">
        <v>272</v>
      </c>
      <c r="B43" s="155" t="s">
        <v>263</v>
      </c>
      <c r="C43" s="154">
        <v>300346</v>
      </c>
      <c r="D43" s="154">
        <v>137</v>
      </c>
      <c r="E43" s="154">
        <v>3</v>
      </c>
    </row>
    <row r="44" spans="1:5" s="1" customFormat="1">
      <c r="A44" s="153">
        <v>274</v>
      </c>
      <c r="B44" s="155" t="s">
        <v>209</v>
      </c>
      <c r="C44" s="154">
        <v>320478</v>
      </c>
      <c r="D44" s="154">
        <v>212</v>
      </c>
      <c r="E44" s="154">
        <v>7</v>
      </c>
    </row>
    <row r="45" spans="1:5" s="1" customFormat="1">
      <c r="A45" s="153">
        <v>286</v>
      </c>
      <c r="B45" s="155" t="s">
        <v>240</v>
      </c>
      <c r="C45" s="154">
        <v>306500</v>
      </c>
      <c r="D45" s="154">
        <v>32</v>
      </c>
      <c r="E45" s="154">
        <v>1</v>
      </c>
    </row>
    <row r="46" spans="1:5" s="1" customFormat="1">
      <c r="A46" s="153">
        <v>288</v>
      </c>
      <c r="B46" s="155" t="s">
        <v>210</v>
      </c>
      <c r="C46" s="154">
        <v>300647</v>
      </c>
      <c r="D46" s="154">
        <v>4</v>
      </c>
      <c r="E46" s="154">
        <v>0</v>
      </c>
    </row>
    <row r="47" spans="1:5" s="1" customFormat="1">
      <c r="A47" s="153">
        <v>290</v>
      </c>
      <c r="B47" s="155" t="s">
        <v>223</v>
      </c>
      <c r="C47" s="154">
        <v>300506</v>
      </c>
      <c r="D47" s="154">
        <v>11</v>
      </c>
      <c r="E47" s="154">
        <v>0</v>
      </c>
    </row>
    <row r="48" spans="1:5" s="1" customFormat="1">
      <c r="A48" s="153">
        <v>295</v>
      </c>
      <c r="B48" s="155" t="s">
        <v>241</v>
      </c>
      <c r="C48" s="154">
        <v>300539</v>
      </c>
      <c r="D48" s="154">
        <v>0</v>
      </c>
      <c r="E48" s="154">
        <v>0</v>
      </c>
    </row>
    <row r="49" spans="1:5" s="1" customFormat="1">
      <c r="A49" s="153">
        <v>296</v>
      </c>
      <c r="B49" s="155" t="s">
        <v>211</v>
      </c>
      <c r="C49" s="154">
        <v>300528</v>
      </c>
      <c r="D49" s="154">
        <v>69</v>
      </c>
      <c r="E49" s="154">
        <v>2</v>
      </c>
    </row>
    <row r="50" spans="1:5" s="1" customFormat="1">
      <c r="A50" s="153">
        <v>297</v>
      </c>
      <c r="B50" s="155" t="s">
        <v>224</v>
      </c>
      <c r="C50" s="154">
        <v>300584</v>
      </c>
      <c r="D50" s="154">
        <v>0</v>
      </c>
      <c r="E50" s="154">
        <v>0</v>
      </c>
    </row>
    <row r="51" spans="1:5" s="1" customFormat="1">
      <c r="A51" s="153">
        <v>298</v>
      </c>
      <c r="B51" s="155" t="s">
        <v>212</v>
      </c>
      <c r="C51" s="154">
        <v>320984</v>
      </c>
      <c r="D51" s="154">
        <v>4</v>
      </c>
      <c r="E51" s="154">
        <v>0</v>
      </c>
    </row>
    <row r="52" spans="1:5" s="1" customFormat="1">
      <c r="A52" s="153">
        <v>305</v>
      </c>
      <c r="B52" s="155" t="s">
        <v>213</v>
      </c>
      <c r="C52" s="154">
        <v>307123</v>
      </c>
      <c r="D52" s="154">
        <v>34</v>
      </c>
      <c r="E52" s="154">
        <v>1</v>
      </c>
    </row>
    <row r="53" spans="1:5" s="1" customFormat="1">
      <c r="A53" s="153">
        <v>311</v>
      </c>
      <c r="B53" s="155" t="s">
        <v>242</v>
      </c>
      <c r="C53" s="154">
        <v>380106</v>
      </c>
      <c r="D53" s="154">
        <v>0</v>
      </c>
      <c r="E53" s="154">
        <v>0</v>
      </c>
    </row>
    <row r="54" spans="1:5" s="1" customFormat="1" ht="28.8">
      <c r="A54" s="153">
        <v>313</v>
      </c>
      <c r="B54" s="155" t="s">
        <v>243</v>
      </c>
      <c r="C54" s="154">
        <v>380883</v>
      </c>
      <c r="D54" s="154">
        <v>0</v>
      </c>
      <c r="E54" s="154">
        <v>0</v>
      </c>
    </row>
    <row r="55" spans="1:5" s="1" customFormat="1" ht="28.8">
      <c r="A55" s="153">
        <v>320</v>
      </c>
      <c r="B55" s="155" t="s">
        <v>257</v>
      </c>
      <c r="C55" s="154">
        <v>380281</v>
      </c>
      <c r="D55" s="154">
        <v>29</v>
      </c>
      <c r="E55" s="154">
        <v>1</v>
      </c>
    </row>
    <row r="56" spans="1:5" s="1" customFormat="1">
      <c r="A56" s="153">
        <v>329</v>
      </c>
      <c r="B56" s="155" t="s">
        <v>244</v>
      </c>
      <c r="C56" s="154">
        <v>380366</v>
      </c>
      <c r="D56" s="154">
        <v>1</v>
      </c>
      <c r="E56" s="154">
        <v>0</v>
      </c>
    </row>
    <row r="57" spans="1:5" s="1" customFormat="1">
      <c r="A57" s="153">
        <v>331</v>
      </c>
      <c r="B57" s="155" t="s">
        <v>245</v>
      </c>
      <c r="C57" s="154">
        <v>380441</v>
      </c>
      <c r="D57" s="154">
        <v>0</v>
      </c>
      <c r="E57" s="154">
        <v>0</v>
      </c>
    </row>
    <row r="58" spans="1:5" s="1" customFormat="1">
      <c r="A58" s="153">
        <v>381</v>
      </c>
      <c r="B58" s="155" t="s">
        <v>225</v>
      </c>
      <c r="C58" s="154">
        <v>313009</v>
      </c>
      <c r="D58" s="154">
        <v>8</v>
      </c>
      <c r="E58" s="154">
        <v>0</v>
      </c>
    </row>
    <row r="59" spans="1:5" s="1" customFormat="1">
      <c r="A59" s="153">
        <v>386</v>
      </c>
      <c r="B59" s="155" t="s">
        <v>254</v>
      </c>
      <c r="C59" s="154">
        <v>380526</v>
      </c>
      <c r="D59" s="154">
        <v>32</v>
      </c>
      <c r="E59" s="154">
        <v>1</v>
      </c>
    </row>
    <row r="60" spans="1:5" s="1" customFormat="1">
      <c r="A60" s="153">
        <v>387</v>
      </c>
      <c r="B60" s="155" t="s">
        <v>265</v>
      </c>
      <c r="C60" s="154">
        <v>380548</v>
      </c>
      <c r="D60" s="154">
        <v>6</v>
      </c>
      <c r="E60" s="154">
        <v>0</v>
      </c>
    </row>
    <row r="61" spans="1:5" s="1" customFormat="1">
      <c r="A61" s="153">
        <v>389</v>
      </c>
      <c r="B61" s="155" t="s">
        <v>226</v>
      </c>
      <c r="C61" s="154">
        <v>380582</v>
      </c>
      <c r="D61" s="154">
        <v>14</v>
      </c>
      <c r="E61" s="154">
        <v>0</v>
      </c>
    </row>
    <row r="62" spans="1:5" s="1" customFormat="1">
      <c r="A62" s="153">
        <v>392</v>
      </c>
      <c r="B62" s="155" t="s">
        <v>214</v>
      </c>
      <c r="C62" s="154">
        <v>380634</v>
      </c>
      <c r="D62" s="154">
        <v>153</v>
      </c>
      <c r="E62" s="154">
        <v>9</v>
      </c>
    </row>
    <row r="63" spans="1:5" s="1" customFormat="1">
      <c r="A63" s="153">
        <v>394</v>
      </c>
      <c r="B63" s="155" t="s">
        <v>246</v>
      </c>
      <c r="C63" s="154">
        <v>380645</v>
      </c>
      <c r="D63" s="154">
        <v>5</v>
      </c>
      <c r="E63" s="154">
        <v>0</v>
      </c>
    </row>
    <row r="64" spans="1:5" s="1" customFormat="1">
      <c r="A64" s="153">
        <v>395</v>
      </c>
      <c r="B64" s="155" t="s">
        <v>236</v>
      </c>
      <c r="C64" s="154">
        <v>377090</v>
      </c>
      <c r="D64" s="154">
        <v>5</v>
      </c>
      <c r="E64" s="154">
        <v>0</v>
      </c>
    </row>
    <row r="65" spans="1:5" s="1" customFormat="1">
      <c r="A65" s="153">
        <v>407</v>
      </c>
      <c r="B65" s="155" t="s">
        <v>247</v>
      </c>
      <c r="C65" s="154">
        <v>380731</v>
      </c>
      <c r="D65" s="154">
        <v>0</v>
      </c>
      <c r="E65" s="154">
        <v>0</v>
      </c>
    </row>
    <row r="66" spans="1:5" s="1" customFormat="1">
      <c r="A66" s="153">
        <v>455</v>
      </c>
      <c r="B66" s="155" t="s">
        <v>248</v>
      </c>
      <c r="C66" s="154">
        <v>380797</v>
      </c>
      <c r="D66" s="154">
        <v>0</v>
      </c>
      <c r="E66" s="154">
        <v>0</v>
      </c>
    </row>
    <row r="67" spans="1:5" s="1" customFormat="1">
      <c r="A67" s="153">
        <v>553</v>
      </c>
      <c r="B67" s="155" t="s">
        <v>217</v>
      </c>
      <c r="C67" s="154">
        <v>380946</v>
      </c>
      <c r="D67" s="154">
        <v>0</v>
      </c>
      <c r="E67" s="154">
        <v>0</v>
      </c>
    </row>
    <row r="68" spans="1:5" s="1" customFormat="1">
      <c r="A68" s="153">
        <v>694</v>
      </c>
      <c r="B68" s="155" t="s">
        <v>227</v>
      </c>
      <c r="C68" s="154">
        <v>339050</v>
      </c>
      <c r="D68" s="154">
        <v>40</v>
      </c>
      <c r="E68" s="154">
        <v>1</v>
      </c>
    </row>
    <row r="69" spans="1:5" s="1" customFormat="1">
      <c r="A69" s="153">
        <v>774</v>
      </c>
      <c r="B69" s="155" t="s">
        <v>249</v>
      </c>
      <c r="C69" s="154">
        <v>339072</v>
      </c>
      <c r="D69" s="154">
        <v>13</v>
      </c>
      <c r="E69" s="154">
        <v>0</v>
      </c>
    </row>
    <row r="70" spans="1:5" s="1" customFormat="1">
      <c r="A70" s="153"/>
      <c r="B70" s="159" t="s">
        <v>267</v>
      </c>
      <c r="C70" s="160"/>
      <c r="D70" s="160">
        <v>4966</v>
      </c>
      <c r="E70" s="160">
        <v>261</v>
      </c>
    </row>
    <row r="71" spans="1:5" s="1" customFormat="1">
      <c r="A71" s="153"/>
      <c r="B71" s="159"/>
      <c r="C71" s="160"/>
      <c r="D71" s="160"/>
      <c r="E71" s="160"/>
    </row>
    <row r="72" spans="1:5" s="1" customFormat="1">
      <c r="A72" s="153"/>
      <c r="B72" s="155"/>
      <c r="C72" s="154"/>
      <c r="D72" s="154"/>
      <c r="E72" s="154"/>
    </row>
    <row r="73" spans="1:5" s="1" customFormat="1">
      <c r="A73" s="153"/>
      <c r="B73" s="155"/>
      <c r="C73" s="154"/>
      <c r="D73" s="154"/>
      <c r="E73" s="154"/>
    </row>
    <row r="74" spans="1:5" s="1" customFormat="1">
      <c r="A74" s="153"/>
      <c r="B74" s="155"/>
      <c r="C74" s="154"/>
      <c r="D74" s="154"/>
      <c r="E74" s="154"/>
    </row>
    <row r="75" spans="1:5" s="1" customFormat="1">
      <c r="A75" s="153"/>
      <c r="B75" s="155"/>
      <c r="C75" s="154"/>
      <c r="D75" s="154"/>
      <c r="E75" s="154"/>
    </row>
    <row r="76" spans="1:5" s="1" customFormat="1">
      <c r="A76" s="153"/>
      <c r="B76" s="155"/>
      <c r="C76" s="154"/>
      <c r="D76" s="154"/>
      <c r="E76" s="154"/>
    </row>
    <row r="77" spans="1:5" s="1" customFormat="1">
      <c r="A77" s="153"/>
      <c r="B77" s="145"/>
      <c r="C77" s="154"/>
      <c r="D77" s="154"/>
      <c r="E77" s="154"/>
    </row>
    <row r="78" spans="1:5" s="1" customFormat="1">
      <c r="A78" s="153"/>
      <c r="B78" s="155"/>
      <c r="C78" s="154"/>
      <c r="D78" s="154"/>
      <c r="E78" s="154"/>
    </row>
    <row r="79" spans="1:5" s="1" customFormat="1">
      <c r="A79" s="153"/>
      <c r="C79" s="154"/>
      <c r="D79" s="154"/>
      <c r="E79" s="154"/>
    </row>
    <row r="80" spans="1:5" s="1" customFormat="1">
      <c r="A80" s="153"/>
      <c r="C80" s="145"/>
      <c r="D80" s="154"/>
      <c r="E80" s="154"/>
    </row>
    <row r="81" spans="1:5" s="1" customFormat="1">
      <c r="A81" s="153"/>
      <c r="B81" s="155"/>
      <c r="C81" s="154"/>
      <c r="D81" s="154"/>
      <c r="E81" s="154"/>
    </row>
    <row r="82" spans="1:5" s="1" customFormat="1">
      <c r="A82" s="153"/>
      <c r="B82" s="155"/>
      <c r="C82" s="154"/>
      <c r="D82" s="154"/>
      <c r="E82" s="154"/>
    </row>
    <row r="83" spans="1:5" s="1" customFormat="1">
      <c r="A83" s="153"/>
      <c r="B83" s="155"/>
      <c r="C83" s="154"/>
      <c r="D83" s="154"/>
      <c r="E83" s="154"/>
    </row>
    <row r="84" spans="1:5" s="1" customFormat="1">
      <c r="A84" s="153"/>
      <c r="B84" s="155"/>
      <c r="C84" s="154"/>
      <c r="D84" s="154"/>
      <c r="E84" s="154"/>
    </row>
    <row r="85" spans="1:5" s="1" customFormat="1">
      <c r="A85" s="153"/>
      <c r="B85" s="155"/>
      <c r="C85" s="154"/>
      <c r="D85" s="154"/>
      <c r="E85" s="154"/>
    </row>
    <row r="86" spans="1:5" s="1" customFormat="1">
      <c r="A86" s="153"/>
      <c r="B86" s="155"/>
      <c r="C86" s="154"/>
      <c r="D86" s="154"/>
      <c r="E86" s="154"/>
    </row>
    <row r="87" spans="1:5" s="1" customFormat="1">
      <c r="A87" s="153"/>
      <c r="B87" s="155"/>
      <c r="C87" s="154"/>
      <c r="D87" s="154"/>
      <c r="E87" s="154"/>
    </row>
    <row r="88" spans="1:5" s="1" customFormat="1">
      <c r="A88" s="153"/>
      <c r="B88" s="156"/>
      <c r="C88" s="154"/>
      <c r="D88" s="154"/>
      <c r="E88" s="154"/>
    </row>
    <row r="89" spans="1:5" s="1" customFormat="1">
      <c r="A89" s="153"/>
      <c r="B89" s="156"/>
      <c r="C89" s="154"/>
      <c r="D89" s="154"/>
      <c r="E89" s="154"/>
    </row>
    <row r="90" spans="1:5" s="1" customFormat="1">
      <c r="A90" s="153"/>
      <c r="B90" s="156"/>
      <c r="C90" s="154"/>
      <c r="D90" s="154"/>
      <c r="E90" s="154"/>
    </row>
    <row r="91" spans="1:5" s="1" customFormat="1">
      <c r="A91" s="145"/>
    </row>
  </sheetData>
  <mergeCells count="7">
    <mergeCell ref="A4:F4"/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84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5" t="s">
        <v>0</v>
      </c>
      <c r="B3" s="255" t="s">
        <v>121</v>
      </c>
      <c r="C3" s="255"/>
      <c r="D3" s="255"/>
      <c r="E3" s="255"/>
      <c r="F3" s="255"/>
      <c r="G3" s="255"/>
      <c r="H3" s="255" t="s">
        <v>122</v>
      </c>
      <c r="I3" s="255"/>
      <c r="J3" s="255"/>
      <c r="K3" s="255"/>
      <c r="L3" s="255"/>
      <c r="M3" s="255"/>
      <c r="N3" s="256" t="s">
        <v>133</v>
      </c>
      <c r="O3" s="256"/>
      <c r="P3" s="256"/>
      <c r="Q3" s="256"/>
      <c r="R3" s="256"/>
      <c r="S3" s="256"/>
      <c r="T3" s="256"/>
      <c r="U3" s="256"/>
      <c r="V3" s="256"/>
      <c r="W3" s="256"/>
      <c r="X3" s="256" t="s">
        <v>134</v>
      </c>
      <c r="Y3" s="256"/>
      <c r="Z3" s="256"/>
      <c r="AA3" s="256"/>
      <c r="AB3" s="256"/>
      <c r="AC3" s="256"/>
    </row>
    <row r="4" spans="1:32" s="6" customFormat="1" ht="56.25" customHeight="1">
      <c r="A4" s="255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4">
        <v>500537.89903288998</v>
      </c>
      <c r="C11" s="134">
        <v>309385.97394976998</v>
      </c>
      <c r="D11" s="134">
        <v>191151.92508312</v>
      </c>
      <c r="E11" s="134">
        <v>208667.29829604999</v>
      </c>
      <c r="F11" s="134">
        <v>65520.587202130002</v>
      </c>
      <c r="G11" s="134">
        <v>143146.71109391999</v>
      </c>
      <c r="H11" s="134">
        <v>121107.18508503</v>
      </c>
      <c r="I11" s="134">
        <v>83464.049259689986</v>
      </c>
      <c r="J11" s="134">
        <v>37643.135825339996</v>
      </c>
      <c r="K11" s="134">
        <v>279972.56217647996</v>
      </c>
      <c r="L11" s="134">
        <v>145287.37486241001</v>
      </c>
      <c r="M11" s="134">
        <v>134685.18731406998</v>
      </c>
      <c r="N11" s="134">
        <v>12.7963</v>
      </c>
      <c r="O11" s="134">
        <v>13.557399999999999</v>
      </c>
      <c r="P11" s="134">
        <v>12.9033</v>
      </c>
      <c r="Q11" s="134">
        <v>10.3772</v>
      </c>
      <c r="R11" s="134">
        <v>10.395899999999999</v>
      </c>
      <c r="S11" s="134">
        <v>24.181100000000001</v>
      </c>
      <c r="T11" s="134">
        <v>25.168299999999999</v>
      </c>
      <c r="U11" s="134">
        <v>20.6328</v>
      </c>
      <c r="V11" s="134">
        <v>10.770200000000001</v>
      </c>
      <c r="W11" s="134">
        <v>9.4855999999999998</v>
      </c>
      <c r="X11" s="134">
        <v>4.5614999999999997</v>
      </c>
      <c r="Y11" s="134">
        <v>4.806</v>
      </c>
      <c r="Z11" s="134">
        <v>2.8807</v>
      </c>
      <c r="AA11" s="134">
        <v>9.7477999999999998</v>
      </c>
      <c r="AB11" s="134">
        <v>12.718999999999999</v>
      </c>
      <c r="AC11" s="134">
        <v>6.8338999999999999</v>
      </c>
      <c r="AD11" s="135"/>
      <c r="AE11" s="135"/>
      <c r="AF11" s="135"/>
    </row>
    <row r="12" spans="1:32" hidden="1" outlineLevel="1">
      <c r="A12" s="8">
        <v>40575</v>
      </c>
      <c r="B12" s="134">
        <v>508086.05510087998</v>
      </c>
      <c r="C12" s="134">
        <v>313968.26801483001</v>
      </c>
      <c r="D12" s="134">
        <v>194117.78708605</v>
      </c>
      <c r="E12" s="134">
        <v>208593.76414993999</v>
      </c>
      <c r="F12" s="134">
        <v>66301.530904779996</v>
      </c>
      <c r="G12" s="134">
        <v>142292.23324515999</v>
      </c>
      <c r="H12" s="134">
        <v>117606.33963706999</v>
      </c>
      <c r="I12" s="134">
        <v>79562.503933240005</v>
      </c>
      <c r="J12" s="134">
        <v>38043.835703830002</v>
      </c>
      <c r="K12" s="134">
        <v>285397.97156030993</v>
      </c>
      <c r="L12" s="134">
        <v>149077.04788653</v>
      </c>
      <c r="M12" s="134">
        <v>136320.92367378002</v>
      </c>
      <c r="N12" s="134">
        <v>12.221500000000001</v>
      </c>
      <c r="O12" s="134">
        <v>12.9193</v>
      </c>
      <c r="P12" s="134">
        <v>12.156700000000001</v>
      </c>
      <c r="Q12" s="134">
        <v>9.8960000000000008</v>
      </c>
      <c r="R12" s="134">
        <v>9.8893000000000004</v>
      </c>
      <c r="S12" s="134">
        <v>24.978400000000001</v>
      </c>
      <c r="T12" s="134">
        <v>26.180199999999999</v>
      </c>
      <c r="U12" s="134">
        <v>21.209399999999999</v>
      </c>
      <c r="V12" s="134">
        <v>10.4777</v>
      </c>
      <c r="W12" s="134">
        <v>10.0954</v>
      </c>
      <c r="X12" s="134">
        <v>4.1718000000000002</v>
      </c>
      <c r="Y12" s="134">
        <v>4.5118</v>
      </c>
      <c r="Z12" s="134">
        <v>2.4447000000000001</v>
      </c>
      <c r="AA12" s="134">
        <v>9.3226999999999993</v>
      </c>
      <c r="AB12" s="134">
        <v>12.121499999999999</v>
      </c>
      <c r="AC12" s="134">
        <v>6.8391999999999999</v>
      </c>
      <c r="AD12" s="135"/>
      <c r="AE12" s="135"/>
      <c r="AF12" s="135"/>
    </row>
    <row r="13" spans="1:32" hidden="1" outlineLevel="1">
      <c r="A13" s="8">
        <v>40603</v>
      </c>
      <c r="B13" s="134">
        <v>521970.87662138999</v>
      </c>
      <c r="C13" s="134">
        <v>322150.53139358002</v>
      </c>
      <c r="D13" s="134">
        <v>199820.34522781</v>
      </c>
      <c r="E13" s="134">
        <v>207554.90016433</v>
      </c>
      <c r="F13" s="134">
        <v>66549.159956660005</v>
      </c>
      <c r="G13" s="134">
        <v>141005.74020766999</v>
      </c>
      <c r="H13" s="134">
        <v>123944.58034182999</v>
      </c>
      <c r="I13" s="134">
        <v>86123.157993699991</v>
      </c>
      <c r="J13" s="134">
        <v>37821.42234813</v>
      </c>
      <c r="K13" s="134">
        <v>291137.02653035993</v>
      </c>
      <c r="L13" s="134">
        <v>152642.84679187997</v>
      </c>
      <c r="M13" s="134">
        <v>138494.17973847999</v>
      </c>
      <c r="N13" s="134">
        <v>12.559200000000001</v>
      </c>
      <c r="O13" s="134">
        <v>13.258699999999999</v>
      </c>
      <c r="P13" s="134">
        <v>12.5685</v>
      </c>
      <c r="Q13" s="134">
        <v>10.282500000000001</v>
      </c>
      <c r="R13" s="134">
        <v>10.317500000000001</v>
      </c>
      <c r="S13" s="134">
        <v>28.922999999999998</v>
      </c>
      <c r="T13" s="134">
        <v>29.470199999999998</v>
      </c>
      <c r="U13" s="134">
        <v>23.278600000000001</v>
      </c>
      <c r="V13" s="134">
        <v>11.057600000000001</v>
      </c>
      <c r="W13" s="134">
        <v>9.8153000000000006</v>
      </c>
      <c r="X13" s="134">
        <v>3.7208000000000001</v>
      </c>
      <c r="Y13" s="134">
        <v>3.8469000000000002</v>
      </c>
      <c r="Z13" s="134">
        <v>2.9689000000000001</v>
      </c>
      <c r="AA13" s="134">
        <v>8.8209</v>
      </c>
      <c r="AB13" s="134">
        <v>11.795299999999999</v>
      </c>
      <c r="AC13" s="134">
        <v>6.4291999999999998</v>
      </c>
      <c r="AD13" s="135"/>
      <c r="AE13" s="135"/>
      <c r="AF13" s="135"/>
    </row>
    <row r="14" spans="1:32" hidden="1" outlineLevel="1">
      <c r="A14" s="8">
        <v>40634</v>
      </c>
      <c r="B14" s="134">
        <v>530631.84866253997</v>
      </c>
      <c r="C14" s="134">
        <v>324773.57660129998</v>
      </c>
      <c r="D14" s="134">
        <v>205858.27206123999</v>
      </c>
      <c r="E14" s="134">
        <v>207832.46010314001</v>
      </c>
      <c r="F14" s="134">
        <v>68371.322538499997</v>
      </c>
      <c r="G14" s="134">
        <v>139461.13756464</v>
      </c>
      <c r="H14" s="134">
        <v>130253.98048946001</v>
      </c>
      <c r="I14" s="134">
        <v>88977.541155960003</v>
      </c>
      <c r="J14" s="134">
        <v>41276.439333499999</v>
      </c>
      <c r="K14" s="134">
        <v>293906.25252814993</v>
      </c>
      <c r="L14" s="134">
        <v>153770.80603010004</v>
      </c>
      <c r="M14" s="134">
        <v>140135.44649805001</v>
      </c>
      <c r="N14" s="134">
        <v>12.1976</v>
      </c>
      <c r="O14" s="134">
        <v>13.108000000000001</v>
      </c>
      <c r="P14" s="134">
        <v>12.4663</v>
      </c>
      <c r="Q14" s="134">
        <v>9.9590999999999994</v>
      </c>
      <c r="R14" s="134">
        <v>9.9909999999999997</v>
      </c>
      <c r="S14" s="134">
        <v>28.082000000000001</v>
      </c>
      <c r="T14" s="134">
        <v>28.644300000000001</v>
      </c>
      <c r="U14" s="134">
        <v>22.886399999999998</v>
      </c>
      <c r="V14" s="134">
        <v>12.803000000000001</v>
      </c>
      <c r="W14" s="134">
        <v>12.415900000000001</v>
      </c>
      <c r="X14" s="134">
        <v>3.5206</v>
      </c>
      <c r="Y14" s="134">
        <v>3.6002000000000001</v>
      </c>
      <c r="Z14" s="134">
        <v>2.9487000000000001</v>
      </c>
      <c r="AA14" s="134">
        <v>8.7787000000000006</v>
      </c>
      <c r="AB14" s="134">
        <v>11.473000000000001</v>
      </c>
      <c r="AC14" s="134">
        <v>6.3457999999999997</v>
      </c>
      <c r="AD14" s="135"/>
      <c r="AE14" s="135"/>
      <c r="AF14" s="135"/>
    </row>
    <row r="15" spans="1:32" hidden="1" outlineLevel="1">
      <c r="A15" s="8">
        <v>40664</v>
      </c>
      <c r="B15" s="134">
        <v>537030.85634503001</v>
      </c>
      <c r="C15" s="134">
        <v>330024.02258583001</v>
      </c>
      <c r="D15" s="134">
        <v>207006.8337592</v>
      </c>
      <c r="E15" s="134">
        <v>208070.18089043</v>
      </c>
      <c r="F15" s="134">
        <v>70097.39396971</v>
      </c>
      <c r="G15" s="134">
        <v>137972.78692072001</v>
      </c>
      <c r="H15" s="134">
        <v>127140.09330032</v>
      </c>
      <c r="I15" s="134">
        <v>85454.29912335999</v>
      </c>
      <c r="J15" s="134">
        <v>41685.794176959993</v>
      </c>
      <c r="K15" s="134">
        <v>295288.12861709</v>
      </c>
      <c r="L15" s="134">
        <v>154775.73768525998</v>
      </c>
      <c r="M15" s="134">
        <v>140512.39093182998</v>
      </c>
      <c r="N15" s="134">
        <v>12.411099999999999</v>
      </c>
      <c r="O15" s="134">
        <v>13.323700000000001</v>
      </c>
      <c r="P15" s="134">
        <v>12.730600000000001</v>
      </c>
      <c r="Q15" s="134">
        <v>9.4863999999999997</v>
      </c>
      <c r="R15" s="134">
        <v>9.5137</v>
      </c>
      <c r="S15" s="134">
        <v>28.567499999999999</v>
      </c>
      <c r="T15" s="134">
        <v>29.241800000000001</v>
      </c>
      <c r="U15" s="134">
        <v>23.687200000000001</v>
      </c>
      <c r="V15" s="134">
        <v>12.357100000000001</v>
      </c>
      <c r="W15" s="134">
        <v>11.3108</v>
      </c>
      <c r="X15" s="134">
        <v>3.8359000000000001</v>
      </c>
      <c r="Y15" s="134">
        <v>3.8772000000000002</v>
      </c>
      <c r="Z15" s="134">
        <v>3.5558000000000001</v>
      </c>
      <c r="AA15" s="134">
        <v>8.9588000000000001</v>
      </c>
      <c r="AB15" s="134">
        <v>11.7913</v>
      </c>
      <c r="AC15" s="134">
        <v>6.2615999999999996</v>
      </c>
      <c r="AD15" s="135"/>
      <c r="AE15" s="135"/>
      <c r="AF15" s="135"/>
    </row>
    <row r="16" spans="1:32" hidden="1" outlineLevel="1">
      <c r="A16" s="8">
        <v>40695</v>
      </c>
      <c r="B16" s="134">
        <v>543500.31450221001</v>
      </c>
      <c r="C16" s="134">
        <v>338563.08439173002</v>
      </c>
      <c r="D16" s="134">
        <v>204937.23011048001</v>
      </c>
      <c r="E16" s="134">
        <v>208443.93236713001</v>
      </c>
      <c r="F16" s="134">
        <v>72012.931183010005</v>
      </c>
      <c r="G16" s="134">
        <v>136431.00118411999</v>
      </c>
      <c r="H16" s="134">
        <v>131716.12632602997</v>
      </c>
      <c r="I16" s="134">
        <v>90279.680583449997</v>
      </c>
      <c r="J16" s="134">
        <v>41436.445742580006</v>
      </c>
      <c r="K16" s="134">
        <v>301128.11806675995</v>
      </c>
      <c r="L16" s="134">
        <v>157216.94777877998</v>
      </c>
      <c r="M16" s="134">
        <v>143911.17028798</v>
      </c>
      <c r="N16" s="134">
        <v>13.2037</v>
      </c>
      <c r="O16" s="134">
        <v>14.1929</v>
      </c>
      <c r="P16" s="134">
        <v>13.7523</v>
      </c>
      <c r="Q16" s="134">
        <v>9.9262999999999995</v>
      </c>
      <c r="R16" s="134">
        <v>9.9827999999999992</v>
      </c>
      <c r="S16" s="134">
        <v>29.662800000000001</v>
      </c>
      <c r="T16" s="134">
        <v>30.232500000000002</v>
      </c>
      <c r="U16" s="134">
        <v>25.511600000000001</v>
      </c>
      <c r="V16" s="134">
        <v>11.6265</v>
      </c>
      <c r="W16" s="134">
        <v>11.1022</v>
      </c>
      <c r="X16" s="134">
        <v>4.1605999999999996</v>
      </c>
      <c r="Y16" s="134">
        <v>4.4291999999999998</v>
      </c>
      <c r="Z16" s="134">
        <v>2.8410000000000002</v>
      </c>
      <c r="AA16" s="134">
        <v>8.5554000000000006</v>
      </c>
      <c r="AB16" s="134">
        <v>11.363200000000001</v>
      </c>
      <c r="AC16" s="134">
        <v>6.2244999999999999</v>
      </c>
      <c r="AD16" s="135"/>
      <c r="AE16" s="135"/>
      <c r="AF16" s="135"/>
    </row>
    <row r="17" spans="1:32" hidden="1" outlineLevel="1">
      <c r="A17" s="8">
        <v>40725</v>
      </c>
      <c r="B17" s="134">
        <v>547220.29161554005</v>
      </c>
      <c r="C17" s="134">
        <v>342416.70449649001</v>
      </c>
      <c r="D17" s="134">
        <v>204803.58711905</v>
      </c>
      <c r="E17" s="134">
        <v>208518.95995888999</v>
      </c>
      <c r="F17" s="134">
        <v>74535.689836210004</v>
      </c>
      <c r="G17" s="134">
        <v>133983.27012268</v>
      </c>
      <c r="H17" s="134">
        <v>127483.55210570003</v>
      </c>
      <c r="I17" s="134">
        <v>86279.253528400004</v>
      </c>
      <c r="J17" s="134">
        <v>41204.298577299996</v>
      </c>
      <c r="K17" s="134">
        <v>305278.3486936299</v>
      </c>
      <c r="L17" s="134">
        <v>159913.64006280003</v>
      </c>
      <c r="M17" s="134">
        <v>145364.70863083002</v>
      </c>
      <c r="N17" s="134">
        <v>12.4259</v>
      </c>
      <c r="O17" s="134">
        <v>13.8089</v>
      </c>
      <c r="P17" s="134">
        <v>13.2636</v>
      </c>
      <c r="Q17" s="134">
        <v>9.1035000000000004</v>
      </c>
      <c r="R17" s="134">
        <v>9.1758000000000006</v>
      </c>
      <c r="S17" s="134">
        <v>26.479600000000001</v>
      </c>
      <c r="T17" s="134">
        <v>27.128</v>
      </c>
      <c r="U17" s="134">
        <v>23.2927</v>
      </c>
      <c r="V17" s="134">
        <v>13.821899999999999</v>
      </c>
      <c r="W17" s="134">
        <v>13.6351</v>
      </c>
      <c r="X17" s="134">
        <v>4.1814999999999998</v>
      </c>
      <c r="Y17" s="134">
        <v>4.2538999999999998</v>
      </c>
      <c r="Z17" s="134">
        <v>3.5305</v>
      </c>
      <c r="AA17" s="134">
        <v>8.4095999999999993</v>
      </c>
      <c r="AB17" s="134">
        <v>11.6807</v>
      </c>
      <c r="AC17" s="134">
        <v>5.6684999999999999</v>
      </c>
      <c r="AD17" s="135"/>
      <c r="AE17" s="135"/>
      <c r="AF17" s="135"/>
    </row>
    <row r="18" spans="1:32" hidden="1" outlineLevel="1">
      <c r="A18" s="8">
        <v>40756</v>
      </c>
      <c r="B18" s="134">
        <v>558781.25235713006</v>
      </c>
      <c r="C18" s="134">
        <v>352894.34866625001</v>
      </c>
      <c r="D18" s="134">
        <v>205886.90369087999</v>
      </c>
      <c r="E18" s="134">
        <v>208893.34220113</v>
      </c>
      <c r="F18" s="134">
        <v>78021.151881479993</v>
      </c>
      <c r="G18" s="134">
        <v>130872.19031965001</v>
      </c>
      <c r="H18" s="134">
        <v>134196.4547763</v>
      </c>
      <c r="I18" s="134">
        <v>89015.73217825999</v>
      </c>
      <c r="J18" s="134">
        <v>45180.722598039996</v>
      </c>
      <c r="K18" s="134">
        <v>306598.37155896996</v>
      </c>
      <c r="L18" s="134">
        <v>159237.71261853998</v>
      </c>
      <c r="M18" s="134">
        <v>147360.65894043</v>
      </c>
      <c r="N18" s="134">
        <v>13.189399999999999</v>
      </c>
      <c r="O18" s="134">
        <v>14.5337</v>
      </c>
      <c r="P18" s="134">
        <v>14.2469</v>
      </c>
      <c r="Q18" s="134">
        <v>8.9740000000000002</v>
      </c>
      <c r="R18" s="134">
        <v>9.0147999999999993</v>
      </c>
      <c r="S18" s="134">
        <v>26.093599999999999</v>
      </c>
      <c r="T18" s="134">
        <v>26.635400000000001</v>
      </c>
      <c r="U18" s="134">
        <v>24.0533</v>
      </c>
      <c r="V18" s="134">
        <v>12.2136</v>
      </c>
      <c r="W18" s="134">
        <v>12.0373</v>
      </c>
      <c r="X18" s="134">
        <v>4.8985000000000003</v>
      </c>
      <c r="Y18" s="134">
        <v>5.0486000000000004</v>
      </c>
      <c r="Z18" s="134">
        <v>3.9834999999999998</v>
      </c>
      <c r="AA18" s="134">
        <v>8.1257999999999999</v>
      </c>
      <c r="AB18" s="134">
        <v>11.025600000000001</v>
      </c>
      <c r="AC18" s="134">
        <v>5.8327999999999998</v>
      </c>
      <c r="AD18" s="135"/>
      <c r="AE18" s="135"/>
      <c r="AF18" s="135"/>
    </row>
    <row r="19" spans="1:32" hidden="1" outlineLevel="1">
      <c r="A19" s="8">
        <v>40787</v>
      </c>
      <c r="B19" s="134">
        <v>570112.84586175997</v>
      </c>
      <c r="C19" s="134">
        <v>362878.07919342001</v>
      </c>
      <c r="D19" s="134">
        <v>207234.76666833999</v>
      </c>
      <c r="E19" s="134">
        <v>207400.02004957999</v>
      </c>
      <c r="F19" s="134">
        <v>80661.158222059996</v>
      </c>
      <c r="G19" s="134">
        <v>126738.86182752</v>
      </c>
      <c r="H19" s="134">
        <v>137689.15850681002</v>
      </c>
      <c r="I19" s="134">
        <v>90675.300005140001</v>
      </c>
      <c r="J19" s="134">
        <v>47013.858501670009</v>
      </c>
      <c r="K19" s="134">
        <v>303758.83254487999</v>
      </c>
      <c r="L19" s="134">
        <v>156313.23327564998</v>
      </c>
      <c r="M19" s="134">
        <v>147445.59926922998</v>
      </c>
      <c r="N19" s="134">
        <v>13.3287</v>
      </c>
      <c r="O19" s="134">
        <v>15.128399999999999</v>
      </c>
      <c r="P19" s="134">
        <v>14.8894</v>
      </c>
      <c r="Q19" s="134">
        <v>8.1929999999999996</v>
      </c>
      <c r="R19" s="134">
        <v>8.2119</v>
      </c>
      <c r="S19" s="134">
        <v>24.689499999999999</v>
      </c>
      <c r="T19" s="134">
        <v>25.755199999999999</v>
      </c>
      <c r="U19" s="134">
        <v>24.185300000000002</v>
      </c>
      <c r="V19" s="134">
        <v>13.246700000000001</v>
      </c>
      <c r="W19" s="134">
        <v>13.1439</v>
      </c>
      <c r="X19" s="134">
        <v>5.6623999999999999</v>
      </c>
      <c r="Y19" s="134">
        <v>6.0034999999999998</v>
      </c>
      <c r="Z19" s="134">
        <v>3.6812</v>
      </c>
      <c r="AA19" s="134">
        <v>8.1907999999999994</v>
      </c>
      <c r="AB19" s="134">
        <v>11.010400000000001</v>
      </c>
      <c r="AC19" s="134">
        <v>5.8752000000000004</v>
      </c>
      <c r="AD19" s="135"/>
      <c r="AE19" s="135"/>
      <c r="AF19" s="135"/>
    </row>
    <row r="20" spans="1:32" hidden="1" outlineLevel="1">
      <c r="A20" s="8">
        <v>40817</v>
      </c>
      <c r="B20" s="134">
        <v>576836.73344134004</v>
      </c>
      <c r="C20" s="134">
        <v>368645.62785701</v>
      </c>
      <c r="D20" s="134">
        <v>208191.10558433001</v>
      </c>
      <c r="E20" s="134">
        <v>207074.87518443001</v>
      </c>
      <c r="F20" s="134">
        <v>83165.345275069994</v>
      </c>
      <c r="G20" s="134">
        <v>123909.52990936</v>
      </c>
      <c r="H20" s="134">
        <v>144695.56917658003</v>
      </c>
      <c r="I20" s="134">
        <v>94187.980707359995</v>
      </c>
      <c r="J20" s="134">
        <v>50507.588469219991</v>
      </c>
      <c r="K20" s="134">
        <v>306159.58985722001</v>
      </c>
      <c r="L20" s="134">
        <v>156046.08065045002</v>
      </c>
      <c r="M20" s="134">
        <v>150113.50920677002</v>
      </c>
      <c r="N20" s="134">
        <v>14.855</v>
      </c>
      <c r="O20" s="134">
        <v>17.927800000000001</v>
      </c>
      <c r="P20" s="134">
        <v>18.222300000000001</v>
      </c>
      <c r="Q20" s="134">
        <v>8.2719000000000005</v>
      </c>
      <c r="R20" s="134">
        <v>8.3168000000000006</v>
      </c>
      <c r="S20" s="134">
        <v>24.753</v>
      </c>
      <c r="T20" s="134">
        <v>26.513999999999999</v>
      </c>
      <c r="U20" s="134">
        <v>24.888999999999999</v>
      </c>
      <c r="V20" s="134">
        <v>12.645200000000001</v>
      </c>
      <c r="W20" s="134">
        <v>12.589</v>
      </c>
      <c r="X20" s="134">
        <v>9.1475000000000009</v>
      </c>
      <c r="Y20" s="134">
        <v>9.9535999999999998</v>
      </c>
      <c r="Z20" s="134">
        <v>4.2887000000000004</v>
      </c>
      <c r="AA20" s="134">
        <v>8.0692000000000004</v>
      </c>
      <c r="AB20" s="134">
        <v>11.377700000000001</v>
      </c>
      <c r="AC20" s="134">
        <v>5.5831</v>
      </c>
      <c r="AD20" s="135"/>
      <c r="AE20" s="135"/>
      <c r="AF20" s="135"/>
    </row>
    <row r="21" spans="1:32" hidden="1" outlineLevel="1">
      <c r="A21" s="8">
        <v>40848</v>
      </c>
      <c r="B21" s="134">
        <v>573704.51108764997</v>
      </c>
      <c r="C21" s="134">
        <v>367069.78574746998</v>
      </c>
      <c r="D21" s="134">
        <v>206634.72534018001</v>
      </c>
      <c r="E21" s="134">
        <v>204558.00116762001</v>
      </c>
      <c r="F21" s="134">
        <v>85195.416307139996</v>
      </c>
      <c r="G21" s="134">
        <v>119362.58486048</v>
      </c>
      <c r="H21" s="134">
        <v>136177.39524109999</v>
      </c>
      <c r="I21" s="134">
        <v>87844.524542160012</v>
      </c>
      <c r="J21" s="134">
        <v>48332.870698939994</v>
      </c>
      <c r="K21" s="134">
        <v>305936.81145688001</v>
      </c>
      <c r="L21" s="134">
        <v>156534.51920034998</v>
      </c>
      <c r="M21" s="134">
        <v>149402.29225653</v>
      </c>
      <c r="N21" s="134">
        <v>15.089399999999999</v>
      </c>
      <c r="O21" s="134">
        <v>18.3063</v>
      </c>
      <c r="P21" s="134">
        <v>18.6052</v>
      </c>
      <c r="Q21" s="134">
        <v>8.1998999999999995</v>
      </c>
      <c r="R21" s="134">
        <v>8.2386999999999997</v>
      </c>
      <c r="S21" s="134">
        <v>24.598500000000001</v>
      </c>
      <c r="T21" s="134">
        <v>24.8508</v>
      </c>
      <c r="U21" s="134">
        <v>22.830200000000001</v>
      </c>
      <c r="V21" s="134">
        <v>12.586</v>
      </c>
      <c r="W21" s="134">
        <v>11.9177</v>
      </c>
      <c r="X21" s="134">
        <v>9.2623999999999995</v>
      </c>
      <c r="Y21" s="134">
        <v>10.5905</v>
      </c>
      <c r="Z21" s="134">
        <v>2.8088000000000002</v>
      </c>
      <c r="AA21" s="134">
        <v>10.041600000000001</v>
      </c>
      <c r="AB21" s="134">
        <v>13.8476</v>
      </c>
      <c r="AC21" s="134">
        <v>6.5054999999999996</v>
      </c>
      <c r="AD21" s="135"/>
      <c r="AE21" s="135"/>
      <c r="AF21" s="135"/>
    </row>
    <row r="22" spans="1:32" hidden="1" outlineLevel="1">
      <c r="A22" s="8">
        <v>40878</v>
      </c>
      <c r="B22" s="134">
        <v>575544.79626338999</v>
      </c>
      <c r="C22" s="134">
        <v>369763.17646014999</v>
      </c>
      <c r="D22" s="134">
        <v>205781.61980324</v>
      </c>
      <c r="E22" s="134">
        <v>201224.0481445</v>
      </c>
      <c r="F22" s="134">
        <v>86675.057657330006</v>
      </c>
      <c r="G22" s="134">
        <v>114548.99048717</v>
      </c>
      <c r="H22" s="134">
        <v>153119.74787902003</v>
      </c>
      <c r="I22" s="134">
        <v>101435.03722649001</v>
      </c>
      <c r="J22" s="134">
        <v>51684.71065252999</v>
      </c>
      <c r="K22" s="134">
        <v>310390.45642404997</v>
      </c>
      <c r="L22" s="134">
        <v>160530.06904173997</v>
      </c>
      <c r="M22" s="134">
        <v>149860.38738231</v>
      </c>
      <c r="N22" s="134">
        <v>14.4413</v>
      </c>
      <c r="O22" s="134">
        <v>17.046399999999998</v>
      </c>
      <c r="P22" s="134">
        <v>17.0275</v>
      </c>
      <c r="Q22" s="134">
        <v>8.4914000000000005</v>
      </c>
      <c r="R22" s="134">
        <v>8.5055999999999994</v>
      </c>
      <c r="S22" s="134">
        <v>25.398700000000002</v>
      </c>
      <c r="T22" s="134">
        <v>25.619700000000002</v>
      </c>
      <c r="U22" s="134">
        <v>23.200500000000002</v>
      </c>
      <c r="V22" s="134">
        <v>11.9923</v>
      </c>
      <c r="W22" s="134">
        <v>10.2401</v>
      </c>
      <c r="X22" s="134">
        <v>8.0772999999999993</v>
      </c>
      <c r="Y22" s="134">
        <v>9.0190000000000001</v>
      </c>
      <c r="Z22" s="134">
        <v>4.1048999999999998</v>
      </c>
      <c r="AA22" s="134">
        <v>11.5753</v>
      </c>
      <c r="AB22" s="134">
        <v>15.998900000000001</v>
      </c>
      <c r="AC22" s="134">
        <v>6.7344999999999997</v>
      </c>
      <c r="AD22" s="135"/>
      <c r="AE22" s="135"/>
      <c r="AF22" s="135"/>
    </row>
    <row r="23" spans="1:32" hidden="1" outlineLevel="1">
      <c r="A23" s="8">
        <v>40909</v>
      </c>
      <c r="B23" s="134">
        <v>570736.24471839005</v>
      </c>
      <c r="C23" s="134">
        <v>363273.32644407998</v>
      </c>
      <c r="D23" s="134">
        <v>207462.91827431001</v>
      </c>
      <c r="E23" s="134">
        <v>200026.80467406</v>
      </c>
      <c r="F23" s="134">
        <v>87449.023249250007</v>
      </c>
      <c r="G23" s="134">
        <v>112577.78142481</v>
      </c>
      <c r="H23" s="134">
        <v>146863.23494354001</v>
      </c>
      <c r="I23" s="134">
        <v>96559.576272999999</v>
      </c>
      <c r="J23" s="134">
        <v>50303.658670539997</v>
      </c>
      <c r="K23" s="134">
        <v>317620.03698406997</v>
      </c>
      <c r="L23" s="134">
        <v>164657.22999244</v>
      </c>
      <c r="M23" s="134">
        <v>152962.80699163</v>
      </c>
      <c r="N23" s="134">
        <v>13.1653</v>
      </c>
      <c r="O23" s="134">
        <v>15.2767</v>
      </c>
      <c r="P23" s="134">
        <v>14.912000000000001</v>
      </c>
      <c r="Q23" s="134">
        <v>8.5745000000000005</v>
      </c>
      <c r="R23" s="134">
        <v>8.5822000000000003</v>
      </c>
      <c r="S23" s="134">
        <v>26.389600000000002</v>
      </c>
      <c r="T23" s="134">
        <v>26.772200000000002</v>
      </c>
      <c r="U23" s="134">
        <v>24.274000000000001</v>
      </c>
      <c r="V23" s="134">
        <v>10.818899999999999</v>
      </c>
      <c r="W23" s="134">
        <v>10.308400000000001</v>
      </c>
      <c r="X23" s="134">
        <v>7.2770000000000001</v>
      </c>
      <c r="Y23" s="134">
        <v>7.8224999999999998</v>
      </c>
      <c r="Z23" s="134">
        <v>3.2334999999999998</v>
      </c>
      <c r="AA23" s="134">
        <v>11.359500000000001</v>
      </c>
      <c r="AB23" s="134">
        <v>15.5778</v>
      </c>
      <c r="AC23" s="134">
        <v>6.8174999999999999</v>
      </c>
      <c r="AD23" s="135"/>
      <c r="AE23" s="135"/>
      <c r="AF23" s="135"/>
    </row>
    <row r="24" spans="1:32" hidden="1" outlineLevel="1">
      <c r="A24" s="8">
        <v>40940</v>
      </c>
      <c r="B24" s="134">
        <v>575736.97581693996</v>
      </c>
      <c r="C24" s="134">
        <v>365264.90538703999</v>
      </c>
      <c r="D24" s="134">
        <v>210472.07042989999</v>
      </c>
      <c r="E24" s="134">
        <v>197881.19983937001</v>
      </c>
      <c r="F24" s="134">
        <v>87963.506733410002</v>
      </c>
      <c r="G24" s="134">
        <v>109917.69310596</v>
      </c>
      <c r="H24" s="134">
        <v>142491.05375701</v>
      </c>
      <c r="I24" s="134">
        <v>91655.277878330016</v>
      </c>
      <c r="J24" s="134">
        <v>50835.775878679997</v>
      </c>
      <c r="K24" s="134">
        <v>324713.27948247007</v>
      </c>
      <c r="L24" s="134">
        <v>169502.79201696999</v>
      </c>
      <c r="M24" s="134">
        <v>155210.48746550005</v>
      </c>
      <c r="N24" s="134">
        <v>12.757218377303492</v>
      </c>
      <c r="O24" s="134">
        <v>15.0123</v>
      </c>
      <c r="P24" s="134">
        <v>14.481400000000001</v>
      </c>
      <c r="Q24" s="134">
        <v>8.1538555830251696</v>
      </c>
      <c r="R24" s="134">
        <v>8.1775447025231642</v>
      </c>
      <c r="S24" s="134">
        <v>27.015499999999999</v>
      </c>
      <c r="T24" s="134">
        <v>27.419699999999999</v>
      </c>
      <c r="U24" s="134">
        <v>26.781199999999998</v>
      </c>
      <c r="V24" s="134">
        <v>11.019299999999999</v>
      </c>
      <c r="W24" s="134">
        <v>10.3569</v>
      </c>
      <c r="X24" s="134">
        <v>7.9402999999999997</v>
      </c>
      <c r="Y24" s="134">
        <v>8.4144000000000005</v>
      </c>
      <c r="Z24" s="134">
        <v>4.9611999999999998</v>
      </c>
      <c r="AA24" s="134">
        <v>11.393000000000001</v>
      </c>
      <c r="AB24" s="134">
        <v>15.268800000000001</v>
      </c>
      <c r="AC24" s="134">
        <v>6.9611000000000001</v>
      </c>
      <c r="AD24" s="135"/>
      <c r="AE24" s="135"/>
      <c r="AF24" s="135"/>
    </row>
    <row r="25" spans="1:32" hidden="1" outlineLevel="1">
      <c r="A25" s="8">
        <v>40969</v>
      </c>
      <c r="B25" s="134">
        <v>578031.73188780004</v>
      </c>
      <c r="C25" s="134">
        <v>367501.52234900999</v>
      </c>
      <c r="D25" s="134">
        <v>210530.20953878999</v>
      </c>
      <c r="E25" s="134">
        <v>194794.84527103</v>
      </c>
      <c r="F25" s="134">
        <v>88746.674622150007</v>
      </c>
      <c r="G25" s="134">
        <v>106048.17064888</v>
      </c>
      <c r="H25" s="134">
        <v>145300.91748041997</v>
      </c>
      <c r="I25" s="134">
        <v>95831.238574019997</v>
      </c>
      <c r="J25" s="134">
        <v>49469.678906399997</v>
      </c>
      <c r="K25" s="134">
        <v>330308.04907669005</v>
      </c>
      <c r="L25" s="134">
        <v>174615.03602378001</v>
      </c>
      <c r="M25" s="134">
        <v>155693.01305290998</v>
      </c>
      <c r="N25" s="134">
        <v>12.8086</v>
      </c>
      <c r="O25" s="134">
        <v>14.811999999999999</v>
      </c>
      <c r="P25" s="134">
        <v>14.347799999999999</v>
      </c>
      <c r="Q25" s="134">
        <v>7.7576000000000001</v>
      </c>
      <c r="R25" s="134">
        <v>7.7710999999999997</v>
      </c>
      <c r="S25" s="134">
        <v>27.2058</v>
      </c>
      <c r="T25" s="134">
        <v>27.5031</v>
      </c>
      <c r="U25" s="134">
        <v>26.482099999999999</v>
      </c>
      <c r="V25" s="134">
        <v>11.543900000000001</v>
      </c>
      <c r="W25" s="134">
        <v>10.9427</v>
      </c>
      <c r="X25" s="134">
        <v>6.2835000000000001</v>
      </c>
      <c r="Y25" s="134">
        <v>7.1508000000000003</v>
      </c>
      <c r="Z25" s="134">
        <v>2.3858000000000001</v>
      </c>
      <c r="AA25" s="134">
        <v>11.2639</v>
      </c>
      <c r="AB25" s="134">
        <v>15.1038</v>
      </c>
      <c r="AC25" s="134">
        <v>6.6246</v>
      </c>
      <c r="AD25" s="135"/>
      <c r="AE25" s="135"/>
      <c r="AF25" s="135"/>
    </row>
    <row r="26" spans="1:32" hidden="1" outlineLevel="1">
      <c r="A26" s="8">
        <v>41000</v>
      </c>
      <c r="B26" s="134">
        <v>582688.27668914001</v>
      </c>
      <c r="C26" s="134">
        <v>370388.48103769001</v>
      </c>
      <c r="D26" s="134">
        <v>212299.79565145</v>
      </c>
      <c r="E26" s="134">
        <v>193697.97171565</v>
      </c>
      <c r="F26" s="134">
        <v>89786.705796619994</v>
      </c>
      <c r="G26" s="134">
        <v>103911.26591903</v>
      </c>
      <c r="H26" s="134">
        <v>143083.92726674004</v>
      </c>
      <c r="I26" s="134">
        <v>93827.452102819996</v>
      </c>
      <c r="J26" s="134">
        <v>49256.475163919997</v>
      </c>
      <c r="K26" s="134">
        <v>336672.83731729002</v>
      </c>
      <c r="L26" s="134">
        <v>180039.82267605999</v>
      </c>
      <c r="M26" s="134">
        <v>156633.01464122999</v>
      </c>
      <c r="N26" s="134">
        <v>12.5707</v>
      </c>
      <c r="O26" s="134">
        <v>14.327999999999999</v>
      </c>
      <c r="P26" s="134">
        <v>13.701700000000001</v>
      </c>
      <c r="Q26" s="134">
        <v>7.8460999999999999</v>
      </c>
      <c r="R26" s="134">
        <v>7.8459000000000003</v>
      </c>
      <c r="S26" s="134">
        <v>26.8995</v>
      </c>
      <c r="T26" s="134">
        <v>27.334399999999999</v>
      </c>
      <c r="U26" s="134">
        <v>25.974499999999999</v>
      </c>
      <c r="V26" s="134">
        <v>10.9564</v>
      </c>
      <c r="W26" s="134">
        <v>10.400399999999999</v>
      </c>
      <c r="X26" s="134">
        <v>6.0804999999999998</v>
      </c>
      <c r="Y26" s="134">
        <v>6.68</v>
      </c>
      <c r="Z26" s="134">
        <v>3.3014999999999999</v>
      </c>
      <c r="AA26" s="134">
        <v>11.102399999999999</v>
      </c>
      <c r="AB26" s="134">
        <v>14.8072</v>
      </c>
      <c r="AC26" s="134">
        <v>6.5994999999999999</v>
      </c>
      <c r="AD26" s="135"/>
      <c r="AE26" s="135"/>
      <c r="AF26" s="135"/>
    </row>
    <row r="27" spans="1:32" hidden="1" outlineLevel="1">
      <c r="A27" s="8">
        <v>41030</v>
      </c>
      <c r="B27" s="134">
        <v>580538.05249398004</v>
      </c>
      <c r="C27" s="134">
        <v>373411.98592635</v>
      </c>
      <c r="D27" s="134">
        <v>207126.06656763001</v>
      </c>
      <c r="E27" s="134">
        <v>192081.64592928</v>
      </c>
      <c r="F27" s="134">
        <v>90838.512501570003</v>
      </c>
      <c r="G27" s="134">
        <v>101243.13342771</v>
      </c>
      <c r="H27" s="134">
        <v>140741.23590927001</v>
      </c>
      <c r="I27" s="134">
        <v>92235.999468130001</v>
      </c>
      <c r="J27" s="134">
        <v>48505.23644113999</v>
      </c>
      <c r="K27" s="134">
        <v>336956.22068628005</v>
      </c>
      <c r="L27" s="134">
        <v>180479.40820074003</v>
      </c>
      <c r="M27" s="134">
        <v>156476.81248554002</v>
      </c>
      <c r="N27" s="134">
        <v>12.7593</v>
      </c>
      <c r="O27" s="134">
        <v>14.374000000000001</v>
      </c>
      <c r="P27" s="134">
        <v>13.760999999999999</v>
      </c>
      <c r="Q27" s="134">
        <v>7.8723000000000001</v>
      </c>
      <c r="R27" s="134">
        <v>7.8986000000000001</v>
      </c>
      <c r="S27" s="134">
        <v>26.988299999999999</v>
      </c>
      <c r="T27" s="134">
        <v>27.305299999999999</v>
      </c>
      <c r="U27" s="134">
        <v>25.847899999999999</v>
      </c>
      <c r="V27" s="134">
        <v>10.476900000000001</v>
      </c>
      <c r="W27" s="134">
        <v>9.8185000000000002</v>
      </c>
      <c r="X27" s="134">
        <v>6.6515000000000004</v>
      </c>
      <c r="Y27" s="134">
        <v>7.0255000000000001</v>
      </c>
      <c r="Z27" s="134">
        <v>3.7730000000000001</v>
      </c>
      <c r="AA27" s="134">
        <v>10.962999999999999</v>
      </c>
      <c r="AB27" s="134">
        <v>14.7659</v>
      </c>
      <c r="AC27" s="134">
        <v>6.6372</v>
      </c>
      <c r="AD27" s="135"/>
      <c r="AE27" s="135"/>
      <c r="AF27" s="135"/>
    </row>
    <row r="28" spans="1:32" hidden="1" outlineLevel="1">
      <c r="A28" s="8">
        <v>41061</v>
      </c>
      <c r="B28" s="134">
        <v>585926.22026562004</v>
      </c>
      <c r="C28" s="134">
        <v>380472.04354583001</v>
      </c>
      <c r="D28" s="134">
        <v>205454.17671979</v>
      </c>
      <c r="E28" s="134">
        <v>189687.03654068001</v>
      </c>
      <c r="F28" s="134">
        <v>91354.168878199998</v>
      </c>
      <c r="G28" s="134">
        <v>98332.867662479999</v>
      </c>
      <c r="H28" s="134">
        <v>140963.44807462007</v>
      </c>
      <c r="I28" s="134">
        <v>93106.503165830014</v>
      </c>
      <c r="J28" s="134">
        <v>47856.944908789999</v>
      </c>
      <c r="K28" s="134">
        <v>342449.30567423999</v>
      </c>
      <c r="L28" s="134">
        <v>183021.74607579</v>
      </c>
      <c r="M28" s="134">
        <v>159427.55959845</v>
      </c>
      <c r="N28" s="134">
        <v>14.5563</v>
      </c>
      <c r="O28" s="134">
        <v>17.295999999999999</v>
      </c>
      <c r="P28" s="134">
        <v>17.089099999999998</v>
      </c>
      <c r="Q28" s="134">
        <v>8.6271000000000004</v>
      </c>
      <c r="R28" s="134">
        <v>8.6484000000000005</v>
      </c>
      <c r="S28" s="134">
        <v>25.472200000000001</v>
      </c>
      <c r="T28" s="134">
        <v>26.530899999999999</v>
      </c>
      <c r="U28" s="134">
        <v>25.446300000000001</v>
      </c>
      <c r="V28" s="134">
        <v>12.1213</v>
      </c>
      <c r="W28" s="134">
        <v>11.577299999999999</v>
      </c>
      <c r="X28" s="134">
        <v>9.2502999999999993</v>
      </c>
      <c r="Y28" s="134">
        <v>10.5337</v>
      </c>
      <c r="Z28" s="134">
        <v>3.1524999999999999</v>
      </c>
      <c r="AA28" s="134">
        <v>10.869199999999999</v>
      </c>
      <c r="AB28" s="134">
        <v>15.0016</v>
      </c>
      <c r="AC28" s="134">
        <v>6.7714999999999996</v>
      </c>
      <c r="AD28" s="135"/>
      <c r="AE28" s="135"/>
      <c r="AF28" s="135"/>
    </row>
    <row r="29" spans="1:32" hidden="1" outlineLevel="1">
      <c r="A29" s="8">
        <v>41091</v>
      </c>
      <c r="B29" s="134">
        <v>584689.02120871004</v>
      </c>
      <c r="C29" s="134">
        <v>378411.59216007998</v>
      </c>
      <c r="D29" s="134">
        <v>206277.42904863</v>
      </c>
      <c r="E29" s="134">
        <v>189760.07035219</v>
      </c>
      <c r="F29" s="134">
        <v>93021.501394539999</v>
      </c>
      <c r="G29" s="134">
        <v>96738.568957650001</v>
      </c>
      <c r="H29" s="134">
        <v>149800.85346786003</v>
      </c>
      <c r="I29" s="134">
        <v>97708.599598029978</v>
      </c>
      <c r="J29" s="134">
        <v>52092.25386982999</v>
      </c>
      <c r="K29" s="134">
        <v>345507.61157651996</v>
      </c>
      <c r="L29" s="134">
        <v>182646.21637665</v>
      </c>
      <c r="M29" s="134">
        <v>162861.39519986999</v>
      </c>
      <c r="N29" s="134">
        <v>15.476900000000001</v>
      </c>
      <c r="O29" s="134">
        <v>18.954699999999999</v>
      </c>
      <c r="P29" s="134">
        <v>19.0624</v>
      </c>
      <c r="Q29" s="134">
        <v>8.4365000000000006</v>
      </c>
      <c r="R29" s="134">
        <v>8.4476999999999993</v>
      </c>
      <c r="S29" s="134">
        <v>27.522300000000001</v>
      </c>
      <c r="T29" s="134">
        <v>27.707799999999999</v>
      </c>
      <c r="U29" s="134">
        <v>27.1083</v>
      </c>
      <c r="V29" s="134">
        <v>11.3803</v>
      </c>
      <c r="W29" s="134">
        <v>10.254200000000001</v>
      </c>
      <c r="X29" s="134">
        <v>10.519600000000001</v>
      </c>
      <c r="Y29" s="134">
        <v>11.672000000000001</v>
      </c>
      <c r="Z29" s="134">
        <v>3.2298</v>
      </c>
      <c r="AA29" s="134">
        <v>11.335599999999999</v>
      </c>
      <c r="AB29" s="134">
        <v>15.8644</v>
      </c>
      <c r="AC29" s="134">
        <v>6.9404000000000003</v>
      </c>
      <c r="AD29" s="135"/>
      <c r="AE29" s="135"/>
      <c r="AF29" s="135"/>
    </row>
    <row r="30" spans="1:32" hidden="1" outlineLevel="1">
      <c r="A30" s="8">
        <v>41122</v>
      </c>
      <c r="B30" s="134">
        <v>589631.54967374995</v>
      </c>
      <c r="C30" s="134">
        <v>382585.21404892002</v>
      </c>
      <c r="D30" s="134">
        <v>207046.33562483001</v>
      </c>
      <c r="E30" s="134">
        <v>189431.10177601001</v>
      </c>
      <c r="F30" s="134">
        <v>95376.856732090004</v>
      </c>
      <c r="G30" s="134">
        <v>94054.245043920004</v>
      </c>
      <c r="H30" s="134">
        <v>150194.17498626997</v>
      </c>
      <c r="I30" s="134">
        <v>97862.865365310019</v>
      </c>
      <c r="J30" s="134">
        <v>52331.309620960004</v>
      </c>
      <c r="K30" s="134">
        <v>349978.1677855</v>
      </c>
      <c r="L30" s="134">
        <v>182983.64761451998</v>
      </c>
      <c r="M30" s="134">
        <v>166994.52017098002</v>
      </c>
      <c r="N30" s="134">
        <v>15.3986</v>
      </c>
      <c r="O30" s="134">
        <v>19.469200000000001</v>
      </c>
      <c r="P30" s="134">
        <v>19.593399999999999</v>
      </c>
      <c r="Q30" s="134">
        <v>8.5538000000000007</v>
      </c>
      <c r="R30" s="134">
        <v>8.5721000000000007</v>
      </c>
      <c r="S30" s="134">
        <v>27.086500000000001</v>
      </c>
      <c r="T30" s="134">
        <v>27.272600000000001</v>
      </c>
      <c r="U30" s="134">
        <v>25.296800000000001</v>
      </c>
      <c r="V30" s="134">
        <v>11.8504</v>
      </c>
      <c r="W30" s="134">
        <v>11.2172</v>
      </c>
      <c r="X30" s="134">
        <v>12.4064</v>
      </c>
      <c r="Y30" s="134">
        <v>13.5802</v>
      </c>
      <c r="Z30" s="134">
        <v>3.246</v>
      </c>
      <c r="AA30" s="134">
        <v>11.8514</v>
      </c>
      <c r="AB30" s="134">
        <v>16.709599999999998</v>
      </c>
      <c r="AC30" s="134">
        <v>7.0708000000000002</v>
      </c>
      <c r="AD30" s="135"/>
      <c r="AE30" s="135"/>
      <c r="AF30" s="135"/>
    </row>
    <row r="31" spans="1:32" hidden="1" outlineLevel="1">
      <c r="A31" s="8">
        <v>41153</v>
      </c>
      <c r="B31" s="134">
        <v>595393.60229368997</v>
      </c>
      <c r="C31" s="134">
        <v>386594.91689301003</v>
      </c>
      <c r="D31" s="134">
        <v>208798.68540068</v>
      </c>
      <c r="E31" s="134">
        <v>189063.25229378999</v>
      </c>
      <c r="F31" s="134">
        <v>96947.076058449995</v>
      </c>
      <c r="G31" s="134">
        <v>92116.176235339997</v>
      </c>
      <c r="H31" s="134">
        <v>151199.69737291004</v>
      </c>
      <c r="I31" s="134">
        <v>100015.68127385003</v>
      </c>
      <c r="J31" s="134">
        <v>51184.016099059998</v>
      </c>
      <c r="K31" s="134">
        <v>354391.4666610001</v>
      </c>
      <c r="L31" s="134">
        <v>181866.09508901997</v>
      </c>
      <c r="M31" s="134">
        <v>172525.37157198001</v>
      </c>
      <c r="N31" s="134">
        <v>14.901</v>
      </c>
      <c r="O31" s="134">
        <v>18.273700000000002</v>
      </c>
      <c r="P31" s="134">
        <v>17.950199999999999</v>
      </c>
      <c r="Q31" s="134">
        <v>8.3021999999999991</v>
      </c>
      <c r="R31" s="134">
        <v>8.3079999999999998</v>
      </c>
      <c r="S31" s="134">
        <v>27.9863</v>
      </c>
      <c r="T31" s="134">
        <v>28.209599999999998</v>
      </c>
      <c r="U31" s="134">
        <v>27.325800000000001</v>
      </c>
      <c r="V31" s="134">
        <v>11.895799999999999</v>
      </c>
      <c r="W31" s="134">
        <v>11.410399999999999</v>
      </c>
      <c r="X31" s="134">
        <v>11.037599999999999</v>
      </c>
      <c r="Y31" s="134">
        <v>12.084199999999999</v>
      </c>
      <c r="Z31" s="134">
        <v>3.3176000000000001</v>
      </c>
      <c r="AA31" s="134">
        <v>12.0526</v>
      </c>
      <c r="AB31" s="134">
        <v>17.817</v>
      </c>
      <c r="AC31" s="134">
        <v>7.2435999999999998</v>
      </c>
      <c r="AD31" s="135"/>
      <c r="AE31" s="135"/>
      <c r="AF31" s="135"/>
    </row>
    <row r="32" spans="1:32" hidden="1" outlineLevel="1">
      <c r="A32" s="8">
        <v>41183</v>
      </c>
      <c r="B32" s="134">
        <v>601162.43244384998</v>
      </c>
      <c r="C32" s="134">
        <v>389132.16724580002</v>
      </c>
      <c r="D32" s="134">
        <v>212030.26519805001</v>
      </c>
      <c r="E32" s="134">
        <v>190068.41973955001</v>
      </c>
      <c r="F32" s="134">
        <v>99611.81297128</v>
      </c>
      <c r="G32" s="134">
        <v>90456.606768269994</v>
      </c>
      <c r="H32" s="134">
        <v>153519.54436772008</v>
      </c>
      <c r="I32" s="134">
        <v>100400.87918782001</v>
      </c>
      <c r="J32" s="134">
        <v>53118.665179900003</v>
      </c>
      <c r="K32" s="134">
        <v>356078.80583287007</v>
      </c>
      <c r="L32" s="134">
        <v>179110.74106260997</v>
      </c>
      <c r="M32" s="134">
        <v>176968.06477026001</v>
      </c>
      <c r="N32" s="134">
        <v>16.186599999999999</v>
      </c>
      <c r="O32" s="134">
        <v>20.9556</v>
      </c>
      <c r="P32" s="134">
        <v>21.0639</v>
      </c>
      <c r="Q32" s="134">
        <v>8.3567</v>
      </c>
      <c r="R32" s="134">
        <v>8.3684999999999992</v>
      </c>
      <c r="S32" s="134">
        <v>27.969000000000001</v>
      </c>
      <c r="T32" s="134">
        <v>28.492899999999999</v>
      </c>
      <c r="U32" s="134">
        <v>27.889099999999999</v>
      </c>
      <c r="V32" s="134">
        <v>13.4893</v>
      </c>
      <c r="W32" s="134">
        <v>13.501200000000001</v>
      </c>
      <c r="X32" s="134">
        <v>15.4964</v>
      </c>
      <c r="Y32" s="134">
        <v>17.427399999999999</v>
      </c>
      <c r="Z32" s="134">
        <v>3.6294</v>
      </c>
      <c r="AA32" s="134">
        <v>12.592000000000001</v>
      </c>
      <c r="AB32" s="134">
        <v>18.807200000000002</v>
      </c>
      <c r="AC32" s="134">
        <v>7.4776999999999996</v>
      </c>
      <c r="AD32" s="135"/>
      <c r="AE32" s="135"/>
      <c r="AF32" s="135"/>
    </row>
    <row r="33" spans="1:32" hidden="1" outlineLevel="1">
      <c r="A33" s="8">
        <v>41214</v>
      </c>
      <c r="B33" s="134">
        <v>610528.39838097</v>
      </c>
      <c r="C33" s="134">
        <v>390950.59021172998</v>
      </c>
      <c r="D33" s="134">
        <v>219577.80816923999</v>
      </c>
      <c r="E33" s="134">
        <v>188938.71011282</v>
      </c>
      <c r="F33" s="134">
        <v>101328.64399544999</v>
      </c>
      <c r="G33" s="134">
        <v>87610.066117370006</v>
      </c>
      <c r="H33" s="134">
        <v>151726.67853519996</v>
      </c>
      <c r="I33" s="134">
        <v>101568.47832674001</v>
      </c>
      <c r="J33" s="134">
        <v>50158.200208459995</v>
      </c>
      <c r="K33" s="134">
        <v>361752.17053514003</v>
      </c>
      <c r="L33" s="134">
        <v>180591.85698414</v>
      </c>
      <c r="M33" s="134">
        <v>181160.313551</v>
      </c>
      <c r="N33" s="134">
        <v>17.603400000000001</v>
      </c>
      <c r="O33" s="134">
        <v>22.465299999999999</v>
      </c>
      <c r="P33" s="134">
        <v>22.6158</v>
      </c>
      <c r="Q33" s="134">
        <v>8.7829999999999995</v>
      </c>
      <c r="R33" s="134">
        <v>8.8078000000000003</v>
      </c>
      <c r="S33" s="134">
        <v>29.107900000000001</v>
      </c>
      <c r="T33" s="134">
        <v>29.3184</v>
      </c>
      <c r="U33" s="134">
        <v>29.0123</v>
      </c>
      <c r="V33" s="134">
        <v>12.032</v>
      </c>
      <c r="W33" s="134">
        <v>11.6272</v>
      </c>
      <c r="X33" s="134">
        <v>17.1371</v>
      </c>
      <c r="Y33" s="134">
        <v>18.728000000000002</v>
      </c>
      <c r="Z33" s="134">
        <v>3.1044</v>
      </c>
      <c r="AA33" s="134">
        <v>13.153700000000001</v>
      </c>
      <c r="AB33" s="134">
        <v>19.629000000000001</v>
      </c>
      <c r="AC33" s="134">
        <v>7.5148999999999999</v>
      </c>
      <c r="AD33" s="135"/>
      <c r="AE33" s="135"/>
      <c r="AF33" s="135"/>
    </row>
    <row r="34" spans="1:32" hidden="1" outlineLevel="1">
      <c r="A34" s="8">
        <v>41244</v>
      </c>
      <c r="B34" s="134">
        <v>605425.03467742004</v>
      </c>
      <c r="C34" s="134">
        <v>393147.39799196</v>
      </c>
      <c r="D34" s="134">
        <v>212277.63668545999</v>
      </c>
      <c r="E34" s="134">
        <v>187629.27294518001</v>
      </c>
      <c r="F34" s="134">
        <v>102689.66195751</v>
      </c>
      <c r="G34" s="134">
        <v>84939.610987670007</v>
      </c>
      <c r="H34" s="134">
        <v>173319.22252192005</v>
      </c>
      <c r="I34" s="134">
        <v>112643.8473237</v>
      </c>
      <c r="J34" s="134">
        <v>60675.375198220005</v>
      </c>
      <c r="K34" s="134">
        <v>369264.15257233003</v>
      </c>
      <c r="L34" s="134">
        <v>186771.63240707997</v>
      </c>
      <c r="M34" s="134">
        <v>182492.52016525</v>
      </c>
      <c r="N34" s="134">
        <v>14.8096</v>
      </c>
      <c r="O34" s="134">
        <v>17.200199999999999</v>
      </c>
      <c r="P34" s="134">
        <v>16.593800000000002</v>
      </c>
      <c r="Q34" s="134">
        <v>9.3491999999999997</v>
      </c>
      <c r="R34" s="134">
        <v>9.3909000000000002</v>
      </c>
      <c r="S34" s="134">
        <v>27.790600000000001</v>
      </c>
      <c r="T34" s="134">
        <v>27.944600000000001</v>
      </c>
      <c r="U34" s="134">
        <v>26.656600000000001</v>
      </c>
      <c r="V34" s="134">
        <v>11.3558</v>
      </c>
      <c r="W34" s="134">
        <v>10.9306</v>
      </c>
      <c r="X34" s="134">
        <v>9.2597000000000005</v>
      </c>
      <c r="Y34" s="134">
        <v>11.830299999999999</v>
      </c>
      <c r="Z34" s="134">
        <v>1.8857999999999999</v>
      </c>
      <c r="AA34" s="134">
        <v>13.5854</v>
      </c>
      <c r="AB34" s="134">
        <v>19.467600000000001</v>
      </c>
      <c r="AC34" s="134">
        <v>7.4025999999999996</v>
      </c>
      <c r="AD34" s="135"/>
      <c r="AE34" s="135"/>
      <c r="AF34" s="135"/>
    </row>
    <row r="35" spans="1:32" hidden="1" outlineLevel="1">
      <c r="A35" s="8">
        <v>41275</v>
      </c>
      <c r="B35" s="134">
        <v>606946.82086106006</v>
      </c>
      <c r="C35" s="134">
        <v>393150.28435685998</v>
      </c>
      <c r="D35" s="134">
        <v>213796.53650419999</v>
      </c>
      <c r="E35" s="134">
        <v>188269.0879474</v>
      </c>
      <c r="F35" s="134">
        <v>104336.21203330001</v>
      </c>
      <c r="G35" s="134">
        <v>83932.875914100005</v>
      </c>
      <c r="H35" s="134">
        <v>175124.29846096996</v>
      </c>
      <c r="I35" s="134">
        <v>114287.41245445999</v>
      </c>
      <c r="J35" s="134">
        <v>60836.886006509994</v>
      </c>
      <c r="K35" s="134">
        <v>377816.51884768996</v>
      </c>
      <c r="L35" s="134">
        <v>192635.16794809996</v>
      </c>
      <c r="M35" s="134">
        <v>185181.35089959</v>
      </c>
      <c r="N35" s="134">
        <v>13.7677</v>
      </c>
      <c r="O35" s="134">
        <v>16.323499999999999</v>
      </c>
      <c r="P35" s="134">
        <v>15.4032</v>
      </c>
      <c r="Q35" s="134">
        <v>8.9286999999999992</v>
      </c>
      <c r="R35" s="134">
        <v>8.9375999999999998</v>
      </c>
      <c r="S35" s="134">
        <v>27.925699999999999</v>
      </c>
      <c r="T35" s="134">
        <v>28.057400000000001</v>
      </c>
      <c r="U35" s="134">
        <v>26.985600000000002</v>
      </c>
      <c r="V35" s="134">
        <v>10.8743</v>
      </c>
      <c r="W35" s="134">
        <v>10.470599999999999</v>
      </c>
      <c r="X35" s="134">
        <v>7.7473999999999998</v>
      </c>
      <c r="Y35" s="134">
        <v>8.3853000000000009</v>
      </c>
      <c r="Z35" s="134">
        <v>3.2629999999999999</v>
      </c>
      <c r="AA35" s="134">
        <v>14.215</v>
      </c>
      <c r="AB35" s="134">
        <v>19.9527</v>
      </c>
      <c r="AC35" s="134">
        <v>7.3606999999999996</v>
      </c>
      <c r="AD35" s="135"/>
      <c r="AE35" s="135"/>
      <c r="AF35" s="135"/>
    </row>
    <row r="36" spans="1:32" hidden="1" outlineLevel="1">
      <c r="A36" s="8">
        <v>41306</v>
      </c>
      <c r="B36" s="134">
        <v>612640.52881277003</v>
      </c>
      <c r="C36" s="134">
        <v>398209.10585897003</v>
      </c>
      <c r="D36" s="134">
        <v>214431.42295380001</v>
      </c>
      <c r="E36" s="134">
        <v>188218.71779396001</v>
      </c>
      <c r="F36" s="134">
        <v>105231.23140788999</v>
      </c>
      <c r="G36" s="134">
        <v>82987.486386069999</v>
      </c>
      <c r="H36" s="134">
        <v>172900.26536098996</v>
      </c>
      <c r="I36" s="134">
        <v>112369.1999408</v>
      </c>
      <c r="J36" s="134">
        <v>60531.065420190003</v>
      </c>
      <c r="K36" s="134">
        <v>384767.57521123008</v>
      </c>
      <c r="L36" s="134">
        <v>201069.83344529005</v>
      </c>
      <c r="M36" s="134">
        <v>183697.74176593998</v>
      </c>
      <c r="N36" s="134">
        <v>13.1495</v>
      </c>
      <c r="O36" s="134">
        <v>15.397399999999999</v>
      </c>
      <c r="P36" s="134">
        <v>14.459899999999999</v>
      </c>
      <c r="Q36" s="134">
        <v>9.1953999999999994</v>
      </c>
      <c r="R36" s="134">
        <v>9.2114999999999991</v>
      </c>
      <c r="S36" s="134">
        <v>28.951499999999999</v>
      </c>
      <c r="T36" s="134">
        <v>29.093299999999999</v>
      </c>
      <c r="U36" s="134">
        <v>28.446999999999999</v>
      </c>
      <c r="V36" s="134">
        <v>11.7454</v>
      </c>
      <c r="W36" s="134">
        <v>10.5565</v>
      </c>
      <c r="X36" s="134">
        <v>6.3856999999999999</v>
      </c>
      <c r="Y36" s="134">
        <v>6.8921000000000001</v>
      </c>
      <c r="Z36" s="134">
        <v>2.9033000000000002</v>
      </c>
      <c r="AA36" s="134">
        <v>13.4163</v>
      </c>
      <c r="AB36" s="134">
        <v>18.439800000000002</v>
      </c>
      <c r="AC36" s="134">
        <v>7.2282000000000002</v>
      </c>
      <c r="AD36" s="135"/>
      <c r="AE36" s="135"/>
      <c r="AF36" s="135"/>
    </row>
    <row r="37" spans="1:32" hidden="1" outlineLevel="1">
      <c r="A37" s="8">
        <v>41334</v>
      </c>
      <c r="B37" s="134">
        <v>613186.38013913995</v>
      </c>
      <c r="C37" s="134">
        <v>392005.28878330998</v>
      </c>
      <c r="D37" s="134">
        <v>221181.09135582999</v>
      </c>
      <c r="E37" s="134">
        <v>188405.94733159</v>
      </c>
      <c r="F37" s="134">
        <v>106447.87087478</v>
      </c>
      <c r="G37" s="134">
        <v>81958.076456809998</v>
      </c>
      <c r="H37" s="134">
        <v>173262.74269054006</v>
      </c>
      <c r="I37" s="134">
        <v>114181.80233377</v>
      </c>
      <c r="J37" s="134">
        <v>59080.940356769999</v>
      </c>
      <c r="K37" s="134">
        <v>390185.27680947998</v>
      </c>
      <c r="L37" s="134">
        <v>208028.12761377997</v>
      </c>
      <c r="M37" s="134">
        <v>182157.14919570004</v>
      </c>
      <c r="N37" s="134">
        <v>13.5219</v>
      </c>
      <c r="O37" s="134">
        <v>15.505100000000001</v>
      </c>
      <c r="P37" s="134">
        <v>14.6142</v>
      </c>
      <c r="Q37" s="134">
        <v>9.9809999999999999</v>
      </c>
      <c r="R37" s="134">
        <v>9.9857999999999993</v>
      </c>
      <c r="S37" s="134">
        <v>29.851800000000001</v>
      </c>
      <c r="T37" s="134">
        <v>30.054200000000002</v>
      </c>
      <c r="U37" s="134">
        <v>29.018699999999999</v>
      </c>
      <c r="V37" s="134">
        <v>13.012600000000001</v>
      </c>
      <c r="W37" s="134">
        <v>12.977600000000001</v>
      </c>
      <c r="X37" s="134">
        <v>6.1543000000000001</v>
      </c>
      <c r="Y37" s="134">
        <v>6.7812999999999999</v>
      </c>
      <c r="Z37" s="134">
        <v>3.4426000000000001</v>
      </c>
      <c r="AA37" s="134">
        <v>13.054600000000001</v>
      </c>
      <c r="AB37" s="134">
        <v>17.546199999999999</v>
      </c>
      <c r="AC37" s="134">
        <v>6.8766999999999996</v>
      </c>
      <c r="AD37" s="135"/>
      <c r="AE37" s="135"/>
      <c r="AF37" s="135"/>
    </row>
    <row r="38" spans="1:32" hidden="1" outlineLevel="1">
      <c r="A38" s="8">
        <v>41365</v>
      </c>
      <c r="B38" s="134">
        <v>616827.55643394997</v>
      </c>
      <c r="C38" s="134">
        <v>392799.73073139001</v>
      </c>
      <c r="D38" s="134">
        <v>224027.82570255999</v>
      </c>
      <c r="E38" s="134">
        <v>190054.71670998001</v>
      </c>
      <c r="F38" s="134">
        <v>109440.24494357999</v>
      </c>
      <c r="G38" s="134">
        <v>80614.471766400005</v>
      </c>
      <c r="H38" s="134">
        <v>175776.95583613002</v>
      </c>
      <c r="I38" s="134">
        <v>117096.21924987997</v>
      </c>
      <c r="J38" s="134">
        <v>58680.736586250001</v>
      </c>
      <c r="K38" s="134">
        <v>399055.34452651005</v>
      </c>
      <c r="L38" s="134">
        <v>216997.60953497002</v>
      </c>
      <c r="M38" s="134">
        <v>182057.73499154003</v>
      </c>
      <c r="N38" s="134">
        <v>13.010999999999999</v>
      </c>
      <c r="O38" s="134">
        <v>14.6393</v>
      </c>
      <c r="P38" s="134">
        <v>13.8749</v>
      </c>
      <c r="Q38" s="134">
        <v>9.9796999999999993</v>
      </c>
      <c r="R38" s="134">
        <v>10.015499999999999</v>
      </c>
      <c r="S38" s="134">
        <v>29.200099999999999</v>
      </c>
      <c r="T38" s="134">
        <v>29.389399999999998</v>
      </c>
      <c r="U38" s="134">
        <v>27.0593</v>
      </c>
      <c r="V38" s="134">
        <v>12.473599999999999</v>
      </c>
      <c r="W38" s="134">
        <v>12.376099999999999</v>
      </c>
      <c r="X38" s="134">
        <v>6.1784999999999997</v>
      </c>
      <c r="Y38" s="134">
        <v>6.9862000000000002</v>
      </c>
      <c r="Z38" s="134">
        <v>2.73</v>
      </c>
      <c r="AA38" s="134">
        <v>12.9178</v>
      </c>
      <c r="AB38" s="134">
        <v>17.237300000000001</v>
      </c>
      <c r="AC38" s="134">
        <v>6.7920999999999996</v>
      </c>
      <c r="AD38" s="135"/>
      <c r="AE38" s="135"/>
      <c r="AF38" s="135"/>
    </row>
    <row r="39" spans="1:32" hidden="1" outlineLevel="1">
      <c r="A39" s="8">
        <v>41395</v>
      </c>
      <c r="B39" s="134">
        <v>616281.19987582997</v>
      </c>
      <c r="C39" s="134">
        <v>392237.55728975998</v>
      </c>
      <c r="D39" s="134">
        <v>224043.64258607</v>
      </c>
      <c r="E39" s="134">
        <v>190824.43566223001</v>
      </c>
      <c r="F39" s="134">
        <v>111560.0892183</v>
      </c>
      <c r="G39" s="134">
        <v>79264.346443930001</v>
      </c>
      <c r="H39" s="134">
        <v>176234.59671504001</v>
      </c>
      <c r="I39" s="134">
        <v>118225.73225793001</v>
      </c>
      <c r="J39" s="134">
        <v>58008.864457110001</v>
      </c>
      <c r="K39" s="134">
        <v>402598.71294273989</v>
      </c>
      <c r="L39" s="134">
        <v>220554.19758962997</v>
      </c>
      <c r="M39" s="134">
        <v>182044.51535311001</v>
      </c>
      <c r="N39" s="134">
        <v>13.1684</v>
      </c>
      <c r="O39" s="134">
        <v>15.1266</v>
      </c>
      <c r="P39" s="134">
        <v>14.1624</v>
      </c>
      <c r="Q39" s="134">
        <v>9.3412000000000006</v>
      </c>
      <c r="R39" s="134">
        <v>9.3889999999999993</v>
      </c>
      <c r="S39" s="134">
        <v>25.998799999999999</v>
      </c>
      <c r="T39" s="134">
        <v>26.075700000000001</v>
      </c>
      <c r="U39" s="134">
        <v>24.6251</v>
      </c>
      <c r="V39" s="134">
        <v>13.9391</v>
      </c>
      <c r="W39" s="134">
        <v>14.0464</v>
      </c>
      <c r="X39" s="134">
        <v>6.1942000000000004</v>
      </c>
      <c r="Y39" s="134">
        <v>6.5709</v>
      </c>
      <c r="Z39" s="134">
        <v>4.4791999999999996</v>
      </c>
      <c r="AA39" s="134">
        <v>12.660600000000001</v>
      </c>
      <c r="AB39" s="134">
        <v>16.994399999999999</v>
      </c>
      <c r="AC39" s="134">
        <v>6.8251999999999997</v>
      </c>
      <c r="AD39" s="135"/>
      <c r="AE39" s="135"/>
      <c r="AF39" s="135"/>
    </row>
    <row r="40" spans="1:32" hidden="1" outlineLevel="1">
      <c r="A40" s="8">
        <v>41426</v>
      </c>
      <c r="B40" s="134">
        <v>623098.01464552002</v>
      </c>
      <c r="C40" s="134">
        <v>397963.39776548999</v>
      </c>
      <c r="D40" s="134">
        <v>225134.61688002999</v>
      </c>
      <c r="E40" s="134">
        <v>189983.61115414</v>
      </c>
      <c r="F40" s="134">
        <v>112164.29151328999</v>
      </c>
      <c r="G40" s="134">
        <v>77819.319640849993</v>
      </c>
      <c r="H40" s="134">
        <v>170630.08823119002</v>
      </c>
      <c r="I40" s="134">
        <v>114245.88267241999</v>
      </c>
      <c r="J40" s="134">
        <v>56384.205558770002</v>
      </c>
      <c r="K40" s="134">
        <v>414384.42205154995</v>
      </c>
      <c r="L40" s="134">
        <v>231443.83544872995</v>
      </c>
      <c r="M40" s="134">
        <v>182940.58660282003</v>
      </c>
      <c r="N40" s="134">
        <v>12.770899999999999</v>
      </c>
      <c r="O40" s="134">
        <v>14.491899999999999</v>
      </c>
      <c r="P40" s="134">
        <v>13.6875</v>
      </c>
      <c r="Q40" s="134">
        <v>9.8673999999999999</v>
      </c>
      <c r="R40" s="134">
        <v>9.8961000000000006</v>
      </c>
      <c r="S40" s="134">
        <v>27.235700000000001</v>
      </c>
      <c r="T40" s="134">
        <v>27.419799999999999</v>
      </c>
      <c r="U40" s="134">
        <v>27.244299999999999</v>
      </c>
      <c r="V40" s="134">
        <v>13.0665</v>
      </c>
      <c r="W40" s="134">
        <v>13.068</v>
      </c>
      <c r="X40" s="134">
        <v>6.1894999999999998</v>
      </c>
      <c r="Y40" s="134">
        <v>6.6578999999999997</v>
      </c>
      <c r="Z40" s="134">
        <v>4.0884999999999998</v>
      </c>
      <c r="AA40" s="134">
        <v>11.4268</v>
      </c>
      <c r="AB40" s="134">
        <v>15.5421</v>
      </c>
      <c r="AC40" s="134">
        <v>6.2796000000000003</v>
      </c>
      <c r="AD40" s="135"/>
      <c r="AE40" s="135"/>
      <c r="AF40" s="135"/>
    </row>
    <row r="41" spans="1:32" hidden="1" outlineLevel="1">
      <c r="A41" s="8">
        <v>41456</v>
      </c>
      <c r="B41" s="134">
        <v>628187.52155170997</v>
      </c>
      <c r="C41" s="134">
        <v>399491.93463918002</v>
      </c>
      <c r="D41" s="134">
        <v>228695.58691253001</v>
      </c>
      <c r="E41" s="134">
        <v>190785.05832556999</v>
      </c>
      <c r="F41" s="134">
        <v>114646.58356817</v>
      </c>
      <c r="G41" s="134">
        <v>76138.474757400007</v>
      </c>
      <c r="H41" s="134">
        <v>178498.6960419</v>
      </c>
      <c r="I41" s="134">
        <v>120790.19163022001</v>
      </c>
      <c r="J41" s="134">
        <v>57708.504411679998</v>
      </c>
      <c r="K41" s="134">
        <v>418707.98600195011</v>
      </c>
      <c r="L41" s="134">
        <v>234369.23215592001</v>
      </c>
      <c r="M41" s="134">
        <v>184338.75384603004</v>
      </c>
      <c r="N41" s="134">
        <v>12.837300000000001</v>
      </c>
      <c r="O41" s="134">
        <v>14.912100000000001</v>
      </c>
      <c r="P41" s="134">
        <v>14.087300000000001</v>
      </c>
      <c r="Q41" s="134">
        <v>9.3697999999999997</v>
      </c>
      <c r="R41" s="134">
        <v>9.4049999999999994</v>
      </c>
      <c r="S41" s="134">
        <v>27.530899999999999</v>
      </c>
      <c r="T41" s="134">
        <v>27.666799999999999</v>
      </c>
      <c r="U41" s="134">
        <v>27.8734</v>
      </c>
      <c r="V41" s="134">
        <v>13.703900000000001</v>
      </c>
      <c r="W41" s="134">
        <v>13.1569</v>
      </c>
      <c r="X41" s="134">
        <v>5.2442000000000002</v>
      </c>
      <c r="Y41" s="134">
        <v>5.6910999999999996</v>
      </c>
      <c r="Z41" s="134">
        <v>3.3281000000000001</v>
      </c>
      <c r="AA41" s="134">
        <v>11.440099999999999</v>
      </c>
      <c r="AB41" s="134">
        <v>15.530200000000001</v>
      </c>
      <c r="AC41" s="134">
        <v>6.4488000000000003</v>
      </c>
      <c r="AD41" s="135"/>
      <c r="AE41" s="135"/>
      <c r="AF41" s="135"/>
    </row>
    <row r="42" spans="1:32" hidden="1" outlineLevel="1">
      <c r="A42" s="8">
        <v>41487</v>
      </c>
      <c r="B42" s="134">
        <v>635247.58474645996</v>
      </c>
      <c r="C42" s="134">
        <v>405927.34820234001</v>
      </c>
      <c r="D42" s="134">
        <v>229320.23654412001</v>
      </c>
      <c r="E42" s="134">
        <v>192970.18827561001</v>
      </c>
      <c r="F42" s="134">
        <v>117619.92857511</v>
      </c>
      <c r="G42" s="134">
        <v>75350.259700499999</v>
      </c>
      <c r="H42" s="134">
        <v>177899.26172092996</v>
      </c>
      <c r="I42" s="134">
        <v>121502.28885359</v>
      </c>
      <c r="J42" s="134">
        <v>56396.972867340002</v>
      </c>
      <c r="K42" s="134">
        <v>422979.66445584007</v>
      </c>
      <c r="L42" s="134">
        <v>237641.82687294</v>
      </c>
      <c r="M42" s="134">
        <v>185337.83758290001</v>
      </c>
      <c r="N42" s="134">
        <v>12.6204</v>
      </c>
      <c r="O42" s="134">
        <v>14.2797</v>
      </c>
      <c r="P42" s="134">
        <v>13.581</v>
      </c>
      <c r="Q42" s="134">
        <v>9.8181999999999992</v>
      </c>
      <c r="R42" s="134">
        <v>9.8363999999999994</v>
      </c>
      <c r="S42" s="134">
        <v>26.785699999999999</v>
      </c>
      <c r="T42" s="134">
        <v>26.896999999999998</v>
      </c>
      <c r="U42" s="134">
        <v>26.974299999999999</v>
      </c>
      <c r="V42" s="134">
        <v>13.087</v>
      </c>
      <c r="W42" s="134">
        <v>12.775399999999999</v>
      </c>
      <c r="X42" s="134">
        <v>6.0347</v>
      </c>
      <c r="Y42" s="134">
        <v>6.3067000000000002</v>
      </c>
      <c r="Z42" s="134">
        <v>3.4735999999999998</v>
      </c>
      <c r="AA42" s="134">
        <v>11.7521</v>
      </c>
      <c r="AB42" s="134">
        <v>15.6442</v>
      </c>
      <c r="AC42" s="134">
        <v>6.4705000000000004</v>
      </c>
      <c r="AD42" s="135"/>
      <c r="AE42" s="135"/>
      <c r="AF42" s="135"/>
    </row>
    <row r="43" spans="1:32" hidden="1" outlineLevel="1">
      <c r="A43" s="8">
        <v>41518</v>
      </c>
      <c r="B43" s="134">
        <v>647273.88087458001</v>
      </c>
      <c r="C43" s="134">
        <v>416780.16825296002</v>
      </c>
      <c r="D43" s="134">
        <v>230493.71262162001</v>
      </c>
      <c r="E43" s="134">
        <v>193270.27496344</v>
      </c>
      <c r="F43" s="134">
        <v>119708.25433228</v>
      </c>
      <c r="G43" s="134">
        <v>73562.020631160005</v>
      </c>
      <c r="H43" s="134">
        <v>184488.52965036</v>
      </c>
      <c r="I43" s="134">
        <v>125115.48955981</v>
      </c>
      <c r="J43" s="134">
        <v>59373.040090549985</v>
      </c>
      <c r="K43" s="134">
        <v>429599.50984735996</v>
      </c>
      <c r="L43" s="134">
        <v>242608.63880843</v>
      </c>
      <c r="M43" s="134">
        <v>186990.87103893002</v>
      </c>
      <c r="N43" s="134">
        <v>12.842499999999999</v>
      </c>
      <c r="O43" s="134">
        <v>14.3653</v>
      </c>
      <c r="P43" s="134">
        <v>13.6723</v>
      </c>
      <c r="Q43" s="134">
        <v>9.6228999999999996</v>
      </c>
      <c r="R43" s="134">
        <v>9.6465999999999994</v>
      </c>
      <c r="S43" s="134">
        <v>26.049499999999998</v>
      </c>
      <c r="T43" s="134">
        <v>26.444099999999999</v>
      </c>
      <c r="U43" s="134">
        <v>26.7272</v>
      </c>
      <c r="V43" s="134">
        <v>10.706799999999999</v>
      </c>
      <c r="W43" s="134">
        <v>10.335599999999999</v>
      </c>
      <c r="X43" s="134">
        <v>6.5982000000000003</v>
      </c>
      <c r="Y43" s="134">
        <v>6.9355000000000002</v>
      </c>
      <c r="Z43" s="134">
        <v>4.0125999999999999</v>
      </c>
      <c r="AA43" s="134">
        <v>11.7951</v>
      </c>
      <c r="AB43" s="134">
        <v>16.026800000000001</v>
      </c>
      <c r="AC43" s="134">
        <v>6.5187999999999997</v>
      </c>
      <c r="AD43" s="135"/>
      <c r="AE43" s="135"/>
      <c r="AF43" s="135"/>
    </row>
    <row r="44" spans="1:32" hidden="1" outlineLevel="1">
      <c r="A44" s="8">
        <v>41548</v>
      </c>
      <c r="B44" s="134">
        <v>655289.35005309002</v>
      </c>
      <c r="C44" s="134">
        <v>422878.10166198999</v>
      </c>
      <c r="D44" s="134">
        <v>232411.2483911</v>
      </c>
      <c r="E44" s="134">
        <v>194228.04084743999</v>
      </c>
      <c r="F44" s="134">
        <v>121724.2914692</v>
      </c>
      <c r="G44" s="134">
        <v>72503.749378239998</v>
      </c>
      <c r="H44" s="134">
        <v>179631.72389935007</v>
      </c>
      <c r="I44" s="134">
        <v>122811.85997803</v>
      </c>
      <c r="J44" s="134">
        <v>56819.863921320008</v>
      </c>
      <c r="K44" s="134">
        <v>435004.04546326998</v>
      </c>
      <c r="L44" s="134">
        <v>248720.21152213999</v>
      </c>
      <c r="M44" s="134">
        <v>186283.83394112997</v>
      </c>
      <c r="N44" s="134">
        <v>12.8005</v>
      </c>
      <c r="O44" s="134">
        <v>14.429</v>
      </c>
      <c r="P44" s="134">
        <v>14.1145</v>
      </c>
      <c r="Q44" s="134">
        <v>8.9315999999999995</v>
      </c>
      <c r="R44" s="134">
        <v>8.9532000000000007</v>
      </c>
      <c r="S44" s="134">
        <v>26.5639</v>
      </c>
      <c r="T44" s="134">
        <v>26.68</v>
      </c>
      <c r="U44" s="134">
        <v>26.73</v>
      </c>
      <c r="V44" s="134">
        <v>13.7944</v>
      </c>
      <c r="W44" s="134">
        <v>12.8657</v>
      </c>
      <c r="X44" s="134">
        <v>5.7206000000000001</v>
      </c>
      <c r="Y44" s="134">
        <v>6.1071</v>
      </c>
      <c r="Z44" s="134">
        <v>3.8248000000000002</v>
      </c>
      <c r="AA44" s="134">
        <v>12.335599999999999</v>
      </c>
      <c r="AB44" s="134">
        <v>16.1922</v>
      </c>
      <c r="AC44" s="134">
        <v>6.7759999999999998</v>
      </c>
      <c r="AD44" s="135"/>
      <c r="AE44" s="135"/>
      <c r="AF44" s="135"/>
    </row>
    <row r="45" spans="1:32" hidden="1" outlineLevel="1">
      <c r="A45" s="8">
        <v>41579</v>
      </c>
      <c r="B45" s="134">
        <v>669620.60662860004</v>
      </c>
      <c r="C45" s="134">
        <v>436342.35297141998</v>
      </c>
      <c r="D45" s="134">
        <v>233278.25365718</v>
      </c>
      <c r="E45" s="134">
        <v>192729.40015614999</v>
      </c>
      <c r="F45" s="134">
        <v>123109.85768152001</v>
      </c>
      <c r="G45" s="134">
        <v>69619.542474629998</v>
      </c>
      <c r="H45" s="134">
        <v>179590.15803049001</v>
      </c>
      <c r="I45" s="134">
        <v>122303.97823223997</v>
      </c>
      <c r="J45" s="134">
        <v>57286.179798249999</v>
      </c>
      <c r="K45" s="134">
        <v>440143.39587338001</v>
      </c>
      <c r="L45" s="134">
        <v>254597.74009430004</v>
      </c>
      <c r="M45" s="134">
        <v>185545.65577908</v>
      </c>
      <c r="N45" s="134">
        <v>13.989100000000001</v>
      </c>
      <c r="O45" s="134">
        <v>15.9773</v>
      </c>
      <c r="P45" s="134">
        <v>15.7784</v>
      </c>
      <c r="Q45" s="134">
        <v>8.6725999999999992</v>
      </c>
      <c r="R45" s="134">
        <v>8.6974999999999998</v>
      </c>
      <c r="S45" s="134">
        <v>27.735900000000001</v>
      </c>
      <c r="T45" s="134">
        <v>27.863800000000001</v>
      </c>
      <c r="U45" s="134">
        <v>28.322500000000002</v>
      </c>
      <c r="V45" s="134">
        <v>10.3514</v>
      </c>
      <c r="W45" s="134">
        <v>10.094900000000001</v>
      </c>
      <c r="X45" s="134">
        <v>6.3307000000000002</v>
      </c>
      <c r="Y45" s="134">
        <v>6.5606999999999998</v>
      </c>
      <c r="Z45" s="134">
        <v>4.6372</v>
      </c>
      <c r="AA45" s="134">
        <v>12.0067</v>
      </c>
      <c r="AB45" s="134">
        <v>16.196899999999999</v>
      </c>
      <c r="AC45" s="134">
        <v>6.5354000000000001</v>
      </c>
      <c r="AD45" s="135"/>
      <c r="AE45" s="135"/>
      <c r="AF45" s="135"/>
    </row>
    <row r="46" spans="1:32" hidden="1" outlineLevel="1">
      <c r="A46" s="8">
        <v>41609</v>
      </c>
      <c r="B46" s="134">
        <v>691902.84164614999</v>
      </c>
      <c r="C46" s="134">
        <v>454214.57989699999</v>
      </c>
      <c r="D46" s="134">
        <v>237688.26174915</v>
      </c>
      <c r="E46" s="134">
        <v>193529.08842438</v>
      </c>
      <c r="F46" s="134">
        <v>125681.01846707</v>
      </c>
      <c r="G46" s="134">
        <v>67848.069957309999</v>
      </c>
      <c r="H46" s="134">
        <v>195159.68340818991</v>
      </c>
      <c r="I46" s="134">
        <v>138241.56196188999</v>
      </c>
      <c r="J46" s="134">
        <v>56918.121446299992</v>
      </c>
      <c r="K46" s="134">
        <v>441951.18552858994</v>
      </c>
      <c r="L46" s="134">
        <v>257828.95895524003</v>
      </c>
      <c r="M46" s="134">
        <v>184122.22657334997</v>
      </c>
      <c r="N46" s="134">
        <v>14.1279</v>
      </c>
      <c r="O46" s="134">
        <v>16.8398</v>
      </c>
      <c r="P46" s="134">
        <v>16.585899999999999</v>
      </c>
      <c r="Q46" s="134">
        <v>8.8026999999999997</v>
      </c>
      <c r="R46" s="134">
        <v>8.8274000000000008</v>
      </c>
      <c r="S46" s="134">
        <v>25.959900000000001</v>
      </c>
      <c r="T46" s="134">
        <v>26.0929</v>
      </c>
      <c r="U46" s="134">
        <v>25.860499999999998</v>
      </c>
      <c r="V46" s="134">
        <v>11.7408</v>
      </c>
      <c r="W46" s="134">
        <v>11.6516</v>
      </c>
      <c r="X46" s="134">
        <v>9.8370999999999995</v>
      </c>
      <c r="Y46" s="134">
        <v>10.552099999999999</v>
      </c>
      <c r="Z46" s="134">
        <v>4.6047000000000002</v>
      </c>
      <c r="AA46" s="134">
        <v>12.7818</v>
      </c>
      <c r="AB46" s="134">
        <v>17.484999999999999</v>
      </c>
      <c r="AC46" s="134">
        <v>6.9846000000000004</v>
      </c>
      <c r="AD46" s="135"/>
      <c r="AE46" s="135"/>
      <c r="AF46" s="135"/>
    </row>
    <row r="47" spans="1:32" hidden="1" outlineLevel="1">
      <c r="A47" s="8">
        <v>41640</v>
      </c>
      <c r="B47" s="134">
        <v>684194.24848784006</v>
      </c>
      <c r="C47" s="134">
        <v>451304.41446566</v>
      </c>
      <c r="D47" s="134">
        <v>232889.83402218</v>
      </c>
      <c r="E47" s="134">
        <v>192479.22731011</v>
      </c>
      <c r="F47" s="134">
        <v>125879.8528642</v>
      </c>
      <c r="G47" s="134">
        <v>66599.374445909998</v>
      </c>
      <c r="H47" s="134">
        <v>186537.33097599997</v>
      </c>
      <c r="I47" s="134">
        <v>131169.58961403003</v>
      </c>
      <c r="J47" s="134">
        <v>55367.741361970002</v>
      </c>
      <c r="K47" s="134">
        <v>437561.73881755007</v>
      </c>
      <c r="L47" s="134">
        <v>256361.44520234002</v>
      </c>
      <c r="M47" s="134">
        <v>181200.29361520999</v>
      </c>
      <c r="N47" s="134">
        <v>12.924300000000001</v>
      </c>
      <c r="O47" s="134">
        <v>14.3886</v>
      </c>
      <c r="P47" s="134">
        <v>13.833500000000001</v>
      </c>
      <c r="Q47" s="134">
        <v>8.5891999999999999</v>
      </c>
      <c r="R47" s="134">
        <v>8.6309000000000005</v>
      </c>
      <c r="S47" s="134">
        <v>26.7258</v>
      </c>
      <c r="T47" s="134">
        <v>26.795500000000001</v>
      </c>
      <c r="U47" s="134">
        <v>26.903600000000001</v>
      </c>
      <c r="V47" s="134">
        <v>10.628500000000001</v>
      </c>
      <c r="W47" s="134">
        <v>9.6319999999999997</v>
      </c>
      <c r="X47" s="134">
        <v>8.1034000000000006</v>
      </c>
      <c r="Y47" s="134">
        <v>8.7735000000000003</v>
      </c>
      <c r="Z47" s="134">
        <v>3.8336000000000001</v>
      </c>
      <c r="AA47" s="134">
        <v>12.978199999999999</v>
      </c>
      <c r="AB47" s="134">
        <v>17.321400000000001</v>
      </c>
      <c r="AC47" s="134">
        <v>6.8570000000000002</v>
      </c>
      <c r="AD47" s="135"/>
      <c r="AE47" s="135"/>
      <c r="AF47" s="135"/>
    </row>
    <row r="48" spans="1:32" hidden="1" outlineLevel="1">
      <c r="A48" s="8">
        <v>41671</v>
      </c>
      <c r="B48" s="134">
        <v>740093.99047296995</v>
      </c>
      <c r="C48" s="134">
        <v>440829.89599271002</v>
      </c>
      <c r="D48" s="134">
        <v>299264.09448025998</v>
      </c>
      <c r="E48" s="134">
        <v>208613.27761277001</v>
      </c>
      <c r="F48" s="134">
        <v>126880.04822565</v>
      </c>
      <c r="G48" s="134">
        <v>81733.229387119994</v>
      </c>
      <c r="H48" s="134">
        <v>197129.93176649002</v>
      </c>
      <c r="I48" s="134">
        <v>130705.30002348003</v>
      </c>
      <c r="J48" s="134">
        <v>66424.631743010003</v>
      </c>
      <c r="K48" s="134">
        <v>449027.87247846008</v>
      </c>
      <c r="L48" s="134">
        <v>236817.91992394999</v>
      </c>
      <c r="M48" s="134">
        <v>212209.95255451003</v>
      </c>
      <c r="N48" s="134">
        <v>15.232100000000001</v>
      </c>
      <c r="O48" s="134">
        <v>18.9772</v>
      </c>
      <c r="P48" s="134">
        <v>19.2087</v>
      </c>
      <c r="Q48" s="134">
        <v>8.9741999999999997</v>
      </c>
      <c r="R48" s="134">
        <v>8.9821000000000009</v>
      </c>
      <c r="S48" s="134">
        <v>28.5852</v>
      </c>
      <c r="T48" s="134">
        <v>28.669799999999999</v>
      </c>
      <c r="U48" s="134">
        <v>28.838999999999999</v>
      </c>
      <c r="V48" s="134">
        <v>13.9701</v>
      </c>
      <c r="W48" s="134">
        <v>10.192</v>
      </c>
      <c r="X48" s="134">
        <v>11.6007</v>
      </c>
      <c r="Y48" s="134">
        <v>12.8248</v>
      </c>
      <c r="Z48" s="134">
        <v>4.5644999999999998</v>
      </c>
      <c r="AA48" s="134">
        <v>12.2981</v>
      </c>
      <c r="AB48" s="134">
        <v>17.236999999999998</v>
      </c>
      <c r="AC48" s="134">
        <v>7.0368000000000004</v>
      </c>
      <c r="AD48" s="135"/>
      <c r="AE48" s="135"/>
      <c r="AF48" s="135"/>
    </row>
    <row r="49" spans="1:32" hidden="1" outlineLevel="1">
      <c r="A49" s="8">
        <v>41699</v>
      </c>
      <c r="B49" s="134">
        <v>761498.15030583995</v>
      </c>
      <c r="C49" s="134">
        <v>436572.54262056999</v>
      </c>
      <c r="D49" s="134">
        <v>324925.60768527002</v>
      </c>
      <c r="E49" s="134">
        <v>212965.36353812</v>
      </c>
      <c r="F49" s="134">
        <v>125107.55669754</v>
      </c>
      <c r="G49" s="134">
        <v>87857.80684058</v>
      </c>
      <c r="H49" s="134">
        <v>194056.02284381993</v>
      </c>
      <c r="I49" s="134">
        <v>127555.35921602999</v>
      </c>
      <c r="J49" s="134">
        <v>66500.663627789996</v>
      </c>
      <c r="K49" s="134">
        <v>442726.87010608992</v>
      </c>
      <c r="L49" s="134">
        <v>224532.97849349998</v>
      </c>
      <c r="M49" s="134">
        <v>218193.89161259</v>
      </c>
      <c r="N49" s="134">
        <v>15.594900000000001</v>
      </c>
      <c r="O49" s="134">
        <v>19.065300000000001</v>
      </c>
      <c r="P49" s="134">
        <v>19.223500000000001</v>
      </c>
      <c r="Q49" s="134">
        <v>8.5843000000000007</v>
      </c>
      <c r="R49" s="134">
        <v>8.6042000000000005</v>
      </c>
      <c r="S49" s="134">
        <v>27.5245</v>
      </c>
      <c r="T49" s="134">
        <v>27.589300000000001</v>
      </c>
      <c r="U49" s="134">
        <v>27.939699999999998</v>
      </c>
      <c r="V49" s="134">
        <v>14.462400000000001</v>
      </c>
      <c r="W49" s="134">
        <v>12.0914</v>
      </c>
      <c r="X49" s="134">
        <v>8.8165999999999993</v>
      </c>
      <c r="Y49" s="134">
        <v>9.4392999999999994</v>
      </c>
      <c r="Z49" s="134">
        <v>4.5186000000000002</v>
      </c>
      <c r="AA49" s="134">
        <v>13.5875</v>
      </c>
      <c r="AB49" s="134">
        <v>18.4207</v>
      </c>
      <c r="AC49" s="134">
        <v>7.5632000000000001</v>
      </c>
      <c r="AD49" s="135"/>
      <c r="AE49" s="135"/>
      <c r="AF49" s="135"/>
    </row>
    <row r="50" spans="1:32" hidden="1" outlineLevel="1">
      <c r="A50" s="8">
        <v>41730</v>
      </c>
      <c r="B50" s="134">
        <v>769631.56897188001</v>
      </c>
      <c r="C50" s="134">
        <v>435146.42002363002</v>
      </c>
      <c r="D50" s="134">
        <v>334485.14894824999</v>
      </c>
      <c r="E50" s="134">
        <v>213379.18544698</v>
      </c>
      <c r="F50" s="134">
        <v>123833.06569115</v>
      </c>
      <c r="G50" s="134">
        <v>89546.119755830005</v>
      </c>
      <c r="H50" s="134">
        <v>196364.07765344999</v>
      </c>
      <c r="I50" s="134">
        <v>128556.72852366</v>
      </c>
      <c r="J50" s="134">
        <v>67807.349129790004</v>
      </c>
      <c r="K50" s="134">
        <v>440533.5185262899</v>
      </c>
      <c r="L50" s="134">
        <v>224482.76547352999</v>
      </c>
      <c r="M50" s="134">
        <v>216050.75305276</v>
      </c>
      <c r="N50" s="134">
        <v>14.5444</v>
      </c>
      <c r="O50" s="134">
        <v>17.055</v>
      </c>
      <c r="P50" s="134">
        <v>17.0062</v>
      </c>
      <c r="Q50" s="134">
        <v>9.5132999999999992</v>
      </c>
      <c r="R50" s="134">
        <v>9.5436999999999994</v>
      </c>
      <c r="S50" s="134">
        <v>25.810600000000001</v>
      </c>
      <c r="T50" s="134">
        <v>26.464200000000002</v>
      </c>
      <c r="U50" s="134">
        <v>25.8856</v>
      </c>
      <c r="V50" s="134">
        <v>10.213800000000001</v>
      </c>
      <c r="W50" s="134">
        <v>9.6127000000000002</v>
      </c>
      <c r="X50" s="134">
        <v>8.5684000000000005</v>
      </c>
      <c r="Y50" s="134">
        <v>9.6415000000000006</v>
      </c>
      <c r="Z50" s="134">
        <v>4.4885000000000002</v>
      </c>
      <c r="AA50" s="134">
        <v>13.803900000000001</v>
      </c>
      <c r="AB50" s="134">
        <v>19.0916</v>
      </c>
      <c r="AC50" s="134">
        <v>7.8631000000000002</v>
      </c>
      <c r="AD50" s="135"/>
      <c r="AE50" s="135"/>
      <c r="AF50" s="135"/>
    </row>
    <row r="51" spans="1:32" hidden="1" outlineLevel="1">
      <c r="A51" s="8">
        <v>41760</v>
      </c>
      <c r="B51" s="134">
        <v>768214.03510823997</v>
      </c>
      <c r="C51" s="134">
        <v>428301.58147460001</v>
      </c>
      <c r="D51" s="134">
        <v>339912.45363364002</v>
      </c>
      <c r="E51" s="134">
        <v>211828.44217867</v>
      </c>
      <c r="F51" s="134">
        <v>120628.748439</v>
      </c>
      <c r="G51" s="134">
        <v>91199.693739669994</v>
      </c>
      <c r="H51" s="134">
        <v>199787.18565281999</v>
      </c>
      <c r="I51" s="134">
        <v>131515.93488643001</v>
      </c>
      <c r="J51" s="134">
        <v>68271.250766390003</v>
      </c>
      <c r="K51" s="134">
        <v>428613.16888368007</v>
      </c>
      <c r="L51" s="134">
        <v>218553.01366952001</v>
      </c>
      <c r="M51" s="134">
        <v>210060.15521415998</v>
      </c>
      <c r="N51" s="134">
        <v>14.5321</v>
      </c>
      <c r="O51" s="134">
        <v>17.589600000000001</v>
      </c>
      <c r="P51" s="134">
        <v>17.101099999999999</v>
      </c>
      <c r="Q51" s="134">
        <v>9.1713000000000005</v>
      </c>
      <c r="R51" s="134">
        <v>9.1874000000000002</v>
      </c>
      <c r="S51" s="134">
        <v>26.916499999999999</v>
      </c>
      <c r="T51" s="134">
        <v>27.030899999999999</v>
      </c>
      <c r="U51" s="134">
        <v>26.635200000000001</v>
      </c>
      <c r="V51" s="134">
        <v>12.528</v>
      </c>
      <c r="W51" s="134">
        <v>11.262600000000001</v>
      </c>
      <c r="X51" s="134">
        <v>8.7936999999999994</v>
      </c>
      <c r="Y51" s="134">
        <v>9.7447999999999997</v>
      </c>
      <c r="Z51" s="134">
        <v>4.8051000000000004</v>
      </c>
      <c r="AA51" s="134">
        <v>14.019500000000001</v>
      </c>
      <c r="AB51" s="134">
        <v>18.944099999999999</v>
      </c>
      <c r="AC51" s="134">
        <v>7.9867999999999997</v>
      </c>
      <c r="AD51" s="135"/>
      <c r="AE51" s="135"/>
      <c r="AF51" s="135"/>
    </row>
    <row r="52" spans="1:32" hidden="1" outlineLevel="1">
      <c r="A52" s="8">
        <v>41791</v>
      </c>
      <c r="B52" s="134">
        <v>747574.67594224995</v>
      </c>
      <c r="C52" s="134">
        <v>415860.67624554998</v>
      </c>
      <c r="D52" s="134">
        <v>331713.99969670002</v>
      </c>
      <c r="E52" s="134">
        <v>205154.28762875</v>
      </c>
      <c r="F52" s="134">
        <v>118767.32617502</v>
      </c>
      <c r="G52" s="134">
        <v>86386.961453729993</v>
      </c>
      <c r="H52" s="134">
        <v>192982.20653174998</v>
      </c>
      <c r="I52" s="134">
        <v>124250.43384575001</v>
      </c>
      <c r="J52" s="134">
        <v>68731.772685999997</v>
      </c>
      <c r="K52" s="134">
        <v>427801.59001057001</v>
      </c>
      <c r="L52" s="134">
        <v>226226.91619243997</v>
      </c>
      <c r="M52" s="134">
        <v>201574.67381812999</v>
      </c>
      <c r="N52" s="134">
        <v>14.2408</v>
      </c>
      <c r="O52" s="134">
        <v>17.056799999999999</v>
      </c>
      <c r="P52" s="134">
        <v>16.660900000000002</v>
      </c>
      <c r="Q52" s="134">
        <v>9.5276999999999994</v>
      </c>
      <c r="R52" s="134">
        <v>9.5525000000000002</v>
      </c>
      <c r="S52" s="134">
        <v>22.9651</v>
      </c>
      <c r="T52" s="134">
        <v>23.047999999999998</v>
      </c>
      <c r="U52" s="134">
        <v>21.717199999999998</v>
      </c>
      <c r="V52" s="134">
        <v>12.789099999999999</v>
      </c>
      <c r="W52" s="134">
        <v>12.088800000000001</v>
      </c>
      <c r="X52" s="134">
        <v>8.9596999999999998</v>
      </c>
      <c r="Y52" s="134">
        <v>9.9164999999999992</v>
      </c>
      <c r="Z52" s="134">
        <v>5.1832000000000003</v>
      </c>
      <c r="AA52" s="134">
        <v>14.145300000000001</v>
      </c>
      <c r="AB52" s="134">
        <v>18.93</v>
      </c>
      <c r="AC52" s="134">
        <v>8.1380999999999997</v>
      </c>
      <c r="AD52" s="135"/>
      <c r="AE52" s="135"/>
      <c r="AF52" s="135"/>
    </row>
    <row r="53" spans="1:32" hidden="1" outlineLevel="1">
      <c r="A53" s="8">
        <v>41821</v>
      </c>
      <c r="B53" s="134">
        <v>748115.96045560995</v>
      </c>
      <c r="C53" s="134">
        <v>412646.40045978001</v>
      </c>
      <c r="D53" s="134">
        <v>335469.55999583</v>
      </c>
      <c r="E53" s="134">
        <v>204652.17070717001</v>
      </c>
      <c r="F53" s="134">
        <v>117507.61797743</v>
      </c>
      <c r="G53" s="134">
        <v>87144.552729739997</v>
      </c>
      <c r="H53" s="134">
        <v>194761.22011708</v>
      </c>
      <c r="I53" s="134">
        <v>126229.71580313001</v>
      </c>
      <c r="J53" s="134">
        <v>68531.504313949976</v>
      </c>
      <c r="K53" s="134">
        <v>425138.37270084006</v>
      </c>
      <c r="L53" s="134">
        <v>225060.08451161004</v>
      </c>
      <c r="M53" s="134">
        <v>200078.28818922996</v>
      </c>
      <c r="N53" s="134">
        <v>13.598699999999999</v>
      </c>
      <c r="O53" s="134">
        <v>15.788399999999999</v>
      </c>
      <c r="P53" s="134">
        <v>15.360200000000001</v>
      </c>
      <c r="Q53" s="134">
        <v>8.9351000000000003</v>
      </c>
      <c r="R53" s="134">
        <v>8.9709000000000003</v>
      </c>
      <c r="S53" s="134">
        <v>23.752099999999999</v>
      </c>
      <c r="T53" s="134">
        <v>23.810500000000001</v>
      </c>
      <c r="U53" s="134">
        <v>22.389299999999999</v>
      </c>
      <c r="V53" s="134">
        <v>11.9795</v>
      </c>
      <c r="W53" s="134">
        <v>7.2382999999999997</v>
      </c>
      <c r="X53" s="134">
        <v>8.0687999999999995</v>
      </c>
      <c r="Y53" s="134">
        <v>8.8427000000000007</v>
      </c>
      <c r="Z53" s="134">
        <v>4.7405999999999997</v>
      </c>
      <c r="AA53" s="134">
        <v>13.8139</v>
      </c>
      <c r="AB53" s="134">
        <v>18.695900000000002</v>
      </c>
      <c r="AC53" s="134">
        <v>7.8018999999999998</v>
      </c>
      <c r="AD53" s="135"/>
      <c r="AE53" s="135"/>
      <c r="AF53" s="135"/>
    </row>
    <row r="54" spans="1:32" hidden="1" outlineLevel="1">
      <c r="A54" s="8">
        <v>41852</v>
      </c>
      <c r="B54" s="134">
        <v>782932.26541234995</v>
      </c>
      <c r="C54" s="134">
        <v>413391.82767337002</v>
      </c>
      <c r="D54" s="134">
        <v>369540.43773897999</v>
      </c>
      <c r="E54" s="134">
        <v>215109.20412422001</v>
      </c>
      <c r="F54" s="134">
        <v>117301.45970485</v>
      </c>
      <c r="G54" s="134">
        <v>97807.744419370007</v>
      </c>
      <c r="H54" s="134">
        <v>206867.54556841002</v>
      </c>
      <c r="I54" s="134">
        <v>131614.66462302001</v>
      </c>
      <c r="J54" s="134">
        <v>75252.880945390003</v>
      </c>
      <c r="K54" s="134">
        <v>438263.67022214999</v>
      </c>
      <c r="L54" s="134">
        <v>220980.5382979</v>
      </c>
      <c r="M54" s="134">
        <v>217283.13192425002</v>
      </c>
      <c r="N54" s="134">
        <v>13.3079</v>
      </c>
      <c r="O54" s="134">
        <v>16.337199999999999</v>
      </c>
      <c r="P54" s="134">
        <v>15.598800000000001</v>
      </c>
      <c r="Q54" s="134">
        <v>8.9481000000000002</v>
      </c>
      <c r="R54" s="134">
        <v>8.9619</v>
      </c>
      <c r="S54" s="134">
        <v>28.683800000000002</v>
      </c>
      <c r="T54" s="134">
        <v>28.781400000000001</v>
      </c>
      <c r="U54" s="134">
        <v>29.619</v>
      </c>
      <c r="V54" s="134">
        <v>15.5967</v>
      </c>
      <c r="W54" s="134">
        <v>10.3742</v>
      </c>
      <c r="X54" s="134">
        <v>7.8148999999999997</v>
      </c>
      <c r="Y54" s="134">
        <v>8.6056000000000008</v>
      </c>
      <c r="Z54" s="134">
        <v>3.9119999999999999</v>
      </c>
      <c r="AA54" s="134">
        <v>13.0829</v>
      </c>
      <c r="AB54" s="134">
        <v>18.290299999999998</v>
      </c>
      <c r="AC54" s="134">
        <v>7.8259999999999996</v>
      </c>
      <c r="AD54" s="135"/>
      <c r="AE54" s="135"/>
      <c r="AF54" s="135"/>
    </row>
    <row r="55" spans="1:32" hidden="1" outlineLevel="1" collapsed="1">
      <c r="A55" s="8">
        <v>41883</v>
      </c>
      <c r="B55" s="134">
        <v>756858.02188717003</v>
      </c>
      <c r="C55" s="134">
        <v>413282.60604293999</v>
      </c>
      <c r="D55" s="134">
        <v>343575.41584422998</v>
      </c>
      <c r="E55" s="134">
        <v>207799.35824261</v>
      </c>
      <c r="F55" s="134">
        <v>116562.98607557001</v>
      </c>
      <c r="G55" s="134">
        <v>91236.372167039997</v>
      </c>
      <c r="H55" s="134">
        <v>218295.42600474009</v>
      </c>
      <c r="I55" s="134">
        <v>149706.53576759002</v>
      </c>
      <c r="J55" s="134">
        <v>68588.890237150001</v>
      </c>
      <c r="K55" s="134">
        <v>410029.48555735016</v>
      </c>
      <c r="L55" s="134">
        <v>212693.25209957996</v>
      </c>
      <c r="M55" s="134">
        <v>197336.23345776999</v>
      </c>
      <c r="N55" s="134">
        <v>14.5792</v>
      </c>
      <c r="O55" s="134">
        <v>16.011600000000001</v>
      </c>
      <c r="P55" s="134">
        <v>15.3141</v>
      </c>
      <c r="Q55" s="134">
        <v>9.4710999999999999</v>
      </c>
      <c r="R55" s="134">
        <v>9.5142000000000007</v>
      </c>
      <c r="S55" s="134">
        <v>28.116800000000001</v>
      </c>
      <c r="T55" s="134">
        <v>28.197500000000002</v>
      </c>
      <c r="U55" s="134">
        <v>28.9649</v>
      </c>
      <c r="V55" s="134">
        <v>14.887600000000001</v>
      </c>
      <c r="W55" s="134">
        <v>9.8297000000000008</v>
      </c>
      <c r="X55" s="134">
        <v>7.8879999999999999</v>
      </c>
      <c r="Y55" s="134">
        <v>8.2448999999999995</v>
      </c>
      <c r="Z55" s="134">
        <v>5.6026999999999996</v>
      </c>
      <c r="AA55" s="134">
        <v>12.670500000000001</v>
      </c>
      <c r="AB55" s="134">
        <v>18.354900000000001</v>
      </c>
      <c r="AC55" s="134">
        <v>7.62</v>
      </c>
      <c r="AD55" s="135"/>
      <c r="AE55" s="135"/>
      <c r="AF55" s="135"/>
    </row>
    <row r="56" spans="1:32" hidden="1" outlineLevel="1" collapsed="1">
      <c r="A56" s="8">
        <v>41913</v>
      </c>
      <c r="B56" s="134">
        <v>752455.44743189996</v>
      </c>
      <c r="C56" s="134">
        <v>416000.49463949999</v>
      </c>
      <c r="D56" s="134">
        <v>336454.95279240003</v>
      </c>
      <c r="E56" s="134">
        <v>204818.69370336001</v>
      </c>
      <c r="F56" s="134">
        <v>115145.76556928</v>
      </c>
      <c r="G56" s="134">
        <v>89672.928134079993</v>
      </c>
      <c r="H56" s="134">
        <v>200774.43128047002</v>
      </c>
      <c r="I56" s="134">
        <v>131258.16505185998</v>
      </c>
      <c r="J56" s="134">
        <v>69516.266228609995</v>
      </c>
      <c r="K56" s="134">
        <v>401547.78789000993</v>
      </c>
      <c r="L56" s="134">
        <v>210425.51910591999</v>
      </c>
      <c r="M56" s="134">
        <v>191122.26878409</v>
      </c>
      <c r="N56" s="134">
        <v>13.597799999999999</v>
      </c>
      <c r="O56" s="134">
        <v>15.948600000000001</v>
      </c>
      <c r="P56" s="134">
        <v>15.5411</v>
      </c>
      <c r="Q56" s="134">
        <v>8.8154000000000003</v>
      </c>
      <c r="R56" s="134">
        <v>8.8255999999999997</v>
      </c>
      <c r="S56" s="134">
        <v>28.2559</v>
      </c>
      <c r="T56" s="134">
        <v>28.3901</v>
      </c>
      <c r="U56" s="134">
        <v>29.498799999999999</v>
      </c>
      <c r="V56" s="134">
        <v>19.310400000000001</v>
      </c>
      <c r="W56" s="134">
        <v>13.253</v>
      </c>
      <c r="X56" s="134">
        <v>7.9157000000000002</v>
      </c>
      <c r="Y56" s="134">
        <v>8.4986999999999995</v>
      </c>
      <c r="Z56" s="134">
        <v>4.3170999999999999</v>
      </c>
      <c r="AA56" s="134">
        <v>13.2418</v>
      </c>
      <c r="AB56" s="134">
        <v>18.295300000000001</v>
      </c>
      <c r="AC56" s="134">
        <v>7.9077999999999999</v>
      </c>
      <c r="AD56" s="135"/>
      <c r="AE56" s="135"/>
      <c r="AF56" s="135"/>
    </row>
    <row r="57" spans="1:32" hidden="1" outlineLevel="1" collapsed="1">
      <c r="A57" s="8">
        <v>41944</v>
      </c>
      <c r="B57" s="134">
        <v>769413.75686273002</v>
      </c>
      <c r="C57" s="134">
        <v>409805.49628447997</v>
      </c>
      <c r="D57" s="134">
        <v>359608.26057824999</v>
      </c>
      <c r="E57" s="134">
        <v>211621.22735808999</v>
      </c>
      <c r="F57" s="134">
        <v>112271.05244143</v>
      </c>
      <c r="G57" s="134">
        <v>99350.174916660006</v>
      </c>
      <c r="H57" s="134">
        <v>207926.58440129008</v>
      </c>
      <c r="I57" s="134">
        <v>129137.48322984998</v>
      </c>
      <c r="J57" s="134">
        <v>78789.101171440008</v>
      </c>
      <c r="K57" s="134">
        <v>419473.41178976005</v>
      </c>
      <c r="L57" s="134">
        <v>206035.81147339998</v>
      </c>
      <c r="M57" s="134">
        <v>213437.60031635995</v>
      </c>
      <c r="N57" s="134">
        <v>14.153700000000001</v>
      </c>
      <c r="O57" s="134">
        <v>16.653700000000001</v>
      </c>
      <c r="P57" s="134">
        <v>16.040400000000002</v>
      </c>
      <c r="Q57" s="134">
        <v>8.4643999999999995</v>
      </c>
      <c r="R57" s="134">
        <v>8.4797999999999991</v>
      </c>
      <c r="S57" s="134">
        <v>27.833200000000001</v>
      </c>
      <c r="T57" s="134">
        <v>28.1295</v>
      </c>
      <c r="U57" s="134">
        <v>28.848700000000001</v>
      </c>
      <c r="V57" s="134">
        <v>10.8833</v>
      </c>
      <c r="W57" s="134">
        <v>6.8723000000000001</v>
      </c>
      <c r="X57" s="134">
        <v>7.8320999999999996</v>
      </c>
      <c r="Y57" s="134">
        <v>8.1936999999999998</v>
      </c>
      <c r="Z57" s="134">
        <v>5.6669999999999998</v>
      </c>
      <c r="AA57" s="134">
        <v>12.753500000000001</v>
      </c>
      <c r="AB57" s="134">
        <v>18.613499999999998</v>
      </c>
      <c r="AC57" s="134">
        <v>7.7567000000000004</v>
      </c>
      <c r="AD57" s="135"/>
      <c r="AE57" s="135"/>
      <c r="AF57" s="135"/>
    </row>
    <row r="58" spans="1:32" hidden="1" outlineLevel="1" collapsed="1">
      <c r="A58" s="8">
        <v>41974</v>
      </c>
      <c r="B58" s="134">
        <v>778840.96029554005</v>
      </c>
      <c r="C58" s="134">
        <v>412939.27281390002</v>
      </c>
      <c r="D58" s="134">
        <v>365901.68748164002</v>
      </c>
      <c r="E58" s="134">
        <v>211214.97879940001</v>
      </c>
      <c r="F58" s="134">
        <v>110074.94183505001</v>
      </c>
      <c r="G58" s="134">
        <v>101140.03696435</v>
      </c>
      <c r="H58" s="134">
        <v>218724.39275888001</v>
      </c>
      <c r="I58" s="134">
        <v>136722.04662949999</v>
      </c>
      <c r="J58" s="134">
        <v>82002.346129380006</v>
      </c>
      <c r="K58" s="134">
        <v>418134.5514663299</v>
      </c>
      <c r="L58" s="134">
        <v>200859.34588110002</v>
      </c>
      <c r="M58" s="134">
        <v>217275.20558523003</v>
      </c>
      <c r="N58" s="134">
        <v>14.5284</v>
      </c>
      <c r="O58" s="134">
        <v>16.8644</v>
      </c>
      <c r="P58" s="134">
        <v>16.497900000000001</v>
      </c>
      <c r="Q58" s="134">
        <v>9.1495999999999995</v>
      </c>
      <c r="R58" s="134">
        <v>9.1766000000000005</v>
      </c>
      <c r="S58" s="134">
        <v>27.876300000000001</v>
      </c>
      <c r="T58" s="134">
        <v>27.947299999999998</v>
      </c>
      <c r="U58" s="134">
        <v>28.215399999999999</v>
      </c>
      <c r="V58" s="134">
        <v>13.2971</v>
      </c>
      <c r="W58" s="134">
        <v>9.8217999999999996</v>
      </c>
      <c r="X58" s="134">
        <v>7.6616999999999997</v>
      </c>
      <c r="Y58" s="134">
        <v>7.9539999999999997</v>
      </c>
      <c r="Z58" s="134">
        <v>5.1957000000000004</v>
      </c>
      <c r="AA58" s="134">
        <v>12.383699999999999</v>
      </c>
      <c r="AB58" s="134">
        <v>17.073799999999999</v>
      </c>
      <c r="AC58" s="134">
        <v>7.8296000000000001</v>
      </c>
      <c r="AD58" s="135"/>
      <c r="AE58" s="135"/>
      <c r="AF58" s="135"/>
    </row>
    <row r="59" spans="1:32" hidden="1" outlineLevel="1" collapsed="1">
      <c r="A59" s="8">
        <v>42005</v>
      </c>
      <c r="B59" s="134">
        <v>778154.08546475996</v>
      </c>
      <c r="C59" s="134">
        <v>411106.00523334998</v>
      </c>
      <c r="D59" s="134">
        <v>367048.08023140999</v>
      </c>
      <c r="E59" s="134">
        <v>211841.6593193</v>
      </c>
      <c r="F59" s="134">
        <v>109426.94380738</v>
      </c>
      <c r="G59" s="134">
        <v>102414.71551192</v>
      </c>
      <c r="H59" s="134">
        <v>216940.39162762999</v>
      </c>
      <c r="I59" s="134">
        <v>136600.34013940001</v>
      </c>
      <c r="J59" s="134">
        <v>80340.05148822999</v>
      </c>
      <c r="K59" s="134">
        <v>410376.58803545003</v>
      </c>
      <c r="L59" s="134">
        <v>196136.92152367003</v>
      </c>
      <c r="M59" s="134">
        <v>214239.66651178003</v>
      </c>
      <c r="N59" s="134">
        <v>14.3965</v>
      </c>
      <c r="O59" s="134">
        <v>17.052600000000002</v>
      </c>
      <c r="P59" s="134">
        <v>16.5077</v>
      </c>
      <c r="Q59" s="134">
        <v>8.4606999999999992</v>
      </c>
      <c r="R59" s="134">
        <v>8.4745000000000008</v>
      </c>
      <c r="S59" s="134">
        <v>27.260999999999999</v>
      </c>
      <c r="T59" s="134">
        <v>27.643899999999999</v>
      </c>
      <c r="U59" s="134">
        <v>27.600200000000001</v>
      </c>
      <c r="V59" s="134">
        <v>12.0624</v>
      </c>
      <c r="W59" s="134">
        <v>11.315099999999999</v>
      </c>
      <c r="X59" s="134">
        <v>6.0303000000000004</v>
      </c>
      <c r="Y59" s="134">
        <v>6.0698999999999996</v>
      </c>
      <c r="Z59" s="134">
        <v>5.6573000000000002</v>
      </c>
      <c r="AA59" s="134">
        <v>12.5425</v>
      </c>
      <c r="AB59" s="134">
        <v>17.241499999999998</v>
      </c>
      <c r="AC59" s="134">
        <v>8.0576000000000008</v>
      </c>
      <c r="AD59" s="135"/>
      <c r="AE59" s="135"/>
      <c r="AF59" s="135"/>
    </row>
    <row r="60" spans="1:32" hidden="1" outlineLevel="1" collapsed="1">
      <c r="A60" s="8">
        <v>42036</v>
      </c>
      <c r="B60" s="134">
        <v>1017550.66037137</v>
      </c>
      <c r="C60" s="134">
        <v>403278.44158871</v>
      </c>
      <c r="D60" s="134">
        <v>614272.21878265997</v>
      </c>
      <c r="E60" s="134">
        <v>281189.56427849998</v>
      </c>
      <c r="F60" s="134">
        <v>108491.38470136</v>
      </c>
      <c r="G60" s="134">
        <v>172698.17957713999</v>
      </c>
      <c r="H60" s="134">
        <v>276891.81056388991</v>
      </c>
      <c r="I60" s="134">
        <v>138600.66982375999</v>
      </c>
      <c r="J60" s="134">
        <v>138291.14074013001</v>
      </c>
      <c r="K60" s="134">
        <v>536222.9710163601</v>
      </c>
      <c r="L60" s="134">
        <v>188544.88948506996</v>
      </c>
      <c r="M60" s="134">
        <v>347678.08153129008</v>
      </c>
      <c r="N60" s="134">
        <v>14.8124</v>
      </c>
      <c r="O60" s="134">
        <v>18.714600000000001</v>
      </c>
      <c r="P60" s="134">
        <v>18.424900000000001</v>
      </c>
      <c r="Q60" s="134">
        <v>8.7472999999999992</v>
      </c>
      <c r="R60" s="134">
        <v>8.7544000000000004</v>
      </c>
      <c r="S60" s="134">
        <v>26.189699999999998</v>
      </c>
      <c r="T60" s="134">
        <v>26.339200000000002</v>
      </c>
      <c r="U60" s="134">
        <v>25.277699999999999</v>
      </c>
      <c r="V60" s="134">
        <v>14.4377</v>
      </c>
      <c r="W60" s="134">
        <v>10.3765</v>
      </c>
      <c r="X60" s="134">
        <v>6.9762000000000004</v>
      </c>
      <c r="Y60" s="134">
        <v>7.3208000000000002</v>
      </c>
      <c r="Z60" s="134">
        <v>5.3757999999999999</v>
      </c>
      <c r="AA60" s="134">
        <v>10.9223</v>
      </c>
      <c r="AB60" s="134">
        <v>16.5655</v>
      </c>
      <c r="AC60" s="134">
        <v>7.5208000000000004</v>
      </c>
      <c r="AD60" s="135"/>
      <c r="AE60" s="135"/>
      <c r="AF60" s="135"/>
    </row>
    <row r="61" spans="1:32" hidden="1" outlineLevel="1" collapsed="1">
      <c r="A61" s="8">
        <v>42064</v>
      </c>
      <c r="B61" s="134">
        <v>900508.71092691994</v>
      </c>
      <c r="C61" s="134">
        <v>390574.26554314001</v>
      </c>
      <c r="D61" s="134">
        <v>509934.44538378</v>
      </c>
      <c r="E61" s="134">
        <v>249381.13861657999</v>
      </c>
      <c r="F61" s="134">
        <v>107471.18982604</v>
      </c>
      <c r="G61" s="134">
        <v>141909.94879053999</v>
      </c>
      <c r="H61" s="134">
        <v>246459.22523960003</v>
      </c>
      <c r="I61" s="134">
        <v>137853.64334774</v>
      </c>
      <c r="J61" s="134">
        <v>108605.58189185997</v>
      </c>
      <c r="K61" s="134">
        <v>455240.14519513992</v>
      </c>
      <c r="L61" s="134">
        <v>181551.27971673998</v>
      </c>
      <c r="M61" s="134">
        <v>273688.86547840002</v>
      </c>
      <c r="N61" s="134">
        <v>15.782299999999999</v>
      </c>
      <c r="O61" s="134">
        <v>23.369599999999998</v>
      </c>
      <c r="P61" s="134">
        <v>23.705200000000001</v>
      </c>
      <c r="Q61" s="134">
        <v>7.2922000000000002</v>
      </c>
      <c r="R61" s="134">
        <v>7.3007999999999997</v>
      </c>
      <c r="S61" s="134">
        <v>26.045500000000001</v>
      </c>
      <c r="T61" s="134">
        <v>26.1736</v>
      </c>
      <c r="U61" s="134">
        <v>24.716000000000001</v>
      </c>
      <c r="V61" s="134">
        <v>15.105600000000001</v>
      </c>
      <c r="W61" s="134">
        <v>11.9482</v>
      </c>
      <c r="X61" s="134">
        <v>10.036</v>
      </c>
      <c r="Y61" s="134">
        <v>11.1668</v>
      </c>
      <c r="Z61" s="134">
        <v>4.5392999999999999</v>
      </c>
      <c r="AA61" s="134">
        <v>12.0143</v>
      </c>
      <c r="AB61" s="134">
        <v>17.665400000000002</v>
      </c>
      <c r="AC61" s="134">
        <v>7.8662000000000001</v>
      </c>
      <c r="AD61" s="135"/>
      <c r="AE61" s="135"/>
      <c r="AF61" s="135"/>
    </row>
    <row r="62" spans="1:32" hidden="1" outlineLevel="1" collapsed="1">
      <c r="A62" s="8">
        <v>42095</v>
      </c>
      <c r="B62" s="134">
        <v>841940.10239265999</v>
      </c>
      <c r="C62" s="134">
        <v>389739.58106373</v>
      </c>
      <c r="D62" s="134">
        <v>452200.52132892999</v>
      </c>
      <c r="E62" s="134">
        <v>233481.34146975001</v>
      </c>
      <c r="F62" s="134">
        <v>107283.62114473</v>
      </c>
      <c r="G62" s="134">
        <v>126197.72032502</v>
      </c>
      <c r="H62" s="134">
        <v>231329.52875325998</v>
      </c>
      <c r="I62" s="134">
        <v>136386.61036741995</v>
      </c>
      <c r="J62" s="134">
        <v>94942.918385839992</v>
      </c>
      <c r="K62" s="134">
        <v>427472.23432669992</v>
      </c>
      <c r="L62" s="134">
        <v>186474.08205731004</v>
      </c>
      <c r="M62" s="134">
        <v>240998.15226938998</v>
      </c>
      <c r="N62" s="134">
        <v>18.2818</v>
      </c>
      <c r="O62" s="134">
        <v>23.755800000000001</v>
      </c>
      <c r="P62" s="134">
        <v>23.725000000000001</v>
      </c>
      <c r="Q62" s="134">
        <v>8.9238</v>
      </c>
      <c r="R62" s="134">
        <v>8.9382000000000001</v>
      </c>
      <c r="S62" s="134">
        <v>26.942399999999999</v>
      </c>
      <c r="T62" s="134">
        <v>27.0349</v>
      </c>
      <c r="U62" s="134">
        <v>25.725300000000001</v>
      </c>
      <c r="V62" s="134">
        <v>14.5549</v>
      </c>
      <c r="W62" s="134">
        <v>10.8367</v>
      </c>
      <c r="X62" s="134">
        <v>12.9002</v>
      </c>
      <c r="Y62" s="134">
        <v>14.0806</v>
      </c>
      <c r="Z62" s="134">
        <v>4.1124999999999998</v>
      </c>
      <c r="AA62" s="134">
        <v>13.945600000000001</v>
      </c>
      <c r="AB62" s="134">
        <v>19.8902</v>
      </c>
      <c r="AC62" s="134">
        <v>8.9253999999999998</v>
      </c>
      <c r="AD62" s="135"/>
      <c r="AE62" s="135"/>
      <c r="AF62" s="135"/>
    </row>
    <row r="63" spans="1:32" hidden="1" outlineLevel="1" collapsed="1">
      <c r="A63" s="8">
        <v>42125</v>
      </c>
      <c r="B63" s="134">
        <v>812316.84233600996</v>
      </c>
      <c r="C63" s="134">
        <v>370956.62926329998</v>
      </c>
      <c r="D63" s="134">
        <v>441360.21307270997</v>
      </c>
      <c r="E63" s="134">
        <v>204156.69154251</v>
      </c>
      <c r="F63" s="134">
        <v>103196.34308041001</v>
      </c>
      <c r="G63" s="134">
        <v>100960.3484621</v>
      </c>
      <c r="H63" s="134">
        <v>231882.91404358996</v>
      </c>
      <c r="I63" s="134">
        <v>137964.08452504</v>
      </c>
      <c r="J63" s="134">
        <v>93918.829518550017</v>
      </c>
      <c r="K63" s="134">
        <v>412281.57122872997</v>
      </c>
      <c r="L63" s="134">
        <v>183131.94891775001</v>
      </c>
      <c r="M63" s="134">
        <v>229149.62231098002</v>
      </c>
      <c r="N63" s="134">
        <v>18.165299999999998</v>
      </c>
      <c r="O63" s="134">
        <v>23.412299999999998</v>
      </c>
      <c r="P63" s="134">
        <v>23.1755</v>
      </c>
      <c r="Q63" s="134">
        <v>9.6951999999999998</v>
      </c>
      <c r="R63" s="134">
        <v>9.7407000000000004</v>
      </c>
      <c r="S63" s="134">
        <v>28.003399999999999</v>
      </c>
      <c r="T63" s="134">
        <v>28.332599999999999</v>
      </c>
      <c r="U63" s="134">
        <v>27.358499999999999</v>
      </c>
      <c r="V63" s="134">
        <v>14.6469</v>
      </c>
      <c r="W63" s="134">
        <v>13.3454</v>
      </c>
      <c r="X63" s="134">
        <v>13.789099999999999</v>
      </c>
      <c r="Y63" s="134">
        <v>14.541</v>
      </c>
      <c r="Z63" s="134">
        <v>5.1531000000000002</v>
      </c>
      <c r="AA63" s="134">
        <v>14.126099999999999</v>
      </c>
      <c r="AB63" s="134">
        <v>19.338000000000001</v>
      </c>
      <c r="AC63" s="134">
        <v>8.9116</v>
      </c>
      <c r="AD63" s="135"/>
      <c r="AE63" s="135"/>
      <c r="AF63" s="135"/>
    </row>
    <row r="64" spans="1:32" hidden="1" outlineLevel="1" collapsed="1">
      <c r="A64" s="8">
        <v>42156</v>
      </c>
      <c r="B64" s="134">
        <v>811459.42346132</v>
      </c>
      <c r="C64" s="134">
        <v>370436.99355930998</v>
      </c>
      <c r="D64" s="134">
        <v>441022.42990201002</v>
      </c>
      <c r="E64" s="134">
        <v>203277.46851703001</v>
      </c>
      <c r="F64" s="134">
        <v>102735.25714977</v>
      </c>
      <c r="G64" s="134">
        <v>100542.21136726</v>
      </c>
      <c r="H64" s="134">
        <v>240037.79178308998</v>
      </c>
      <c r="I64" s="134">
        <v>145978.72998241999</v>
      </c>
      <c r="J64" s="134">
        <v>94059.061800670024</v>
      </c>
      <c r="K64" s="134">
        <v>411167.14658430009</v>
      </c>
      <c r="L64" s="134">
        <v>186261.81290393003</v>
      </c>
      <c r="M64" s="134">
        <v>224905.33368037001</v>
      </c>
      <c r="N64" s="134">
        <v>17.5503</v>
      </c>
      <c r="O64" s="134">
        <v>22.152100000000001</v>
      </c>
      <c r="P64" s="134">
        <v>21.622800000000002</v>
      </c>
      <c r="Q64" s="134">
        <v>9.2640999999999991</v>
      </c>
      <c r="R64" s="134">
        <v>9.2942999999999998</v>
      </c>
      <c r="S64" s="134">
        <v>28.3596</v>
      </c>
      <c r="T64" s="134">
        <v>28.482399999999998</v>
      </c>
      <c r="U64" s="134">
        <v>27.067799999999998</v>
      </c>
      <c r="V64" s="134">
        <v>14.6417</v>
      </c>
      <c r="W64" s="134">
        <v>9.3661999999999992</v>
      </c>
      <c r="X64" s="134">
        <v>13.5656</v>
      </c>
      <c r="Y64" s="134">
        <v>14.2666</v>
      </c>
      <c r="Z64" s="134">
        <v>4.8023999999999996</v>
      </c>
      <c r="AA64" s="134">
        <v>13.1341</v>
      </c>
      <c r="AB64" s="134">
        <v>18.644200000000001</v>
      </c>
      <c r="AC64" s="134">
        <v>7.9626999999999999</v>
      </c>
      <c r="AD64" s="135"/>
      <c r="AE64" s="135"/>
      <c r="AF64" s="135"/>
    </row>
    <row r="65" spans="1:32" hidden="1" outlineLevel="1" collapsed="1">
      <c r="A65" s="8">
        <v>42186</v>
      </c>
      <c r="B65" s="134">
        <v>821709.46116627997</v>
      </c>
      <c r="C65" s="134">
        <v>369784.78991237999</v>
      </c>
      <c r="D65" s="134">
        <v>451924.67125389999</v>
      </c>
      <c r="E65" s="134">
        <v>203322.46218857</v>
      </c>
      <c r="F65" s="134">
        <v>101221.19511814001</v>
      </c>
      <c r="G65" s="134">
        <v>102101.26707043</v>
      </c>
      <c r="H65" s="134">
        <v>243235.07591857997</v>
      </c>
      <c r="I65" s="134">
        <v>148591.38227212999</v>
      </c>
      <c r="J65" s="134">
        <v>94643.693646450003</v>
      </c>
      <c r="K65" s="134">
        <v>403887.21152046998</v>
      </c>
      <c r="L65" s="134">
        <v>181663.12178412999</v>
      </c>
      <c r="M65" s="134">
        <v>222224.08973633999</v>
      </c>
      <c r="N65" s="134">
        <v>17.555399999999999</v>
      </c>
      <c r="O65" s="134">
        <v>21.512599999999999</v>
      </c>
      <c r="P65" s="134">
        <v>20.839300000000001</v>
      </c>
      <c r="Q65" s="134">
        <v>8.5173000000000005</v>
      </c>
      <c r="R65" s="134">
        <v>8.5239999999999991</v>
      </c>
      <c r="S65" s="134">
        <v>28.763999999999999</v>
      </c>
      <c r="T65" s="134">
        <v>28.917100000000001</v>
      </c>
      <c r="U65" s="134">
        <v>27.861599999999999</v>
      </c>
      <c r="V65" s="134">
        <v>16.0595</v>
      </c>
      <c r="W65" s="134">
        <v>12.505699999999999</v>
      </c>
      <c r="X65" s="134">
        <v>13.252000000000001</v>
      </c>
      <c r="Y65" s="134">
        <v>13.952400000000001</v>
      </c>
      <c r="Z65" s="134">
        <v>4.5479000000000003</v>
      </c>
      <c r="AA65" s="134">
        <v>12.501200000000001</v>
      </c>
      <c r="AB65" s="134">
        <v>17.806999999999999</v>
      </c>
      <c r="AC65" s="134">
        <v>7.4682000000000004</v>
      </c>
      <c r="AD65" s="135"/>
      <c r="AE65" s="135"/>
      <c r="AF65" s="135"/>
    </row>
    <row r="66" spans="1:32" hidden="1" outlineLevel="1" collapsed="1">
      <c r="A66" s="8">
        <v>42217</v>
      </c>
      <c r="B66" s="134">
        <v>813482.57033859997</v>
      </c>
      <c r="C66" s="134">
        <v>374798.71693524998</v>
      </c>
      <c r="D66" s="134">
        <v>438683.85340334999</v>
      </c>
      <c r="E66" s="134">
        <v>200333.83497376999</v>
      </c>
      <c r="F66" s="134">
        <v>101043.46197888</v>
      </c>
      <c r="G66" s="134">
        <v>99290.37299489</v>
      </c>
      <c r="H66" s="134">
        <v>237764.66415164003</v>
      </c>
      <c r="I66" s="134">
        <v>149037.41439094002</v>
      </c>
      <c r="J66" s="134">
        <v>88727.249760700011</v>
      </c>
      <c r="K66" s="134">
        <v>397033.59114749008</v>
      </c>
      <c r="L66" s="134">
        <v>180848.39651989998</v>
      </c>
      <c r="M66" s="134">
        <v>216185.19462758998</v>
      </c>
      <c r="N66" s="134">
        <v>17.416699999999999</v>
      </c>
      <c r="O66" s="134">
        <v>21.5945</v>
      </c>
      <c r="P66" s="134">
        <v>20.8188</v>
      </c>
      <c r="Q66" s="134">
        <v>8.5152999999999999</v>
      </c>
      <c r="R66" s="134">
        <v>8.5505999999999993</v>
      </c>
      <c r="S66" s="134">
        <v>29.186299999999999</v>
      </c>
      <c r="T66" s="134">
        <v>29.251999999999999</v>
      </c>
      <c r="U66" s="134">
        <v>28.1038</v>
      </c>
      <c r="V66" s="134">
        <v>20.485900000000001</v>
      </c>
      <c r="W66" s="134">
        <v>13.2415</v>
      </c>
      <c r="X66" s="134">
        <v>12.122999999999999</v>
      </c>
      <c r="Y66" s="134">
        <v>12.805199999999999</v>
      </c>
      <c r="Z66" s="134">
        <v>3.6808000000000001</v>
      </c>
      <c r="AA66" s="134">
        <v>12.0288</v>
      </c>
      <c r="AB66" s="134">
        <v>17.39</v>
      </c>
      <c r="AC66" s="134">
        <v>7.1317000000000004</v>
      </c>
      <c r="AD66" s="135"/>
      <c r="AE66" s="135"/>
      <c r="AF66" s="135"/>
    </row>
    <row r="67" spans="1:32" hidden="1" outlineLevel="1" collapsed="1">
      <c r="A67" s="8">
        <v>42248</v>
      </c>
      <c r="B67" s="134">
        <v>791846.17255016998</v>
      </c>
      <c r="C67" s="134">
        <v>363955.23142804002</v>
      </c>
      <c r="D67" s="134">
        <v>427890.94112213003</v>
      </c>
      <c r="E67" s="134">
        <v>173520.12698736999</v>
      </c>
      <c r="F67" s="134">
        <v>82677.837224649993</v>
      </c>
      <c r="G67" s="134">
        <v>90842.28976272</v>
      </c>
      <c r="H67" s="134">
        <v>247677.82984767997</v>
      </c>
      <c r="I67" s="134">
        <v>153684.58603588998</v>
      </c>
      <c r="J67" s="134">
        <v>93993.243811789987</v>
      </c>
      <c r="K67" s="134">
        <v>382118.18605366</v>
      </c>
      <c r="L67" s="134">
        <v>177449.43758177001</v>
      </c>
      <c r="M67" s="134">
        <v>204668.74847188999</v>
      </c>
      <c r="N67" s="134">
        <v>17.989899999999999</v>
      </c>
      <c r="O67" s="134">
        <v>21.6569</v>
      </c>
      <c r="P67" s="134">
        <v>20.680099999999999</v>
      </c>
      <c r="Q67" s="134">
        <v>10.331799999999999</v>
      </c>
      <c r="R67" s="134">
        <v>10.430300000000001</v>
      </c>
      <c r="S67" s="134">
        <v>29.322099999999999</v>
      </c>
      <c r="T67" s="134">
        <v>29.407</v>
      </c>
      <c r="U67" s="134">
        <v>28.347899999999999</v>
      </c>
      <c r="V67" s="134">
        <v>16.272300000000001</v>
      </c>
      <c r="W67" s="134">
        <v>7.8226000000000004</v>
      </c>
      <c r="X67" s="134">
        <v>12.2712</v>
      </c>
      <c r="Y67" s="134">
        <v>12.7096</v>
      </c>
      <c r="Z67" s="134">
        <v>4.4843000000000002</v>
      </c>
      <c r="AA67" s="134">
        <v>11.499599999999999</v>
      </c>
      <c r="AB67" s="134">
        <v>17.523900000000001</v>
      </c>
      <c r="AC67" s="134">
        <v>6.8193000000000001</v>
      </c>
      <c r="AD67" s="135"/>
      <c r="AE67" s="135"/>
      <c r="AF67" s="135"/>
    </row>
    <row r="68" spans="1:32" hidden="1" outlineLevel="1" collapsed="1">
      <c r="A68" s="8">
        <v>42278</v>
      </c>
      <c r="B68" s="134">
        <v>817375.28602589003</v>
      </c>
      <c r="C68" s="134">
        <v>365737.44979296002</v>
      </c>
      <c r="D68" s="134">
        <v>451637.83623293001</v>
      </c>
      <c r="E68" s="134">
        <v>177547.67318851</v>
      </c>
      <c r="F68" s="134">
        <v>82296.419658960003</v>
      </c>
      <c r="G68" s="134">
        <v>95251.253529549998</v>
      </c>
      <c r="H68" s="134">
        <v>250266.77045242998</v>
      </c>
      <c r="I68" s="134">
        <v>155864.24437202001</v>
      </c>
      <c r="J68" s="134">
        <v>94402.526080409996</v>
      </c>
      <c r="K68" s="134">
        <v>399534.38061346998</v>
      </c>
      <c r="L68" s="134">
        <v>182882.35218800997</v>
      </c>
      <c r="M68" s="134">
        <v>216652.02842545998</v>
      </c>
      <c r="N68" s="134">
        <v>17.3718</v>
      </c>
      <c r="O68" s="134">
        <v>21.274100000000001</v>
      </c>
      <c r="P68" s="134">
        <v>20.3521</v>
      </c>
      <c r="Q68" s="134">
        <v>8.7603000000000009</v>
      </c>
      <c r="R68" s="134">
        <v>8.8104999999999993</v>
      </c>
      <c r="S68" s="134">
        <v>30.367000000000001</v>
      </c>
      <c r="T68" s="134">
        <v>30.587599999999998</v>
      </c>
      <c r="U68" s="134">
        <v>29.3797</v>
      </c>
      <c r="V68" s="134">
        <v>11.6973</v>
      </c>
      <c r="W68" s="134">
        <v>8.5983000000000001</v>
      </c>
      <c r="X68" s="134">
        <v>11.8207</v>
      </c>
      <c r="Y68" s="134">
        <v>12.269</v>
      </c>
      <c r="Z68" s="134">
        <v>4.1623000000000001</v>
      </c>
      <c r="AA68" s="134">
        <v>11.713800000000001</v>
      </c>
      <c r="AB68" s="134">
        <v>17.085100000000001</v>
      </c>
      <c r="AC68" s="134">
        <v>6.7378</v>
      </c>
      <c r="AD68" s="135"/>
      <c r="AE68" s="135"/>
      <c r="AF68" s="135"/>
    </row>
    <row r="69" spans="1:32" hidden="1" outlineLevel="1" collapsed="1">
      <c r="A69" s="8">
        <v>42309</v>
      </c>
      <c r="B69" s="134">
        <v>836026.13112697995</v>
      </c>
      <c r="C69" s="134">
        <v>365676.43233395001</v>
      </c>
      <c r="D69" s="134">
        <v>470349.69879302999</v>
      </c>
      <c r="E69" s="134">
        <v>182527.15290583001</v>
      </c>
      <c r="F69" s="134">
        <v>82452.835950670007</v>
      </c>
      <c r="G69" s="134">
        <v>100074.31695516</v>
      </c>
      <c r="H69" s="134">
        <v>255562.41793809997</v>
      </c>
      <c r="I69" s="134">
        <v>155896.78392744003</v>
      </c>
      <c r="J69" s="134">
        <v>99665.634010659996</v>
      </c>
      <c r="K69" s="134">
        <v>405080.00204863009</v>
      </c>
      <c r="L69" s="134">
        <v>184074.05624431995</v>
      </c>
      <c r="M69" s="134">
        <v>221005.94580430994</v>
      </c>
      <c r="N69" s="134">
        <v>17.114000000000001</v>
      </c>
      <c r="O69" s="134">
        <v>21.223400000000002</v>
      </c>
      <c r="P69" s="134">
        <v>20.197700000000001</v>
      </c>
      <c r="Q69" s="134">
        <v>9.3893000000000004</v>
      </c>
      <c r="R69" s="134">
        <v>9.4074000000000009</v>
      </c>
      <c r="S69" s="134">
        <v>30.191600000000001</v>
      </c>
      <c r="T69" s="134">
        <v>30.320599999999999</v>
      </c>
      <c r="U69" s="134">
        <v>29.450399999999998</v>
      </c>
      <c r="V69" s="134">
        <v>13.863</v>
      </c>
      <c r="W69" s="134">
        <v>7.3395000000000001</v>
      </c>
      <c r="X69" s="134">
        <v>11.3507</v>
      </c>
      <c r="Y69" s="134">
        <v>11.669600000000001</v>
      </c>
      <c r="Z69" s="134">
        <v>5.1444999999999999</v>
      </c>
      <c r="AA69" s="134">
        <v>11.342599999999999</v>
      </c>
      <c r="AB69" s="134">
        <v>16.8188</v>
      </c>
      <c r="AC69" s="134">
        <v>6.5016999999999996</v>
      </c>
      <c r="AD69" s="135"/>
      <c r="AE69" s="135"/>
      <c r="AF69" s="135"/>
    </row>
    <row r="70" spans="1:32" hidden="1" outlineLevel="1" collapsed="1">
      <c r="A70" s="8">
        <v>42339</v>
      </c>
      <c r="B70" s="134">
        <v>787795.15709313995</v>
      </c>
      <c r="C70" s="134">
        <v>338621.02937339002</v>
      </c>
      <c r="D70" s="134">
        <v>449174.12771974999</v>
      </c>
      <c r="E70" s="134">
        <v>174868.68097669</v>
      </c>
      <c r="F70" s="134">
        <v>80051.165590529999</v>
      </c>
      <c r="G70" s="134">
        <v>94817.515386159997</v>
      </c>
      <c r="H70" s="134">
        <v>265447.56507448002</v>
      </c>
      <c r="I70" s="134">
        <v>169079.92680220999</v>
      </c>
      <c r="J70" s="134">
        <v>96367.638272269978</v>
      </c>
      <c r="K70" s="134">
        <v>410895.48524955002</v>
      </c>
      <c r="L70" s="134">
        <v>198876.49731332995</v>
      </c>
      <c r="M70" s="134">
        <v>212018.98793622002</v>
      </c>
      <c r="N70" s="134">
        <v>17.671800000000001</v>
      </c>
      <c r="O70" s="134">
        <v>20.757999999999999</v>
      </c>
      <c r="P70" s="134">
        <v>19.9359</v>
      </c>
      <c r="Q70" s="134">
        <v>8.9541000000000004</v>
      </c>
      <c r="R70" s="134">
        <v>9.0070999999999994</v>
      </c>
      <c r="S70" s="134">
        <v>27.375699999999998</v>
      </c>
      <c r="T70" s="134">
        <v>27.493099999999998</v>
      </c>
      <c r="U70" s="134">
        <v>26.062899999999999</v>
      </c>
      <c r="V70" s="134">
        <v>11.179500000000001</v>
      </c>
      <c r="W70" s="134">
        <v>8.4047000000000001</v>
      </c>
      <c r="X70" s="134">
        <v>10.2547</v>
      </c>
      <c r="Y70" s="134">
        <v>10.6616</v>
      </c>
      <c r="Z70" s="134">
        <v>4.3422000000000001</v>
      </c>
      <c r="AA70" s="134">
        <v>11.269600000000001</v>
      </c>
      <c r="AB70" s="134">
        <v>16.6995</v>
      </c>
      <c r="AC70" s="134">
        <v>6.4715999999999996</v>
      </c>
      <c r="AD70" s="135"/>
      <c r="AE70" s="135"/>
      <c r="AF70" s="135"/>
    </row>
    <row r="71" spans="1:32" hidden="1" outlineLevel="1" collapsed="1">
      <c r="A71" s="8">
        <v>42370</v>
      </c>
      <c r="B71" s="134">
        <v>808208.21965617</v>
      </c>
      <c r="C71" s="134">
        <v>338257.35469120002</v>
      </c>
      <c r="D71" s="134">
        <v>469950.86496496998</v>
      </c>
      <c r="E71" s="134">
        <v>178440.11103090999</v>
      </c>
      <c r="F71" s="134">
        <v>79814.796657600004</v>
      </c>
      <c r="G71" s="134">
        <v>98625.314373310001</v>
      </c>
      <c r="H71" s="134">
        <v>273812.59953176999</v>
      </c>
      <c r="I71" s="134">
        <v>171818.41022809001</v>
      </c>
      <c r="J71" s="134">
        <v>101994.18930367999</v>
      </c>
      <c r="K71" s="134">
        <v>414018.13332985004</v>
      </c>
      <c r="L71" s="134">
        <v>190883.90399077002</v>
      </c>
      <c r="M71" s="134">
        <v>223134.22933907999</v>
      </c>
      <c r="N71" s="134">
        <v>16.739000000000001</v>
      </c>
      <c r="O71" s="134">
        <v>20.380700000000001</v>
      </c>
      <c r="P71" s="134">
        <v>19.421800000000001</v>
      </c>
      <c r="Q71" s="134">
        <v>8.8394999999999992</v>
      </c>
      <c r="R71" s="134">
        <v>8.9186999999999994</v>
      </c>
      <c r="S71" s="134">
        <v>31.176600000000001</v>
      </c>
      <c r="T71" s="134">
        <v>31.327100000000002</v>
      </c>
      <c r="U71" s="134">
        <v>30.777100000000001</v>
      </c>
      <c r="V71" s="134">
        <v>14.793799999999999</v>
      </c>
      <c r="W71" s="134">
        <v>10.283899999999999</v>
      </c>
      <c r="X71" s="134">
        <v>9.7041000000000004</v>
      </c>
      <c r="Y71" s="134">
        <v>9.9990000000000006</v>
      </c>
      <c r="Z71" s="134">
        <v>3.9933999999999998</v>
      </c>
      <c r="AA71" s="134">
        <v>10.516299999999999</v>
      </c>
      <c r="AB71" s="134">
        <v>15.6126</v>
      </c>
      <c r="AC71" s="134">
        <v>6.0003000000000002</v>
      </c>
      <c r="AD71" s="135"/>
      <c r="AE71" s="135"/>
      <c r="AF71" s="135"/>
    </row>
    <row r="72" spans="1:32" hidden="1" outlineLevel="1" collapsed="1">
      <c r="A72" s="8">
        <v>42401</v>
      </c>
      <c r="B72" s="134">
        <v>841972.82575248997</v>
      </c>
      <c r="C72" s="134">
        <v>341574.32453217998</v>
      </c>
      <c r="D72" s="134">
        <v>500398.50122030999</v>
      </c>
      <c r="E72" s="134">
        <v>184457.79975616999</v>
      </c>
      <c r="F72" s="134">
        <v>80000.269801989998</v>
      </c>
      <c r="G72" s="134">
        <v>104457.52995418001</v>
      </c>
      <c r="H72" s="134">
        <v>281817.83501232002</v>
      </c>
      <c r="I72" s="134">
        <v>171815.98721478999</v>
      </c>
      <c r="J72" s="134">
        <v>110001.84779753</v>
      </c>
      <c r="K72" s="134">
        <v>429165.72573353001</v>
      </c>
      <c r="L72" s="134">
        <v>190389.27050881</v>
      </c>
      <c r="M72" s="134">
        <v>238776.45522472</v>
      </c>
      <c r="N72" s="134">
        <v>16.395199999999999</v>
      </c>
      <c r="O72" s="134">
        <v>20.249400000000001</v>
      </c>
      <c r="P72" s="134">
        <v>19.1965</v>
      </c>
      <c r="Q72" s="134">
        <v>8.7035999999999998</v>
      </c>
      <c r="R72" s="134">
        <v>8.7515000000000001</v>
      </c>
      <c r="S72" s="134">
        <v>29.511199999999999</v>
      </c>
      <c r="T72" s="134">
        <v>29.6374</v>
      </c>
      <c r="U72" s="134">
        <v>28.655000000000001</v>
      </c>
      <c r="V72" s="134">
        <v>10.612500000000001</v>
      </c>
      <c r="W72" s="134">
        <v>7.2031999999999998</v>
      </c>
      <c r="X72" s="134">
        <v>10.163399999999999</v>
      </c>
      <c r="Y72" s="134">
        <v>10.5587</v>
      </c>
      <c r="Z72" s="134">
        <v>3.3614000000000002</v>
      </c>
      <c r="AA72" s="134">
        <v>11.0814</v>
      </c>
      <c r="AB72" s="134">
        <v>17.229299999999999</v>
      </c>
      <c r="AC72" s="134">
        <v>6.3033999999999999</v>
      </c>
      <c r="AD72" s="135"/>
      <c r="AE72" s="135"/>
      <c r="AF72" s="135"/>
    </row>
    <row r="73" spans="1:32" hidden="1" outlineLevel="1" collapsed="1">
      <c r="A73" s="8">
        <v>42430</v>
      </c>
      <c r="B73" s="134">
        <v>821723.26090934</v>
      </c>
      <c r="C73" s="134">
        <v>338733.31442313001</v>
      </c>
      <c r="D73" s="134">
        <v>482989.94648620998</v>
      </c>
      <c r="E73" s="134">
        <v>176878.30547326</v>
      </c>
      <c r="F73" s="134">
        <v>79691.291599260003</v>
      </c>
      <c r="G73" s="134">
        <v>97187.013873999997</v>
      </c>
      <c r="H73" s="134">
        <v>278618.69514152996</v>
      </c>
      <c r="I73" s="134">
        <v>164140.24281934995</v>
      </c>
      <c r="J73" s="134">
        <v>114478.45232218002</v>
      </c>
      <c r="K73" s="134">
        <v>423704.56580996996</v>
      </c>
      <c r="L73" s="134">
        <v>193164.98697925001</v>
      </c>
      <c r="M73" s="134">
        <v>230539.57883071993</v>
      </c>
      <c r="N73" s="134">
        <v>16.523599999999998</v>
      </c>
      <c r="O73" s="134">
        <v>20.554300000000001</v>
      </c>
      <c r="P73" s="134">
        <v>19.613900000000001</v>
      </c>
      <c r="Q73" s="134">
        <v>8.8603000000000005</v>
      </c>
      <c r="R73" s="134">
        <v>8.8920999999999992</v>
      </c>
      <c r="S73" s="134">
        <v>30.131699999999999</v>
      </c>
      <c r="T73" s="134">
        <v>30.275200000000002</v>
      </c>
      <c r="U73" s="134">
        <v>29.738800000000001</v>
      </c>
      <c r="V73" s="134">
        <v>12.5261</v>
      </c>
      <c r="W73" s="134">
        <v>8.0953999999999997</v>
      </c>
      <c r="X73" s="134">
        <v>11.5405</v>
      </c>
      <c r="Y73" s="134">
        <v>12.206</v>
      </c>
      <c r="Z73" s="134">
        <v>3.786</v>
      </c>
      <c r="AA73" s="134">
        <v>11.6851</v>
      </c>
      <c r="AB73" s="134">
        <v>17.279499999999999</v>
      </c>
      <c r="AC73" s="134">
        <v>6.4661</v>
      </c>
      <c r="AD73" s="135"/>
      <c r="AE73" s="135"/>
      <c r="AF73" s="135"/>
    </row>
    <row r="74" spans="1:32" hidden="1" outlineLevel="1" collapsed="1">
      <c r="A74" s="8">
        <v>42461</v>
      </c>
      <c r="B74" s="134">
        <v>802015.63475668</v>
      </c>
      <c r="C74" s="134">
        <v>336294.57058961998</v>
      </c>
      <c r="D74" s="134">
        <v>465721.06416706002</v>
      </c>
      <c r="E74" s="134">
        <v>170598.16983368999</v>
      </c>
      <c r="F74" s="134">
        <v>78576.680803419993</v>
      </c>
      <c r="G74" s="134">
        <v>92021.489030269993</v>
      </c>
      <c r="H74" s="134">
        <v>285303.53397803003</v>
      </c>
      <c r="I74" s="134">
        <v>169423.63493245997</v>
      </c>
      <c r="J74" s="134">
        <v>115879.89904557001</v>
      </c>
      <c r="K74" s="134">
        <v>419349.85728502006</v>
      </c>
      <c r="L74" s="134">
        <v>197228.63912054998</v>
      </c>
      <c r="M74" s="134">
        <v>222121.21816446999</v>
      </c>
      <c r="N74" s="134">
        <v>16.662099999999999</v>
      </c>
      <c r="O74" s="134">
        <v>21.194299999999998</v>
      </c>
      <c r="P74" s="134">
        <v>20.3383</v>
      </c>
      <c r="Q74" s="134">
        <v>9.0452999999999992</v>
      </c>
      <c r="R74" s="134">
        <v>9.0632999999999999</v>
      </c>
      <c r="S74" s="134">
        <v>29.698599999999999</v>
      </c>
      <c r="T74" s="134">
        <v>29.811</v>
      </c>
      <c r="U74" s="134">
        <v>29.103400000000001</v>
      </c>
      <c r="V74" s="134">
        <v>10.8163</v>
      </c>
      <c r="W74" s="134">
        <v>7.0462999999999996</v>
      </c>
      <c r="X74" s="134">
        <v>12.246</v>
      </c>
      <c r="Y74" s="134">
        <v>13.128</v>
      </c>
      <c r="Z74" s="134">
        <v>3.3052999999999999</v>
      </c>
      <c r="AA74" s="134">
        <v>11.9618</v>
      </c>
      <c r="AB74" s="134">
        <v>17.023499999999999</v>
      </c>
      <c r="AC74" s="134">
        <v>6.2061999999999999</v>
      </c>
      <c r="AD74" s="135"/>
      <c r="AE74" s="135"/>
      <c r="AF74" s="135"/>
    </row>
    <row r="75" spans="1:32" hidden="1" outlineLevel="1" collapsed="1">
      <c r="A75" s="8">
        <v>42491</v>
      </c>
      <c r="B75" s="134">
        <v>799483.96752641001</v>
      </c>
      <c r="C75" s="134">
        <v>336749.51642190001</v>
      </c>
      <c r="D75" s="134">
        <v>462734.45110450999</v>
      </c>
      <c r="E75" s="134">
        <v>169711.94608535999</v>
      </c>
      <c r="F75" s="134">
        <v>78804.863241159997</v>
      </c>
      <c r="G75" s="134">
        <v>90907.082844200006</v>
      </c>
      <c r="H75" s="134">
        <v>287919.16953124997</v>
      </c>
      <c r="I75" s="134">
        <v>177069.57458431998</v>
      </c>
      <c r="J75" s="134">
        <v>110849.59494692998</v>
      </c>
      <c r="K75" s="134">
        <v>419030.51304660016</v>
      </c>
      <c r="L75" s="134">
        <v>197478.24299735998</v>
      </c>
      <c r="M75" s="134">
        <v>221552.27004924003</v>
      </c>
      <c r="N75" s="134">
        <v>16.7654</v>
      </c>
      <c r="O75" s="134">
        <v>21.183800000000002</v>
      </c>
      <c r="P75" s="134">
        <v>20.317399999999999</v>
      </c>
      <c r="Q75" s="134">
        <v>9.0190999999999999</v>
      </c>
      <c r="R75" s="134">
        <v>9.0311000000000003</v>
      </c>
      <c r="S75" s="134">
        <v>31.668199999999999</v>
      </c>
      <c r="T75" s="134">
        <v>31.714300000000001</v>
      </c>
      <c r="U75" s="134">
        <v>32.145600000000002</v>
      </c>
      <c r="V75" s="134">
        <v>18.1694</v>
      </c>
      <c r="W75" s="134">
        <v>7.5183999999999997</v>
      </c>
      <c r="X75" s="134">
        <v>12.4651</v>
      </c>
      <c r="Y75" s="134">
        <v>13.128</v>
      </c>
      <c r="Z75" s="134">
        <v>2.9811000000000001</v>
      </c>
      <c r="AA75" s="134">
        <v>11.3308</v>
      </c>
      <c r="AB75" s="134">
        <v>16.290900000000001</v>
      </c>
      <c r="AC75" s="134">
        <v>5.7986000000000004</v>
      </c>
      <c r="AD75" s="135"/>
      <c r="AE75" s="135"/>
      <c r="AF75" s="135"/>
    </row>
    <row r="76" spans="1:32" hidden="1" outlineLevel="1" collapsed="1">
      <c r="A76" s="8">
        <v>42522</v>
      </c>
      <c r="B76" s="134">
        <v>779362.37075221003</v>
      </c>
      <c r="C76" s="134">
        <v>334394.33681682002</v>
      </c>
      <c r="D76" s="134">
        <v>444968.03393539001</v>
      </c>
      <c r="E76" s="134">
        <v>165611.3371256</v>
      </c>
      <c r="F76" s="134">
        <v>77737.552848299994</v>
      </c>
      <c r="G76" s="134">
        <v>87873.784277300001</v>
      </c>
      <c r="H76" s="134">
        <v>294641.05493541999</v>
      </c>
      <c r="I76" s="134">
        <v>178050.29702170996</v>
      </c>
      <c r="J76" s="134">
        <v>116590.75791371</v>
      </c>
      <c r="K76" s="134">
        <v>422448.56800773001</v>
      </c>
      <c r="L76" s="134">
        <v>203725.62582558001</v>
      </c>
      <c r="M76" s="134">
        <v>218722.94218215</v>
      </c>
      <c r="N76" s="134">
        <v>15.958500000000001</v>
      </c>
      <c r="O76" s="134">
        <v>20.402799999999999</v>
      </c>
      <c r="P76" s="134">
        <v>19.599499999999999</v>
      </c>
      <c r="Q76" s="134">
        <v>9.2599</v>
      </c>
      <c r="R76" s="134">
        <v>9.2720000000000002</v>
      </c>
      <c r="S76" s="134">
        <v>32.534799999999997</v>
      </c>
      <c r="T76" s="134">
        <v>32.608800000000002</v>
      </c>
      <c r="U76" s="134">
        <v>33.304699999999997</v>
      </c>
      <c r="V76" s="134">
        <v>16.422599999999999</v>
      </c>
      <c r="W76" s="134">
        <v>11.423299999999999</v>
      </c>
      <c r="X76" s="134">
        <v>11.612299999999999</v>
      </c>
      <c r="Y76" s="134">
        <v>12.1967</v>
      </c>
      <c r="Z76" s="134">
        <v>2.5537000000000001</v>
      </c>
      <c r="AA76" s="134">
        <v>10.4589</v>
      </c>
      <c r="AB76" s="134">
        <v>16.093</v>
      </c>
      <c r="AC76" s="134">
        <v>5.1516999999999999</v>
      </c>
      <c r="AD76" s="135"/>
      <c r="AE76" s="135"/>
      <c r="AF76" s="135"/>
    </row>
    <row r="77" spans="1:32" hidden="1" outlineLevel="1" collapsed="1">
      <c r="A77" s="8">
        <v>42552</v>
      </c>
      <c r="B77" s="134">
        <v>783991.90736717999</v>
      </c>
      <c r="C77" s="134">
        <v>341686.33485629997</v>
      </c>
      <c r="D77" s="134">
        <v>442305.57251088001</v>
      </c>
      <c r="E77" s="134">
        <v>161164.59014988001</v>
      </c>
      <c r="F77" s="134">
        <v>75908.457157280005</v>
      </c>
      <c r="G77" s="134">
        <v>85256.132992600003</v>
      </c>
      <c r="H77" s="134">
        <v>298831.06096155004</v>
      </c>
      <c r="I77" s="134">
        <v>182240.72983966995</v>
      </c>
      <c r="J77" s="134">
        <v>116590.33112187999</v>
      </c>
      <c r="K77" s="134">
        <v>421588.51156813995</v>
      </c>
      <c r="L77" s="134">
        <v>203347.93978100002</v>
      </c>
      <c r="M77" s="134">
        <v>218240.57178714001</v>
      </c>
      <c r="N77" s="134">
        <v>15.238799999999999</v>
      </c>
      <c r="O77" s="134">
        <v>18.177099999999999</v>
      </c>
      <c r="P77" s="134">
        <v>17.122499999999999</v>
      </c>
      <c r="Q77" s="134">
        <v>8.5923999999999996</v>
      </c>
      <c r="R77" s="134">
        <v>8.6029</v>
      </c>
      <c r="S77" s="134">
        <v>30.996200000000002</v>
      </c>
      <c r="T77" s="134">
        <v>31.010300000000001</v>
      </c>
      <c r="U77" s="134">
        <v>31.3413</v>
      </c>
      <c r="V77" s="134">
        <v>24.133600000000001</v>
      </c>
      <c r="W77" s="134">
        <v>9.7439</v>
      </c>
      <c r="X77" s="134">
        <v>10.443300000000001</v>
      </c>
      <c r="Y77" s="134">
        <v>10.966799999999999</v>
      </c>
      <c r="Z77" s="134">
        <v>2.6741000000000001</v>
      </c>
      <c r="AA77" s="134">
        <v>10.4046</v>
      </c>
      <c r="AB77" s="134">
        <v>15.348699999999999</v>
      </c>
      <c r="AC77" s="134">
        <v>5.0065</v>
      </c>
      <c r="AD77" s="135"/>
      <c r="AE77" s="135"/>
      <c r="AF77" s="135"/>
    </row>
    <row r="78" spans="1:32" hidden="1" outlineLevel="1" collapsed="1">
      <c r="A78" s="8">
        <v>42583</v>
      </c>
      <c r="B78" s="134">
        <v>807601.56701634999</v>
      </c>
      <c r="C78" s="134">
        <v>362760.66355167999</v>
      </c>
      <c r="D78" s="134">
        <v>444840.90346467</v>
      </c>
      <c r="E78" s="134">
        <v>164137.64186048001</v>
      </c>
      <c r="F78" s="134">
        <v>77218.623168260005</v>
      </c>
      <c r="G78" s="134">
        <v>86919.018692219994</v>
      </c>
      <c r="H78" s="134">
        <v>298323.10698776005</v>
      </c>
      <c r="I78" s="134">
        <v>176534.42863415001</v>
      </c>
      <c r="J78" s="134">
        <v>121788.67835361001</v>
      </c>
      <c r="K78" s="134">
        <v>426983.33925783995</v>
      </c>
      <c r="L78" s="134">
        <v>199671.95999696001</v>
      </c>
      <c r="M78" s="134">
        <v>227311.37926088003</v>
      </c>
      <c r="N78" s="134">
        <v>15.0701</v>
      </c>
      <c r="O78" s="134">
        <v>17.116900000000001</v>
      </c>
      <c r="P78" s="134">
        <v>16.051100000000002</v>
      </c>
      <c r="Q78" s="134">
        <v>8.4999000000000002</v>
      </c>
      <c r="R78" s="134">
        <v>8.4922000000000004</v>
      </c>
      <c r="S78" s="134">
        <v>30.639900000000001</v>
      </c>
      <c r="T78" s="134">
        <v>30.887899999999998</v>
      </c>
      <c r="U78" s="134">
        <v>31.297999999999998</v>
      </c>
      <c r="V78" s="134">
        <v>5.3902000000000001</v>
      </c>
      <c r="W78" s="134">
        <v>1.8118000000000001</v>
      </c>
      <c r="X78" s="134">
        <v>9.2065999999999999</v>
      </c>
      <c r="Y78" s="134">
        <v>9.7619000000000007</v>
      </c>
      <c r="Z78" s="134">
        <v>2.1888999999999998</v>
      </c>
      <c r="AA78" s="134">
        <v>9.5114000000000001</v>
      </c>
      <c r="AB78" s="134">
        <v>14.441000000000001</v>
      </c>
      <c r="AC78" s="134">
        <v>4.5738000000000003</v>
      </c>
      <c r="AD78" s="135"/>
      <c r="AE78" s="135"/>
      <c r="AF78" s="135"/>
    </row>
    <row r="79" spans="1:32" hidden="1" outlineLevel="1" collapsed="1">
      <c r="A79" s="8">
        <v>42614</v>
      </c>
      <c r="B79" s="134">
        <v>812080.32531599002</v>
      </c>
      <c r="C79" s="134">
        <v>368959.44371070003</v>
      </c>
      <c r="D79" s="134">
        <v>443120.88160528999</v>
      </c>
      <c r="E79" s="134">
        <v>163975.53593608999</v>
      </c>
      <c r="F79" s="134">
        <v>77287.336412119999</v>
      </c>
      <c r="G79" s="134">
        <v>86688.199523970005</v>
      </c>
      <c r="H79" s="134">
        <v>294808.31771666004</v>
      </c>
      <c r="I79" s="134">
        <v>174089.79604551999</v>
      </c>
      <c r="J79" s="134">
        <v>120718.52167114004</v>
      </c>
      <c r="K79" s="134">
        <v>433591.32958043006</v>
      </c>
      <c r="L79" s="134">
        <v>204190.05772626001</v>
      </c>
      <c r="M79" s="134">
        <v>229401.27185417002</v>
      </c>
      <c r="N79" s="134">
        <v>14.574</v>
      </c>
      <c r="O79" s="134">
        <v>16.9954</v>
      </c>
      <c r="P79" s="134">
        <v>15.917299999999999</v>
      </c>
      <c r="Q79" s="134">
        <v>8.3053000000000008</v>
      </c>
      <c r="R79" s="134">
        <v>8.3130000000000006</v>
      </c>
      <c r="S79" s="134">
        <v>30.6371</v>
      </c>
      <c r="T79" s="134">
        <v>30.696999999999999</v>
      </c>
      <c r="U79" s="134">
        <v>30.994299999999999</v>
      </c>
      <c r="V79" s="134">
        <v>20.5288</v>
      </c>
      <c r="W79" s="134">
        <v>10.3584</v>
      </c>
      <c r="X79" s="134">
        <v>9.7651000000000003</v>
      </c>
      <c r="Y79" s="134">
        <v>10.0969</v>
      </c>
      <c r="Z79" s="134">
        <v>3.5257000000000001</v>
      </c>
      <c r="AA79" s="134">
        <v>9.1587999999999994</v>
      </c>
      <c r="AB79" s="134">
        <v>14.0642</v>
      </c>
      <c r="AC79" s="134">
        <v>4.5773000000000001</v>
      </c>
      <c r="AD79" s="135"/>
      <c r="AE79" s="135"/>
      <c r="AF79" s="135"/>
    </row>
    <row r="80" spans="1:32" hidden="1" outlineLevel="1" collapsed="1">
      <c r="A80" s="8">
        <v>42644</v>
      </c>
      <c r="B80" s="134">
        <v>810118.42427995999</v>
      </c>
      <c r="C80" s="134">
        <v>392891.69650684</v>
      </c>
      <c r="D80" s="134">
        <v>417226.72777311999</v>
      </c>
      <c r="E80" s="134">
        <v>160996.33318918</v>
      </c>
      <c r="F80" s="134">
        <v>76874.586075209998</v>
      </c>
      <c r="G80" s="134">
        <v>84121.747113970006</v>
      </c>
      <c r="H80" s="134">
        <v>298179.17698900006</v>
      </c>
      <c r="I80" s="134">
        <v>182456.18724198002</v>
      </c>
      <c r="J80" s="134">
        <v>115722.98974701998</v>
      </c>
      <c r="K80" s="134">
        <v>430337.29319959995</v>
      </c>
      <c r="L80" s="134">
        <v>204240.1892393</v>
      </c>
      <c r="M80" s="134">
        <v>226097.10396030001</v>
      </c>
      <c r="N80" s="134">
        <v>13.2872</v>
      </c>
      <c r="O80" s="134">
        <v>14.398400000000001</v>
      </c>
      <c r="P80" s="134">
        <v>13.579800000000001</v>
      </c>
      <c r="Q80" s="134">
        <v>9.1119000000000003</v>
      </c>
      <c r="R80" s="134">
        <v>9.1306999999999992</v>
      </c>
      <c r="S80" s="134">
        <v>30.599399999999999</v>
      </c>
      <c r="T80" s="134">
        <v>30.613</v>
      </c>
      <c r="U80" s="134">
        <v>30.9239</v>
      </c>
      <c r="V80" s="134">
        <v>22.139700000000001</v>
      </c>
      <c r="W80" s="134">
        <v>10.5275</v>
      </c>
      <c r="X80" s="134">
        <v>9.8322000000000003</v>
      </c>
      <c r="Y80" s="134">
        <v>10.1111</v>
      </c>
      <c r="Z80" s="134">
        <v>3.4962</v>
      </c>
      <c r="AA80" s="134">
        <v>9.2509999999999994</v>
      </c>
      <c r="AB80" s="134">
        <v>14.0564</v>
      </c>
      <c r="AC80" s="134">
        <v>4.7159000000000004</v>
      </c>
      <c r="AD80" s="135"/>
      <c r="AE80" s="135"/>
      <c r="AF80" s="135"/>
    </row>
    <row r="81" spans="1:32" hidden="1" outlineLevel="1" collapsed="1">
      <c r="A81" s="8">
        <v>42675</v>
      </c>
      <c r="B81" s="134">
        <v>811140.45928388997</v>
      </c>
      <c r="C81" s="134">
        <v>423578.58986010001</v>
      </c>
      <c r="D81" s="134">
        <v>387561.86942379002</v>
      </c>
      <c r="E81" s="134">
        <v>160501.60117486</v>
      </c>
      <c r="F81" s="134">
        <v>77339.310872849994</v>
      </c>
      <c r="G81" s="134">
        <v>83162.290302010006</v>
      </c>
      <c r="H81" s="134">
        <v>290753.50515749003</v>
      </c>
      <c r="I81" s="134">
        <v>180194.03664106998</v>
      </c>
      <c r="J81" s="134">
        <v>110559.46851642001</v>
      </c>
      <c r="K81" s="134">
        <v>430962.07875067007</v>
      </c>
      <c r="L81" s="134">
        <v>205573.25148456002</v>
      </c>
      <c r="M81" s="134">
        <v>225388.82726611002</v>
      </c>
      <c r="N81" s="134">
        <v>13.1052</v>
      </c>
      <c r="O81" s="134">
        <v>14.005000000000001</v>
      </c>
      <c r="P81" s="134">
        <v>13.0869</v>
      </c>
      <c r="Q81" s="134">
        <v>8.7879000000000005</v>
      </c>
      <c r="R81" s="134">
        <v>8.8076000000000008</v>
      </c>
      <c r="S81" s="134">
        <v>30.499199999999998</v>
      </c>
      <c r="T81" s="134">
        <v>30.521100000000001</v>
      </c>
      <c r="U81" s="134">
        <v>30.970800000000001</v>
      </c>
      <c r="V81" s="134">
        <v>21.663900000000002</v>
      </c>
      <c r="W81" s="134">
        <v>10.934100000000001</v>
      </c>
      <c r="X81" s="134">
        <v>9.0198999999999998</v>
      </c>
      <c r="Y81" s="134">
        <v>9.3405000000000005</v>
      </c>
      <c r="Z81" s="134">
        <v>3.6394000000000002</v>
      </c>
      <c r="AA81" s="134">
        <v>9.6637000000000004</v>
      </c>
      <c r="AB81" s="134">
        <v>14.0098</v>
      </c>
      <c r="AC81" s="134">
        <v>5.0431999999999997</v>
      </c>
      <c r="AD81" s="135"/>
      <c r="AE81" s="135"/>
      <c r="AF81" s="135"/>
    </row>
    <row r="82" spans="1:32" hidden="1" outlineLevel="1" collapsed="1">
      <c r="A82" s="8">
        <v>42705</v>
      </c>
      <c r="B82" s="134">
        <v>822114.34799005999</v>
      </c>
      <c r="C82" s="134">
        <v>417431.67211027001</v>
      </c>
      <c r="D82" s="134">
        <v>404682.67587978998</v>
      </c>
      <c r="E82" s="134">
        <v>163333.08824734</v>
      </c>
      <c r="F82" s="134">
        <v>76709.869338010001</v>
      </c>
      <c r="G82" s="134">
        <v>86623.218909329997</v>
      </c>
      <c r="H82" s="134">
        <v>310559.13924365997</v>
      </c>
      <c r="I82" s="134">
        <v>193453.23654668999</v>
      </c>
      <c r="J82" s="134">
        <v>117105.90269696999</v>
      </c>
      <c r="K82" s="134">
        <v>444676.45596152003</v>
      </c>
      <c r="L82" s="134">
        <v>209601.25877749998</v>
      </c>
      <c r="M82" s="134">
        <v>235075.19718401998</v>
      </c>
      <c r="N82" s="134">
        <v>14.2075</v>
      </c>
      <c r="O82" s="134">
        <v>16.183199999999999</v>
      </c>
      <c r="P82" s="134">
        <v>15.1214</v>
      </c>
      <c r="Q82" s="134">
        <v>7.6665000000000001</v>
      </c>
      <c r="R82" s="134">
        <v>7.6788999999999996</v>
      </c>
      <c r="S82" s="134">
        <v>29.6708</v>
      </c>
      <c r="T82" s="134">
        <v>29.6828</v>
      </c>
      <c r="U82" s="134">
        <v>29.511099999999999</v>
      </c>
      <c r="V82" s="134">
        <v>24.743500000000001</v>
      </c>
      <c r="W82" s="134">
        <v>10.335100000000001</v>
      </c>
      <c r="X82" s="134">
        <v>8.9809000000000001</v>
      </c>
      <c r="Y82" s="134">
        <v>9.3917999999999999</v>
      </c>
      <c r="Z82" s="134">
        <v>3.7084999999999999</v>
      </c>
      <c r="AA82" s="134">
        <v>9.6812000000000005</v>
      </c>
      <c r="AB82" s="134">
        <v>13.913399999999999</v>
      </c>
      <c r="AC82" s="134">
        <v>5.1303000000000001</v>
      </c>
      <c r="AD82" s="135"/>
      <c r="AE82" s="135"/>
      <c r="AF82" s="135"/>
    </row>
    <row r="83" spans="1:32" hidden="1" outlineLevel="1" collapsed="1">
      <c r="A83" s="8">
        <v>42736</v>
      </c>
      <c r="B83" s="134">
        <v>808593.43913509999</v>
      </c>
      <c r="C83" s="134">
        <v>414668.75678713003</v>
      </c>
      <c r="D83" s="134">
        <v>393924.68234797003</v>
      </c>
      <c r="E83" s="134">
        <v>163657.82971809001</v>
      </c>
      <c r="F83" s="134">
        <v>77868.222369869996</v>
      </c>
      <c r="G83" s="134">
        <v>85789.607348220001</v>
      </c>
      <c r="H83" s="134">
        <v>299689.34646373999</v>
      </c>
      <c r="I83" s="134">
        <v>186394.67402969001</v>
      </c>
      <c r="J83" s="134">
        <v>113294.67243404996</v>
      </c>
      <c r="K83" s="134">
        <v>437688.87861632998</v>
      </c>
      <c r="L83" s="134">
        <v>206074.61423476</v>
      </c>
      <c r="M83" s="134">
        <v>231614.26438156996</v>
      </c>
      <c r="N83" s="134">
        <v>13.836</v>
      </c>
      <c r="O83" s="134">
        <v>16.0322</v>
      </c>
      <c r="P83" s="134">
        <v>14.7919</v>
      </c>
      <c r="Q83" s="134">
        <v>7.8324999999999996</v>
      </c>
      <c r="R83" s="134">
        <v>7.8532999999999999</v>
      </c>
      <c r="S83" s="134">
        <v>29.775200000000002</v>
      </c>
      <c r="T83" s="134">
        <v>29.799700000000001</v>
      </c>
      <c r="U83" s="134">
        <v>29.754799999999999</v>
      </c>
      <c r="V83" s="134">
        <v>18.597300000000001</v>
      </c>
      <c r="W83" s="134">
        <v>9.1569000000000003</v>
      </c>
      <c r="X83" s="134">
        <v>8.4543999999999997</v>
      </c>
      <c r="Y83" s="134">
        <v>8.7181999999999995</v>
      </c>
      <c r="Z83" s="134">
        <v>3.9683999999999999</v>
      </c>
      <c r="AA83" s="134">
        <v>9.6737000000000002</v>
      </c>
      <c r="AB83" s="134">
        <v>14.3835</v>
      </c>
      <c r="AC83" s="134">
        <v>4.7042000000000002</v>
      </c>
      <c r="AD83" s="135"/>
      <c r="AE83" s="135"/>
      <c r="AF83" s="135"/>
    </row>
    <row r="84" spans="1:32" hidden="1" outlineLevel="1" collapsed="1">
      <c r="A84" s="8">
        <v>42767</v>
      </c>
      <c r="B84" s="134">
        <v>800416.88833807001</v>
      </c>
      <c r="C84" s="134">
        <v>415110.48174870998</v>
      </c>
      <c r="D84" s="134">
        <v>385306.40658935998</v>
      </c>
      <c r="E84" s="134">
        <v>161936.75162190001</v>
      </c>
      <c r="F84" s="134">
        <v>78543.429897859998</v>
      </c>
      <c r="G84" s="134">
        <v>83393.321724039997</v>
      </c>
      <c r="H84" s="134">
        <v>298194.61718082998</v>
      </c>
      <c r="I84" s="134">
        <v>184287.67224168999</v>
      </c>
      <c r="J84" s="134">
        <v>113906.94493913997</v>
      </c>
      <c r="K84" s="134">
        <v>436924.30568922008</v>
      </c>
      <c r="L84" s="134">
        <v>208393.03055172006</v>
      </c>
      <c r="M84" s="134">
        <v>228531.27513750002</v>
      </c>
      <c r="N84" s="134">
        <v>13.905799999999999</v>
      </c>
      <c r="O84" s="134">
        <v>15.5913</v>
      </c>
      <c r="P84" s="134">
        <v>14.419700000000001</v>
      </c>
      <c r="Q84" s="134">
        <v>7.7782</v>
      </c>
      <c r="R84" s="134">
        <v>7.7990000000000004</v>
      </c>
      <c r="S84" s="134">
        <v>29.9543</v>
      </c>
      <c r="T84" s="134">
        <v>29.970199999999998</v>
      </c>
      <c r="U84" s="134">
        <v>30.189699999999998</v>
      </c>
      <c r="V84" s="134">
        <v>18.317299999999999</v>
      </c>
      <c r="W84" s="134">
        <v>6.8769</v>
      </c>
      <c r="X84" s="134">
        <v>8.5363000000000007</v>
      </c>
      <c r="Y84" s="134">
        <v>8.7627000000000006</v>
      </c>
      <c r="Z84" s="134">
        <v>3.4906000000000001</v>
      </c>
      <c r="AA84" s="134">
        <v>8.8742999999999999</v>
      </c>
      <c r="AB84" s="134">
        <v>13.579000000000001</v>
      </c>
      <c r="AC84" s="134">
        <v>4.3014000000000001</v>
      </c>
      <c r="AD84" s="135"/>
      <c r="AE84" s="135"/>
      <c r="AF84" s="135"/>
    </row>
    <row r="85" spans="1:32" hidden="1" outlineLevel="1" collapsed="1">
      <c r="A85" s="8">
        <v>42795</v>
      </c>
      <c r="B85" s="134">
        <v>793045.34146378003</v>
      </c>
      <c r="C85" s="134">
        <v>417288.33072822</v>
      </c>
      <c r="D85" s="134">
        <v>375757.01073555998</v>
      </c>
      <c r="E85" s="134">
        <v>161146.41091559001</v>
      </c>
      <c r="F85" s="134">
        <v>80269.073323079996</v>
      </c>
      <c r="G85" s="134">
        <v>80877.337592509997</v>
      </c>
      <c r="H85" s="134">
        <v>309396.51081345003</v>
      </c>
      <c r="I85" s="134">
        <v>192277.74400183</v>
      </c>
      <c r="J85" s="134">
        <v>117118.76681161999</v>
      </c>
      <c r="K85" s="134">
        <v>440537.72966690001</v>
      </c>
      <c r="L85" s="134">
        <v>213409.56192884</v>
      </c>
      <c r="M85" s="134">
        <v>227128.16773805997</v>
      </c>
      <c r="N85" s="134">
        <v>13.9884</v>
      </c>
      <c r="O85" s="134">
        <v>15.7919</v>
      </c>
      <c r="P85" s="134">
        <v>14.746</v>
      </c>
      <c r="Q85" s="134">
        <v>8.4216999999999995</v>
      </c>
      <c r="R85" s="134">
        <v>8.4383999999999997</v>
      </c>
      <c r="S85" s="134">
        <v>29.265000000000001</v>
      </c>
      <c r="T85" s="134">
        <v>29.273599999999998</v>
      </c>
      <c r="U85" s="134">
        <v>28.980699999999999</v>
      </c>
      <c r="V85" s="134">
        <v>27.592199999999998</v>
      </c>
      <c r="W85" s="134">
        <v>9.5050000000000008</v>
      </c>
      <c r="X85" s="134">
        <v>9.1259999999999994</v>
      </c>
      <c r="Y85" s="134">
        <v>9.3168000000000006</v>
      </c>
      <c r="Z85" s="134">
        <v>3.18</v>
      </c>
      <c r="AA85" s="134">
        <v>8.9192</v>
      </c>
      <c r="AB85" s="134">
        <v>13.464399999999999</v>
      </c>
      <c r="AC85" s="134">
        <v>3.7515000000000001</v>
      </c>
      <c r="AD85" s="135"/>
      <c r="AE85" s="135"/>
      <c r="AF85" s="135"/>
    </row>
    <row r="86" spans="1:32" hidden="1" outlineLevel="1" collapsed="1">
      <c r="A86" s="8">
        <v>42826</v>
      </c>
      <c r="B86" s="134">
        <v>788350.41833957005</v>
      </c>
      <c r="C86" s="134">
        <v>418623.64094216999</v>
      </c>
      <c r="D86" s="134">
        <v>369726.7773974</v>
      </c>
      <c r="E86" s="134">
        <v>159865.89404699</v>
      </c>
      <c r="F86" s="134">
        <v>80955.368573650005</v>
      </c>
      <c r="G86" s="134">
        <v>78910.525473340007</v>
      </c>
      <c r="H86" s="134">
        <v>311000.20236977993</v>
      </c>
      <c r="I86" s="134">
        <v>193387.50571512003</v>
      </c>
      <c r="J86" s="134">
        <v>117612.69665466002</v>
      </c>
      <c r="K86" s="134">
        <v>446486.03038549004</v>
      </c>
      <c r="L86" s="134">
        <v>221875.76207111002</v>
      </c>
      <c r="M86" s="134">
        <v>224610.26831437999</v>
      </c>
      <c r="N86" s="134">
        <v>13.5261</v>
      </c>
      <c r="O86" s="134">
        <v>15.2234</v>
      </c>
      <c r="P86" s="134">
        <v>14.234500000000001</v>
      </c>
      <c r="Q86" s="134">
        <v>8.7841000000000005</v>
      </c>
      <c r="R86" s="134">
        <v>8.7848000000000006</v>
      </c>
      <c r="S86" s="134">
        <v>29.575099999999999</v>
      </c>
      <c r="T86" s="134">
        <v>29.622900000000001</v>
      </c>
      <c r="U86" s="134">
        <v>29.667899999999999</v>
      </c>
      <c r="V86" s="134">
        <v>13.820600000000001</v>
      </c>
      <c r="W86" s="134">
        <v>8.6631999999999998</v>
      </c>
      <c r="X86" s="134">
        <v>8.7590000000000003</v>
      </c>
      <c r="Y86" s="134">
        <v>9.0375999999999994</v>
      </c>
      <c r="Z86" s="134">
        <v>3.2886000000000002</v>
      </c>
      <c r="AA86" s="134">
        <v>8.2120999999999995</v>
      </c>
      <c r="AB86" s="134">
        <v>12.5985</v>
      </c>
      <c r="AC86" s="134">
        <v>3.6663000000000001</v>
      </c>
      <c r="AD86" s="135"/>
      <c r="AE86" s="135"/>
      <c r="AF86" s="135"/>
    </row>
    <row r="87" spans="1:32" hidden="1" outlineLevel="1" collapsed="1">
      <c r="A87" s="8">
        <v>42856</v>
      </c>
      <c r="B87" s="134">
        <v>783718.83675185998</v>
      </c>
      <c r="C87" s="134">
        <v>416630.9877387</v>
      </c>
      <c r="D87" s="134">
        <v>367087.84901315998</v>
      </c>
      <c r="E87" s="134">
        <v>160027.88953057001</v>
      </c>
      <c r="F87" s="134">
        <v>83054.041231290001</v>
      </c>
      <c r="G87" s="134">
        <v>76973.848299279998</v>
      </c>
      <c r="H87" s="134">
        <v>309854.52749686997</v>
      </c>
      <c r="I87" s="134">
        <v>193133.31996807997</v>
      </c>
      <c r="J87" s="134">
        <v>116721.20752879001</v>
      </c>
      <c r="K87" s="134">
        <v>444550.57151836</v>
      </c>
      <c r="L87" s="134">
        <v>221509.48962840001</v>
      </c>
      <c r="M87" s="134">
        <v>223041.08188995995</v>
      </c>
      <c r="N87" s="134">
        <v>13.4841</v>
      </c>
      <c r="O87" s="134">
        <v>14.9307</v>
      </c>
      <c r="P87" s="134">
        <v>13.95</v>
      </c>
      <c r="Q87" s="134">
        <v>7.7797000000000001</v>
      </c>
      <c r="R87" s="134">
        <v>7.8061999999999996</v>
      </c>
      <c r="S87" s="134">
        <v>29.700399999999998</v>
      </c>
      <c r="T87" s="134">
        <v>29.7423</v>
      </c>
      <c r="U87" s="134">
        <v>29.693999999999999</v>
      </c>
      <c r="V87" s="134">
        <v>15.5404</v>
      </c>
      <c r="W87" s="134">
        <v>9.2598000000000003</v>
      </c>
      <c r="X87" s="134">
        <v>8.3841999999999999</v>
      </c>
      <c r="Y87" s="134">
        <v>8.6262000000000008</v>
      </c>
      <c r="Z87" s="134">
        <v>2.5341</v>
      </c>
      <c r="AA87" s="134">
        <v>7.8428000000000004</v>
      </c>
      <c r="AB87" s="134">
        <v>12.015000000000001</v>
      </c>
      <c r="AC87" s="134">
        <v>3.3799000000000001</v>
      </c>
      <c r="AD87" s="135"/>
      <c r="AE87" s="135"/>
      <c r="AF87" s="135"/>
    </row>
    <row r="88" spans="1:32" hidden="1" outlineLevel="1" collapsed="1">
      <c r="A88" s="8">
        <v>42887</v>
      </c>
      <c r="B88" s="134">
        <v>784033.61815550004</v>
      </c>
      <c r="C88" s="134">
        <v>424557.78886203002</v>
      </c>
      <c r="D88" s="134">
        <v>359475.82929347001</v>
      </c>
      <c r="E88" s="134">
        <v>159424.42763901001</v>
      </c>
      <c r="F88" s="134">
        <v>84263.466961300001</v>
      </c>
      <c r="G88" s="134">
        <v>75160.960677709998</v>
      </c>
      <c r="H88" s="134">
        <v>309865.69533067016</v>
      </c>
      <c r="I88" s="134">
        <v>192903.71310826996</v>
      </c>
      <c r="J88" s="134">
        <v>116961.98222239999</v>
      </c>
      <c r="K88" s="134">
        <v>451556.91485345992</v>
      </c>
      <c r="L88" s="134">
        <v>229741.01091064996</v>
      </c>
      <c r="M88" s="134">
        <v>221815.90394280996</v>
      </c>
      <c r="N88" s="134">
        <v>13.248100000000001</v>
      </c>
      <c r="O88" s="134">
        <v>14.521699999999999</v>
      </c>
      <c r="P88" s="134">
        <v>13.6577</v>
      </c>
      <c r="Q88" s="134">
        <v>7.3693</v>
      </c>
      <c r="R88" s="134">
        <v>7.4084000000000003</v>
      </c>
      <c r="S88" s="134">
        <v>29.4529</v>
      </c>
      <c r="T88" s="134">
        <v>29.481400000000001</v>
      </c>
      <c r="U88" s="134">
        <v>29.499099999999999</v>
      </c>
      <c r="V88" s="134">
        <v>17.647300000000001</v>
      </c>
      <c r="W88" s="134">
        <v>10.0914</v>
      </c>
      <c r="X88" s="134">
        <v>7.9032999999999998</v>
      </c>
      <c r="Y88" s="134">
        <v>8.1875</v>
      </c>
      <c r="Z88" s="134">
        <v>3.22</v>
      </c>
      <c r="AA88" s="134">
        <v>7.7716000000000003</v>
      </c>
      <c r="AB88" s="134">
        <v>12.133100000000001</v>
      </c>
      <c r="AC88" s="134">
        <v>3.3519000000000001</v>
      </c>
      <c r="AD88" s="135"/>
      <c r="AE88" s="135"/>
      <c r="AF88" s="135"/>
    </row>
    <row r="89" spans="1:32" hidden="1" outlineLevel="1" collapsed="1">
      <c r="A89" s="8">
        <v>42917</v>
      </c>
      <c r="B89" s="134">
        <v>783050.51627616002</v>
      </c>
      <c r="C89" s="134">
        <v>432130.71300694998</v>
      </c>
      <c r="D89" s="134">
        <v>350919.80326920998</v>
      </c>
      <c r="E89" s="134">
        <v>159935.11358157999</v>
      </c>
      <c r="F89" s="134">
        <v>86421.655451540006</v>
      </c>
      <c r="G89" s="134">
        <v>73513.458130040002</v>
      </c>
      <c r="H89" s="134">
        <v>319918.53517287999</v>
      </c>
      <c r="I89" s="134">
        <v>196687.98254958002</v>
      </c>
      <c r="J89" s="134">
        <v>123230.5526233</v>
      </c>
      <c r="K89" s="134">
        <v>448291.10114391003</v>
      </c>
      <c r="L89" s="134">
        <v>227757.94818286999</v>
      </c>
      <c r="M89" s="134">
        <v>220533.15296103997</v>
      </c>
      <c r="N89" s="134">
        <v>12.342000000000001</v>
      </c>
      <c r="O89" s="134">
        <v>13.872999999999999</v>
      </c>
      <c r="P89" s="134">
        <v>12.860200000000001</v>
      </c>
      <c r="Q89" s="134">
        <v>6.9329000000000001</v>
      </c>
      <c r="R89" s="134">
        <v>6.9542000000000002</v>
      </c>
      <c r="S89" s="134">
        <v>28.970199999999998</v>
      </c>
      <c r="T89" s="134">
        <v>28.987100000000002</v>
      </c>
      <c r="U89" s="134">
        <v>28.626100000000001</v>
      </c>
      <c r="V89" s="134">
        <v>19.741800000000001</v>
      </c>
      <c r="W89" s="134">
        <v>8.0970999999999993</v>
      </c>
      <c r="X89" s="134">
        <v>7.7527999999999997</v>
      </c>
      <c r="Y89" s="134">
        <v>7.9568000000000003</v>
      </c>
      <c r="Z89" s="134">
        <v>2.0398000000000001</v>
      </c>
      <c r="AA89" s="134">
        <v>7.6570999999999998</v>
      </c>
      <c r="AB89" s="134">
        <v>12.014799999999999</v>
      </c>
      <c r="AC89" s="134">
        <v>3.1103999999999998</v>
      </c>
      <c r="AD89" s="135"/>
      <c r="AE89" s="135"/>
      <c r="AF89" s="135"/>
    </row>
    <row r="90" spans="1:32" hidden="1" outlineLevel="1" collapsed="1">
      <c r="A90" s="8">
        <v>42948</v>
      </c>
      <c r="B90" s="134">
        <v>783501.67673555005</v>
      </c>
      <c r="C90" s="134">
        <v>437509.26131705998</v>
      </c>
      <c r="D90" s="134">
        <v>345992.41541849001</v>
      </c>
      <c r="E90" s="134">
        <v>161650.11380354999</v>
      </c>
      <c r="F90" s="134">
        <v>90167.475978240007</v>
      </c>
      <c r="G90" s="134">
        <v>71482.637825309997</v>
      </c>
      <c r="H90" s="134">
        <v>313279.85760887997</v>
      </c>
      <c r="I90" s="134">
        <v>188963.76543076994</v>
      </c>
      <c r="J90" s="134">
        <v>124316.09217810999</v>
      </c>
      <c r="K90" s="134">
        <v>447014.71888101997</v>
      </c>
      <c r="L90" s="134">
        <v>227808.51810262998</v>
      </c>
      <c r="M90" s="134">
        <v>219206.20077839002</v>
      </c>
      <c r="N90" s="134">
        <v>12.7258</v>
      </c>
      <c r="O90" s="134">
        <v>14.0845</v>
      </c>
      <c r="P90" s="134">
        <v>13.162800000000001</v>
      </c>
      <c r="Q90" s="134">
        <v>7.4949000000000003</v>
      </c>
      <c r="R90" s="134">
        <v>7.5189000000000004</v>
      </c>
      <c r="S90" s="134">
        <v>27.8398</v>
      </c>
      <c r="T90" s="134">
        <v>27.864100000000001</v>
      </c>
      <c r="U90" s="134">
        <v>27.1753</v>
      </c>
      <c r="V90" s="134">
        <v>15.478899999999999</v>
      </c>
      <c r="W90" s="134">
        <v>9.2950999999999997</v>
      </c>
      <c r="X90" s="134">
        <v>7.9836999999999998</v>
      </c>
      <c r="Y90" s="134">
        <v>8.2080000000000002</v>
      </c>
      <c r="Z90" s="134">
        <v>2.4857</v>
      </c>
      <c r="AA90" s="134">
        <v>7.2411000000000003</v>
      </c>
      <c r="AB90" s="134">
        <v>11.2829</v>
      </c>
      <c r="AC90" s="134">
        <v>3.0811999999999999</v>
      </c>
      <c r="AD90" s="135"/>
      <c r="AE90" s="135"/>
      <c r="AF90" s="135"/>
    </row>
    <row r="91" spans="1:32" hidden="1" outlineLevel="1" collapsed="1">
      <c r="A91" s="8">
        <v>42979</v>
      </c>
      <c r="B91" s="134">
        <v>796517.83809814998</v>
      </c>
      <c r="C91" s="134">
        <v>442782.64885741001</v>
      </c>
      <c r="D91" s="134">
        <v>353735.18924073997</v>
      </c>
      <c r="E91" s="134">
        <v>164590.43095129999</v>
      </c>
      <c r="F91" s="134">
        <v>92417.130601530007</v>
      </c>
      <c r="G91" s="134">
        <v>72173.300349769997</v>
      </c>
      <c r="H91" s="134">
        <v>321927.22870363994</v>
      </c>
      <c r="I91" s="134">
        <v>189588.18454823</v>
      </c>
      <c r="J91" s="134">
        <v>132339.04415541003</v>
      </c>
      <c r="K91" s="134">
        <v>459403.03176354</v>
      </c>
      <c r="L91" s="134">
        <v>231829.2933429</v>
      </c>
      <c r="M91" s="134">
        <v>227573.73842064</v>
      </c>
      <c r="N91" s="134">
        <v>13.0473</v>
      </c>
      <c r="O91" s="134">
        <v>14.530099999999999</v>
      </c>
      <c r="P91" s="134">
        <v>13.737299999999999</v>
      </c>
      <c r="Q91" s="134">
        <v>7.0887000000000002</v>
      </c>
      <c r="R91" s="134">
        <v>7.0876000000000001</v>
      </c>
      <c r="S91" s="134">
        <v>28.752700000000001</v>
      </c>
      <c r="T91" s="134">
        <v>28.8034</v>
      </c>
      <c r="U91" s="134">
        <v>28.431899999999999</v>
      </c>
      <c r="V91" s="134">
        <v>11.5908</v>
      </c>
      <c r="W91" s="134">
        <v>8.2140000000000004</v>
      </c>
      <c r="X91" s="134">
        <v>7.8836000000000004</v>
      </c>
      <c r="Y91" s="134">
        <v>8.0841999999999992</v>
      </c>
      <c r="Z91" s="134">
        <v>1.7769999999999999</v>
      </c>
      <c r="AA91" s="134">
        <v>6.6120999999999999</v>
      </c>
      <c r="AB91" s="134">
        <v>10.5274</v>
      </c>
      <c r="AC91" s="134">
        <v>2.8792</v>
      </c>
      <c r="AD91" s="135"/>
      <c r="AE91" s="135"/>
      <c r="AF91" s="135"/>
    </row>
    <row r="92" spans="1:32" hidden="1" outlineLevel="1" collapsed="1">
      <c r="A92" s="8">
        <v>43009</v>
      </c>
      <c r="B92" s="134">
        <v>810070.39522962004</v>
      </c>
      <c r="C92" s="134">
        <v>445596.82241115998</v>
      </c>
      <c r="D92" s="134">
        <v>364473.57281846</v>
      </c>
      <c r="E92" s="134">
        <v>167062.45399129001</v>
      </c>
      <c r="F92" s="134">
        <v>94988.685884179999</v>
      </c>
      <c r="G92" s="134">
        <v>72073.768107109994</v>
      </c>
      <c r="H92" s="134">
        <v>319108.89074076008</v>
      </c>
      <c r="I92" s="134">
        <v>191613.98821387</v>
      </c>
      <c r="J92" s="134">
        <v>127494.90252689001</v>
      </c>
      <c r="K92" s="134">
        <v>462075.16289083991</v>
      </c>
      <c r="L92" s="134">
        <v>231902.94083212997</v>
      </c>
      <c r="M92" s="134">
        <v>230172.22205871</v>
      </c>
      <c r="N92" s="134">
        <v>13.1427</v>
      </c>
      <c r="O92" s="134">
        <v>14.751799999999999</v>
      </c>
      <c r="P92" s="134">
        <v>14.090999999999999</v>
      </c>
      <c r="Q92" s="134">
        <v>7.4852999999999996</v>
      </c>
      <c r="R92" s="134">
        <v>7.4661</v>
      </c>
      <c r="S92" s="134">
        <v>29.027999999999999</v>
      </c>
      <c r="T92" s="134">
        <v>29.052199999999999</v>
      </c>
      <c r="U92" s="134">
        <v>28.657599999999999</v>
      </c>
      <c r="V92" s="134">
        <v>12.8508</v>
      </c>
      <c r="W92" s="134">
        <v>7.8766999999999996</v>
      </c>
      <c r="X92" s="134">
        <v>7.8384</v>
      </c>
      <c r="Y92" s="134">
        <v>8.0787999999999993</v>
      </c>
      <c r="Z92" s="134">
        <v>2.3294000000000001</v>
      </c>
      <c r="AA92" s="134">
        <v>6.5632999999999999</v>
      </c>
      <c r="AB92" s="134">
        <v>10.625</v>
      </c>
      <c r="AC92" s="134">
        <v>2.8772000000000002</v>
      </c>
      <c r="AD92" s="135"/>
      <c r="AE92" s="135"/>
      <c r="AF92" s="135"/>
    </row>
    <row r="93" spans="1:32" hidden="1" outlineLevel="1" collapsed="1">
      <c r="A93" s="8">
        <v>43040</v>
      </c>
      <c r="B93" s="134">
        <v>813424.44859037001</v>
      </c>
      <c r="C93" s="134">
        <v>446703.69885223999</v>
      </c>
      <c r="D93" s="134">
        <v>366720.74973813002</v>
      </c>
      <c r="E93" s="134">
        <v>163604.55740240001</v>
      </c>
      <c r="F93" s="134">
        <v>97570.410596729998</v>
      </c>
      <c r="G93" s="134">
        <v>66034.146805669996</v>
      </c>
      <c r="H93" s="134">
        <v>312359.92577930004</v>
      </c>
      <c r="I93" s="134">
        <v>186912.89521031998</v>
      </c>
      <c r="J93" s="134">
        <v>125447.03056898</v>
      </c>
      <c r="K93" s="134">
        <v>469975.08612801001</v>
      </c>
      <c r="L93" s="134">
        <v>236990.82191728998</v>
      </c>
      <c r="M93" s="134">
        <v>232984.26421071996</v>
      </c>
      <c r="N93" s="134">
        <v>14.0518</v>
      </c>
      <c r="O93" s="134">
        <v>15.7919</v>
      </c>
      <c r="P93" s="134">
        <v>15.2501</v>
      </c>
      <c r="Q93" s="134">
        <v>6.3909000000000002</v>
      </c>
      <c r="R93" s="134">
        <v>6.3746999999999998</v>
      </c>
      <c r="S93" s="134">
        <v>28.132899999999999</v>
      </c>
      <c r="T93" s="134">
        <v>28.215199999999999</v>
      </c>
      <c r="U93" s="134">
        <v>27.8748</v>
      </c>
      <c r="V93" s="134">
        <v>10.303900000000001</v>
      </c>
      <c r="W93" s="134">
        <v>8.0823999999999998</v>
      </c>
      <c r="X93" s="134">
        <v>8.4593000000000007</v>
      </c>
      <c r="Y93" s="134">
        <v>8.6834000000000007</v>
      </c>
      <c r="Z93" s="134">
        <v>2.2946</v>
      </c>
      <c r="AA93" s="134">
        <v>6.9362000000000004</v>
      </c>
      <c r="AB93" s="134">
        <v>11.1737</v>
      </c>
      <c r="AC93" s="134">
        <v>2.7280000000000002</v>
      </c>
      <c r="AD93" s="135"/>
      <c r="AE93" s="135"/>
      <c r="AF93" s="135"/>
    </row>
    <row r="94" spans="1:32" hidden="1" outlineLevel="1" collapsed="1">
      <c r="A94" s="8">
        <v>43070</v>
      </c>
      <c r="B94" s="134">
        <v>829932.02096091001</v>
      </c>
      <c r="C94" s="134">
        <v>455094.58583995001</v>
      </c>
      <c r="D94" s="134">
        <v>374837.43512096</v>
      </c>
      <c r="E94" s="134">
        <v>174181.85180860999</v>
      </c>
      <c r="F94" s="134">
        <v>106285.54500486</v>
      </c>
      <c r="G94" s="134">
        <v>67896.306803750005</v>
      </c>
      <c r="H94" s="134">
        <v>343758.21693201998</v>
      </c>
      <c r="I94" s="134">
        <v>211173.27041606998</v>
      </c>
      <c r="J94" s="134">
        <v>132584.94651595</v>
      </c>
      <c r="K94" s="134">
        <v>495313.10327557003</v>
      </c>
      <c r="L94" s="134">
        <v>252438.65892826999</v>
      </c>
      <c r="M94" s="134">
        <v>242874.44434730004</v>
      </c>
      <c r="N94" s="134">
        <v>14.123200000000001</v>
      </c>
      <c r="O94" s="134">
        <v>16.175999999999998</v>
      </c>
      <c r="P94" s="134">
        <v>15.7197</v>
      </c>
      <c r="Q94" s="134">
        <v>6.5404</v>
      </c>
      <c r="R94" s="134">
        <v>6.5609000000000002</v>
      </c>
      <c r="S94" s="134">
        <v>29.693100000000001</v>
      </c>
      <c r="T94" s="134">
        <v>29.747699999999998</v>
      </c>
      <c r="U94" s="134">
        <v>30.394100000000002</v>
      </c>
      <c r="V94" s="134">
        <v>11.2102</v>
      </c>
      <c r="W94" s="134">
        <v>8.8946000000000005</v>
      </c>
      <c r="X94" s="134">
        <v>8.9183000000000003</v>
      </c>
      <c r="Y94" s="134">
        <v>9.2077000000000009</v>
      </c>
      <c r="Z94" s="134">
        <v>2.4214000000000002</v>
      </c>
      <c r="AA94" s="134">
        <v>7.1287000000000003</v>
      </c>
      <c r="AB94" s="134">
        <v>11.3851</v>
      </c>
      <c r="AC94" s="134">
        <v>2.7334999999999998</v>
      </c>
      <c r="AD94" s="135"/>
      <c r="AE94" s="135"/>
      <c r="AF94" s="135"/>
    </row>
    <row r="95" spans="1:32" hidden="1" outlineLevel="1" collapsed="1">
      <c r="A95" s="8">
        <v>43101</v>
      </c>
      <c r="B95" s="134">
        <v>857152.04576669005</v>
      </c>
      <c r="C95" s="134">
        <v>458159.85977674002</v>
      </c>
      <c r="D95" s="134">
        <v>398992.18598995003</v>
      </c>
      <c r="E95" s="134">
        <v>179063.33452969001</v>
      </c>
      <c r="F95" s="134">
        <v>110429.03107259001</v>
      </c>
      <c r="G95" s="134">
        <v>68634.303457100003</v>
      </c>
      <c r="H95" s="134">
        <v>325294.15974701004</v>
      </c>
      <c r="I95" s="134">
        <v>200123.33808935</v>
      </c>
      <c r="J95" s="134">
        <v>125170.82165766001</v>
      </c>
      <c r="K95" s="134">
        <v>491669.55481504998</v>
      </c>
      <c r="L95" s="134">
        <v>248278.83133478998</v>
      </c>
      <c r="M95" s="134">
        <v>243390.72348026</v>
      </c>
      <c r="N95" s="134">
        <v>14.628399999999999</v>
      </c>
      <c r="O95" s="134">
        <v>15.721500000000001</v>
      </c>
      <c r="P95" s="134">
        <v>15.2258</v>
      </c>
      <c r="Q95" s="134">
        <v>6.0575999999999999</v>
      </c>
      <c r="R95" s="134">
        <v>6.0965999999999996</v>
      </c>
      <c r="S95" s="134">
        <v>29.346599999999999</v>
      </c>
      <c r="T95" s="134">
        <v>29.404299999999999</v>
      </c>
      <c r="U95" s="134">
        <v>29.6843</v>
      </c>
      <c r="V95" s="134">
        <v>11.286899999999999</v>
      </c>
      <c r="W95" s="134">
        <v>8.4229000000000003</v>
      </c>
      <c r="X95" s="134">
        <v>9.2894000000000005</v>
      </c>
      <c r="Y95" s="134">
        <v>9.4878</v>
      </c>
      <c r="Z95" s="134">
        <v>2.2995999999999999</v>
      </c>
      <c r="AA95" s="134">
        <v>7.1565000000000003</v>
      </c>
      <c r="AB95" s="134">
        <v>11.5777</v>
      </c>
      <c r="AC95" s="134">
        <v>2.6633</v>
      </c>
      <c r="AD95" s="135"/>
      <c r="AE95" s="135"/>
      <c r="AF95" s="135"/>
    </row>
    <row r="96" spans="1:32" hidden="1" outlineLevel="1" collapsed="1">
      <c r="A96" s="8">
        <v>43132</v>
      </c>
      <c r="B96" s="134">
        <v>844088.83046017995</v>
      </c>
      <c r="C96" s="134">
        <v>461623.67177844001</v>
      </c>
      <c r="D96" s="134">
        <v>382465.15868173999</v>
      </c>
      <c r="E96" s="134">
        <v>177367.35803373001</v>
      </c>
      <c r="F96" s="134">
        <v>111759.45277954001</v>
      </c>
      <c r="G96" s="134">
        <v>65607.905254190002</v>
      </c>
      <c r="H96" s="134">
        <v>322905.19426614</v>
      </c>
      <c r="I96" s="134">
        <v>201531.00210822999</v>
      </c>
      <c r="J96" s="134">
        <v>121374.19215791</v>
      </c>
      <c r="K96" s="134">
        <v>488534.56093011994</v>
      </c>
      <c r="L96" s="134">
        <v>253821.75401234004</v>
      </c>
      <c r="M96" s="134">
        <v>234712.80691777999</v>
      </c>
      <c r="N96" s="134">
        <v>15.020799999999999</v>
      </c>
      <c r="O96" s="134">
        <v>16.3291</v>
      </c>
      <c r="P96" s="134">
        <v>15.9513</v>
      </c>
      <c r="Q96" s="134">
        <v>6.4447000000000001</v>
      </c>
      <c r="R96" s="134">
        <v>6.4667000000000003</v>
      </c>
      <c r="S96" s="134">
        <v>30.330200000000001</v>
      </c>
      <c r="T96" s="134">
        <v>30.473800000000001</v>
      </c>
      <c r="U96" s="134">
        <v>31.6295</v>
      </c>
      <c r="V96" s="134">
        <v>8.4846000000000004</v>
      </c>
      <c r="W96" s="134">
        <v>6.7476000000000003</v>
      </c>
      <c r="X96" s="134">
        <v>9.9305000000000003</v>
      </c>
      <c r="Y96" s="134">
        <v>10.178699999999999</v>
      </c>
      <c r="Z96" s="134">
        <v>2.7166999999999999</v>
      </c>
      <c r="AA96" s="134">
        <v>6.9935999999999998</v>
      </c>
      <c r="AB96" s="134">
        <v>11.3628</v>
      </c>
      <c r="AC96" s="134">
        <v>2.6215999999999999</v>
      </c>
      <c r="AD96" s="135"/>
      <c r="AE96" s="135"/>
      <c r="AF96" s="135"/>
    </row>
    <row r="97" spans="1:32" hidden="1" outlineLevel="1" collapsed="1">
      <c r="A97" s="8">
        <v>43160</v>
      </c>
      <c r="B97" s="134">
        <v>839344.90904775006</v>
      </c>
      <c r="C97" s="134">
        <v>460507.55479274999</v>
      </c>
      <c r="D97" s="134">
        <v>378837.35425500001</v>
      </c>
      <c r="E97" s="134">
        <v>179134.84700561999</v>
      </c>
      <c r="F97" s="134">
        <v>114662.89599849</v>
      </c>
      <c r="G97" s="134">
        <v>64471.951007130003</v>
      </c>
      <c r="H97" s="134">
        <v>318168.49965250003</v>
      </c>
      <c r="I97" s="134">
        <v>200012.44290553004</v>
      </c>
      <c r="J97" s="134">
        <v>118156.05674696999</v>
      </c>
      <c r="K97" s="134">
        <v>489355.78866953007</v>
      </c>
      <c r="L97" s="134">
        <v>257274.86812013999</v>
      </c>
      <c r="M97" s="134">
        <v>232080.92054938996</v>
      </c>
      <c r="N97" s="134">
        <v>15.5779</v>
      </c>
      <c r="O97" s="134">
        <v>16.889800000000001</v>
      </c>
      <c r="P97" s="134">
        <v>16.575900000000001</v>
      </c>
      <c r="Q97" s="134">
        <v>6.6769999999999996</v>
      </c>
      <c r="R97" s="134">
        <v>6.7038000000000002</v>
      </c>
      <c r="S97" s="134">
        <v>29.901</v>
      </c>
      <c r="T97" s="134">
        <v>29.951499999999999</v>
      </c>
      <c r="U97" s="134">
        <v>31.224</v>
      </c>
      <c r="V97" s="134">
        <v>8.6359999999999992</v>
      </c>
      <c r="W97" s="134">
        <v>6.4051</v>
      </c>
      <c r="X97" s="134">
        <v>10.770799999999999</v>
      </c>
      <c r="Y97" s="134">
        <v>11.002000000000001</v>
      </c>
      <c r="Z97" s="134">
        <v>2.2829000000000002</v>
      </c>
      <c r="AA97" s="134">
        <v>7.0029000000000003</v>
      </c>
      <c r="AB97" s="134">
        <v>10.8405</v>
      </c>
      <c r="AC97" s="134">
        <v>2.3982000000000001</v>
      </c>
      <c r="AD97" s="135"/>
      <c r="AE97" s="135"/>
      <c r="AF97" s="135"/>
    </row>
    <row r="98" spans="1:32" hidden="1" outlineLevel="1" collapsed="1">
      <c r="A98" s="8">
        <v>43191</v>
      </c>
      <c r="B98" s="134">
        <v>839813.55544426001</v>
      </c>
      <c r="C98" s="134">
        <v>463203.27020135999</v>
      </c>
      <c r="D98" s="134">
        <v>376610.28524290002</v>
      </c>
      <c r="E98" s="134">
        <v>180233.42504248</v>
      </c>
      <c r="F98" s="134">
        <v>116574.91630779</v>
      </c>
      <c r="G98" s="134">
        <v>63658.508734690004</v>
      </c>
      <c r="H98" s="134">
        <v>327876.88866378006</v>
      </c>
      <c r="I98" s="134">
        <v>208815.81961270003</v>
      </c>
      <c r="J98" s="134">
        <v>119061.06905107999</v>
      </c>
      <c r="K98" s="134">
        <v>496049.17026993004</v>
      </c>
      <c r="L98" s="134">
        <v>266118.33009960997</v>
      </c>
      <c r="M98" s="134">
        <v>229930.84017032004</v>
      </c>
      <c r="N98" s="134">
        <v>15.432</v>
      </c>
      <c r="O98" s="134">
        <v>16.965699999999998</v>
      </c>
      <c r="P98" s="134">
        <v>16.640599999999999</v>
      </c>
      <c r="Q98" s="134">
        <v>6.6886999999999999</v>
      </c>
      <c r="R98" s="134">
        <v>6.7156000000000002</v>
      </c>
      <c r="S98" s="134">
        <v>29.988700000000001</v>
      </c>
      <c r="T98" s="134">
        <v>30.083200000000001</v>
      </c>
      <c r="U98" s="134">
        <v>31.4514</v>
      </c>
      <c r="V98" s="134">
        <v>9.5487000000000002</v>
      </c>
      <c r="W98" s="134">
        <v>7.6303999999999998</v>
      </c>
      <c r="X98" s="134">
        <v>10.9208</v>
      </c>
      <c r="Y98" s="134">
        <v>11.323</v>
      </c>
      <c r="Z98" s="134">
        <v>2.0988000000000002</v>
      </c>
      <c r="AA98" s="134">
        <v>6.8205</v>
      </c>
      <c r="AB98" s="134">
        <v>10.9818</v>
      </c>
      <c r="AC98" s="134">
        <v>2.3250000000000002</v>
      </c>
      <c r="AD98" s="135"/>
      <c r="AE98" s="135"/>
      <c r="AF98" s="135"/>
    </row>
    <row r="99" spans="1:32" hidden="1" outlineLevel="1" collapsed="1">
      <c r="A99" s="8">
        <v>43221</v>
      </c>
      <c r="B99" s="134">
        <v>840722.69866111001</v>
      </c>
      <c r="C99" s="134">
        <v>465062.21406463999</v>
      </c>
      <c r="D99" s="134">
        <v>375660.48459647002</v>
      </c>
      <c r="E99" s="134">
        <v>183308.92567811001</v>
      </c>
      <c r="F99" s="134">
        <v>120601.81160725</v>
      </c>
      <c r="G99" s="134">
        <v>62707.11407086</v>
      </c>
      <c r="H99" s="134">
        <v>336405.70479176001</v>
      </c>
      <c r="I99" s="134">
        <v>215598.97909685006</v>
      </c>
      <c r="J99" s="134">
        <v>120806.72569491</v>
      </c>
      <c r="K99" s="134">
        <v>490544.04171952006</v>
      </c>
      <c r="L99" s="134">
        <v>264537.68166245008</v>
      </c>
      <c r="M99" s="134">
        <v>226006.36005707004</v>
      </c>
      <c r="N99" s="134">
        <v>15.962300000000001</v>
      </c>
      <c r="O99" s="134">
        <v>17.2027</v>
      </c>
      <c r="P99" s="134">
        <v>16.947199999999999</v>
      </c>
      <c r="Q99" s="134">
        <v>6.4230999999999998</v>
      </c>
      <c r="R99" s="134">
        <v>6.4657</v>
      </c>
      <c r="S99" s="134">
        <v>29.625</v>
      </c>
      <c r="T99" s="134">
        <v>29.659700000000001</v>
      </c>
      <c r="U99" s="134">
        <v>31.185099999999998</v>
      </c>
      <c r="V99" s="134">
        <v>17.566600000000001</v>
      </c>
      <c r="W99" s="134">
        <v>8.1217000000000006</v>
      </c>
      <c r="X99" s="134">
        <v>11.131500000000001</v>
      </c>
      <c r="Y99" s="134">
        <v>11.4185</v>
      </c>
      <c r="Z99" s="134">
        <v>2.2147000000000001</v>
      </c>
      <c r="AA99" s="134">
        <v>6.8567999999999998</v>
      </c>
      <c r="AB99" s="134">
        <v>10.786</v>
      </c>
      <c r="AC99" s="134">
        <v>2.2280000000000002</v>
      </c>
      <c r="AD99" s="135"/>
      <c r="AE99" s="135"/>
      <c r="AF99" s="135"/>
    </row>
    <row r="100" spans="1:32" hidden="1" outlineLevel="1" collapsed="1">
      <c r="A100" s="8">
        <v>43252</v>
      </c>
      <c r="B100" s="134">
        <v>829718.55033503997</v>
      </c>
      <c r="C100" s="134">
        <v>455169.81829082</v>
      </c>
      <c r="D100" s="134">
        <v>374548.73204422003</v>
      </c>
      <c r="E100" s="134">
        <v>183478.49226244001</v>
      </c>
      <c r="F100" s="134">
        <v>121687.37361184</v>
      </c>
      <c r="G100" s="134">
        <v>61791.118650600001</v>
      </c>
      <c r="H100" s="134">
        <v>322893.50158134004</v>
      </c>
      <c r="I100" s="134">
        <v>200476.02081123</v>
      </c>
      <c r="J100" s="134">
        <v>122417.48077011001</v>
      </c>
      <c r="K100" s="134">
        <v>507439.59050936991</v>
      </c>
      <c r="L100" s="134">
        <v>280173.40766172006</v>
      </c>
      <c r="M100" s="134">
        <v>227266.18284764999</v>
      </c>
      <c r="N100" s="134">
        <v>15.904500000000001</v>
      </c>
      <c r="O100" s="134">
        <v>17.147099999999998</v>
      </c>
      <c r="P100" s="134">
        <v>16.8688</v>
      </c>
      <c r="Q100" s="134">
        <v>6.4870999999999999</v>
      </c>
      <c r="R100" s="134">
        <v>6.5198999999999998</v>
      </c>
      <c r="S100" s="134">
        <v>30.104900000000001</v>
      </c>
      <c r="T100" s="134">
        <v>30.130299999999998</v>
      </c>
      <c r="U100" s="134">
        <v>31.762</v>
      </c>
      <c r="V100" s="134">
        <v>10.5961</v>
      </c>
      <c r="W100" s="134">
        <v>5.6562000000000001</v>
      </c>
      <c r="X100" s="134">
        <v>11.2881</v>
      </c>
      <c r="Y100" s="134">
        <v>11.613300000000001</v>
      </c>
      <c r="Z100" s="134">
        <v>2.1238000000000001</v>
      </c>
      <c r="AA100" s="134">
        <v>6.8891</v>
      </c>
      <c r="AB100" s="134">
        <v>10.7515</v>
      </c>
      <c r="AC100" s="134">
        <v>2.3378999999999999</v>
      </c>
      <c r="AD100" s="135"/>
      <c r="AE100" s="135"/>
      <c r="AF100" s="135"/>
    </row>
    <row r="101" spans="1:32" hidden="1" outlineLevel="1" collapsed="1">
      <c r="A101" s="8">
        <v>43282</v>
      </c>
      <c r="B101" s="134">
        <v>844938.25603563001</v>
      </c>
      <c r="C101" s="134">
        <v>460357.03060280002</v>
      </c>
      <c r="D101" s="134">
        <v>384581.22543282999</v>
      </c>
      <c r="E101" s="134">
        <v>187294.77887077001</v>
      </c>
      <c r="F101" s="134">
        <v>125430.01392981999</v>
      </c>
      <c r="G101" s="134">
        <v>61864.764940950001</v>
      </c>
      <c r="H101" s="134">
        <v>337402.19202600012</v>
      </c>
      <c r="I101" s="134">
        <v>215705.01243890004</v>
      </c>
      <c r="J101" s="134">
        <v>121697.17958710002</v>
      </c>
      <c r="K101" s="134">
        <v>506464.88343380985</v>
      </c>
      <c r="L101" s="134">
        <v>272592.71089987003</v>
      </c>
      <c r="M101" s="134">
        <v>233872.17253393997</v>
      </c>
      <c r="N101" s="134">
        <v>15.854799999999999</v>
      </c>
      <c r="O101" s="134">
        <v>17.204599999999999</v>
      </c>
      <c r="P101" s="134">
        <v>16.918800000000001</v>
      </c>
      <c r="Q101" s="134">
        <v>6.0491000000000001</v>
      </c>
      <c r="R101" s="134">
        <v>6.0808999999999997</v>
      </c>
      <c r="S101" s="134">
        <v>30.3597</v>
      </c>
      <c r="T101" s="134">
        <v>30.377800000000001</v>
      </c>
      <c r="U101" s="134">
        <v>32.006999999999998</v>
      </c>
      <c r="V101" s="134">
        <v>16.8977</v>
      </c>
      <c r="W101" s="134">
        <v>9.9826999999999995</v>
      </c>
      <c r="X101" s="134">
        <v>11.583600000000001</v>
      </c>
      <c r="Y101" s="134">
        <v>11.9795</v>
      </c>
      <c r="Z101" s="134">
        <v>1.9296</v>
      </c>
      <c r="AA101" s="134">
        <v>6.8855000000000004</v>
      </c>
      <c r="AB101" s="134">
        <v>10.7279</v>
      </c>
      <c r="AC101" s="134">
        <v>2.3087</v>
      </c>
      <c r="AD101" s="135"/>
      <c r="AE101" s="135"/>
      <c r="AF101" s="135"/>
    </row>
    <row r="102" spans="1:32" hidden="1" outlineLevel="1" collapsed="1">
      <c r="A102" s="8">
        <v>43313</v>
      </c>
      <c r="B102" s="134">
        <v>874717.47592034005</v>
      </c>
      <c r="C102" s="134">
        <v>468325.92877738999</v>
      </c>
      <c r="D102" s="134">
        <v>406391.54714295</v>
      </c>
      <c r="E102" s="134">
        <v>202682.56071881999</v>
      </c>
      <c r="F102" s="134">
        <v>130438.85134595</v>
      </c>
      <c r="G102" s="134">
        <v>72243.709372869998</v>
      </c>
      <c r="H102" s="134">
        <v>330374.2081486301</v>
      </c>
      <c r="I102" s="134">
        <v>198507.18698606998</v>
      </c>
      <c r="J102" s="134">
        <v>131867.02116256001</v>
      </c>
      <c r="K102" s="134">
        <v>520037.70390149008</v>
      </c>
      <c r="L102" s="134">
        <v>269339.87824562006</v>
      </c>
      <c r="M102" s="134">
        <v>250697.82565587002</v>
      </c>
      <c r="N102" s="134">
        <v>16.636700000000001</v>
      </c>
      <c r="O102" s="134">
        <v>18.074999999999999</v>
      </c>
      <c r="P102" s="134">
        <v>17.898599999999998</v>
      </c>
      <c r="Q102" s="134">
        <v>5.8853999999999997</v>
      </c>
      <c r="R102" s="134">
        <v>5.9126000000000003</v>
      </c>
      <c r="S102" s="134">
        <v>30.644300000000001</v>
      </c>
      <c r="T102" s="134">
        <v>30.664899999999999</v>
      </c>
      <c r="U102" s="134">
        <v>31.7942</v>
      </c>
      <c r="V102" s="134">
        <v>14.5351</v>
      </c>
      <c r="W102" s="134">
        <v>8.3719999999999999</v>
      </c>
      <c r="X102" s="134">
        <v>12.053800000000001</v>
      </c>
      <c r="Y102" s="134">
        <v>12.379</v>
      </c>
      <c r="Z102" s="134">
        <v>1.7984</v>
      </c>
      <c r="AA102" s="134">
        <v>6.68</v>
      </c>
      <c r="AB102" s="134">
        <v>10.7744</v>
      </c>
      <c r="AC102" s="134">
        <v>2.5076000000000001</v>
      </c>
      <c r="AD102" s="135"/>
      <c r="AE102" s="135"/>
      <c r="AF102" s="135"/>
    </row>
    <row r="103" spans="1:32" hidden="1" outlineLevel="1" collapsed="1">
      <c r="A103" s="8">
        <v>43344</v>
      </c>
      <c r="B103" s="134">
        <v>885251.60095852998</v>
      </c>
      <c r="C103" s="134">
        <v>473265.88334006001</v>
      </c>
      <c r="D103" s="134">
        <v>411985.71761847002</v>
      </c>
      <c r="E103" s="134">
        <v>203687.51518242</v>
      </c>
      <c r="F103" s="134">
        <v>132988.55289331</v>
      </c>
      <c r="G103" s="134">
        <v>70698.962289110001</v>
      </c>
      <c r="H103" s="134">
        <v>333054.19315782009</v>
      </c>
      <c r="I103" s="134">
        <v>197893.84706389005</v>
      </c>
      <c r="J103" s="134">
        <v>135160.34609393001</v>
      </c>
      <c r="K103" s="134">
        <v>528856.02111006004</v>
      </c>
      <c r="L103" s="134">
        <v>277767.35873919999</v>
      </c>
      <c r="M103" s="134">
        <v>251088.66237085994</v>
      </c>
      <c r="N103" s="134">
        <v>17.395600000000002</v>
      </c>
      <c r="O103" s="134">
        <v>19.698799999999999</v>
      </c>
      <c r="P103" s="134">
        <v>19.754799999999999</v>
      </c>
      <c r="Q103" s="134">
        <v>5.8901000000000003</v>
      </c>
      <c r="R103" s="134">
        <v>5.9076000000000004</v>
      </c>
      <c r="S103" s="134">
        <v>30.017800000000001</v>
      </c>
      <c r="T103" s="134">
        <v>30.059799999999999</v>
      </c>
      <c r="U103" s="134">
        <v>32.079700000000003</v>
      </c>
      <c r="V103" s="134">
        <v>10.7194</v>
      </c>
      <c r="W103" s="134">
        <v>8.8400999999999996</v>
      </c>
      <c r="X103" s="134">
        <v>12.5067</v>
      </c>
      <c r="Y103" s="134">
        <v>12.973000000000001</v>
      </c>
      <c r="Z103" s="134">
        <v>1.8503000000000001</v>
      </c>
      <c r="AA103" s="134">
        <v>6.7081999999999997</v>
      </c>
      <c r="AB103" s="134">
        <v>10.6347</v>
      </c>
      <c r="AC103" s="134">
        <v>2.3927999999999998</v>
      </c>
      <c r="AD103" s="135"/>
      <c r="AE103" s="135"/>
      <c r="AF103" s="135"/>
    </row>
    <row r="104" spans="1:32" hidden="1" outlineLevel="1" collapsed="1">
      <c r="A104" s="8">
        <v>43374</v>
      </c>
      <c r="B104" s="134">
        <v>890169.02144402999</v>
      </c>
      <c r="C104" s="134">
        <v>474016.05411700998</v>
      </c>
      <c r="D104" s="134">
        <v>416152.96732702001</v>
      </c>
      <c r="E104" s="134">
        <v>205346.00540349001</v>
      </c>
      <c r="F104" s="134">
        <v>135860.70080990001</v>
      </c>
      <c r="G104" s="134">
        <v>69485.304593590001</v>
      </c>
      <c r="H104" s="134">
        <v>331408.5945636899</v>
      </c>
      <c r="I104" s="134">
        <v>199048.39515351001</v>
      </c>
      <c r="J104" s="134">
        <v>132360.19941017998</v>
      </c>
      <c r="K104" s="134">
        <v>525428.00658085011</v>
      </c>
      <c r="L104" s="134">
        <v>276702.31547229999</v>
      </c>
      <c r="M104" s="134">
        <v>248725.69110855</v>
      </c>
      <c r="N104" s="134">
        <v>16.459299999999999</v>
      </c>
      <c r="O104" s="134">
        <v>19.506699999999999</v>
      </c>
      <c r="P104" s="134">
        <v>19.509499999999999</v>
      </c>
      <c r="Q104" s="134">
        <v>5.3975999999999997</v>
      </c>
      <c r="R104" s="134">
        <v>5.407</v>
      </c>
      <c r="S104" s="134">
        <v>31.3096</v>
      </c>
      <c r="T104" s="134">
        <v>31.3307</v>
      </c>
      <c r="U104" s="134">
        <v>32.629399999999997</v>
      </c>
      <c r="V104" s="134">
        <v>12.918100000000001</v>
      </c>
      <c r="W104" s="134">
        <v>9.5434000000000001</v>
      </c>
      <c r="X104" s="134">
        <v>13.1393</v>
      </c>
      <c r="Y104" s="134">
        <v>13.6167</v>
      </c>
      <c r="Z104" s="134">
        <v>2.2551000000000001</v>
      </c>
      <c r="AA104" s="134">
        <v>6.8430999999999997</v>
      </c>
      <c r="AB104" s="134">
        <v>10.9773</v>
      </c>
      <c r="AC104" s="134">
        <v>2.4403000000000001</v>
      </c>
      <c r="AD104" s="135"/>
      <c r="AE104" s="135"/>
      <c r="AF104" s="135"/>
    </row>
    <row r="105" spans="1:32" hidden="1" outlineLevel="1" collapsed="1">
      <c r="A105" s="8">
        <v>43405</v>
      </c>
      <c r="B105" s="134">
        <v>899823.02813543996</v>
      </c>
      <c r="C105" s="134">
        <v>474762.90051655</v>
      </c>
      <c r="D105" s="134">
        <v>425060.12761889002</v>
      </c>
      <c r="E105" s="134">
        <v>208518.67793184001</v>
      </c>
      <c r="F105" s="134">
        <v>139147.57225175001</v>
      </c>
      <c r="G105" s="134">
        <v>69371.105680089997</v>
      </c>
      <c r="H105" s="134">
        <v>312382.86737943994</v>
      </c>
      <c r="I105" s="134">
        <v>189073.34096425999</v>
      </c>
      <c r="J105" s="134">
        <v>123309.52641518001</v>
      </c>
      <c r="K105" s="134">
        <v>524580.43009937007</v>
      </c>
      <c r="L105" s="134">
        <v>277122.04777665006</v>
      </c>
      <c r="M105" s="134">
        <v>247458.38232271999</v>
      </c>
      <c r="N105" s="134">
        <v>16.510200000000001</v>
      </c>
      <c r="O105" s="134">
        <v>19.698399999999999</v>
      </c>
      <c r="P105" s="134">
        <v>19.731999999999999</v>
      </c>
      <c r="Q105" s="134">
        <v>5.0018000000000002</v>
      </c>
      <c r="R105" s="134">
        <v>5.0094000000000003</v>
      </c>
      <c r="S105" s="134">
        <v>30.8856</v>
      </c>
      <c r="T105" s="134">
        <v>30.918500000000002</v>
      </c>
      <c r="U105" s="134">
        <v>33.102699999999999</v>
      </c>
      <c r="V105" s="134">
        <v>10.964</v>
      </c>
      <c r="W105" s="134">
        <v>9.2820999999999998</v>
      </c>
      <c r="X105" s="134">
        <v>13.771800000000001</v>
      </c>
      <c r="Y105" s="134">
        <v>14.339</v>
      </c>
      <c r="Z105" s="134">
        <v>2.0388999999999999</v>
      </c>
      <c r="AA105" s="134">
        <v>7.2847</v>
      </c>
      <c r="AB105" s="134">
        <v>11.369300000000001</v>
      </c>
      <c r="AC105" s="134">
        <v>2.5407999999999999</v>
      </c>
      <c r="AD105" s="135"/>
      <c r="AE105" s="135"/>
      <c r="AF105" s="135"/>
    </row>
    <row r="106" spans="1:32" hidden="1" outlineLevel="1" collapsed="1">
      <c r="A106" s="8">
        <v>43435</v>
      </c>
      <c r="B106" s="134">
        <v>859740.40512497001</v>
      </c>
      <c r="C106" s="134">
        <v>464023.41328641999</v>
      </c>
      <c r="D106" s="134">
        <v>395716.99183855002</v>
      </c>
      <c r="E106" s="134">
        <v>201101.79745576999</v>
      </c>
      <c r="F106" s="134">
        <v>140012.35520734999</v>
      </c>
      <c r="G106" s="134">
        <v>61089.442248419997</v>
      </c>
      <c r="H106" s="134">
        <v>342503.12691800989</v>
      </c>
      <c r="I106" s="134">
        <v>222419.67173669001</v>
      </c>
      <c r="J106" s="134">
        <v>120083.45518131999</v>
      </c>
      <c r="K106" s="134">
        <v>530249.63393507001</v>
      </c>
      <c r="L106" s="134">
        <v>289416.46528071002</v>
      </c>
      <c r="M106" s="134">
        <v>240833.16865435999</v>
      </c>
      <c r="N106" s="134">
        <v>16.913599999999999</v>
      </c>
      <c r="O106" s="134">
        <v>20.761800000000001</v>
      </c>
      <c r="P106" s="134">
        <v>20.906199999999998</v>
      </c>
      <c r="Q106" s="134">
        <v>5.6993</v>
      </c>
      <c r="R106" s="134">
        <v>5.7080000000000002</v>
      </c>
      <c r="S106" s="134">
        <v>31.3887</v>
      </c>
      <c r="T106" s="134">
        <v>31.463799999999999</v>
      </c>
      <c r="U106" s="134">
        <v>33.123699999999999</v>
      </c>
      <c r="V106" s="134">
        <v>12.172700000000001</v>
      </c>
      <c r="W106" s="134">
        <v>10.8728</v>
      </c>
      <c r="X106" s="134">
        <v>13.8735</v>
      </c>
      <c r="Y106" s="134">
        <v>14.472</v>
      </c>
      <c r="Z106" s="134">
        <v>2.4672999999999998</v>
      </c>
      <c r="AA106" s="134">
        <v>7.8639000000000001</v>
      </c>
      <c r="AB106" s="134">
        <v>11.748200000000001</v>
      </c>
      <c r="AC106" s="134">
        <v>2.6730999999999998</v>
      </c>
      <c r="AD106" s="135"/>
      <c r="AE106" s="135"/>
      <c r="AF106" s="135"/>
    </row>
    <row r="107" spans="1:32" hidden="1" outlineLevel="1" collapsed="1">
      <c r="A107" s="8">
        <v>43466</v>
      </c>
      <c r="B107" s="134">
        <v>845506.27030772995</v>
      </c>
      <c r="C107" s="134">
        <v>450206.24859962001</v>
      </c>
      <c r="D107" s="134">
        <v>395300.02170811</v>
      </c>
      <c r="E107" s="134">
        <v>202882.69153735001</v>
      </c>
      <c r="F107" s="134">
        <v>141830.87056913</v>
      </c>
      <c r="G107" s="134">
        <v>61051.820968220003</v>
      </c>
      <c r="H107" s="134">
        <v>335472.28273212997</v>
      </c>
      <c r="I107" s="134">
        <v>219114.01825251</v>
      </c>
      <c r="J107" s="134">
        <v>116358.26447962</v>
      </c>
      <c r="K107" s="134">
        <v>530731.16199284</v>
      </c>
      <c r="L107" s="134">
        <v>288838.52151603997</v>
      </c>
      <c r="M107" s="134">
        <v>241892.64047680004</v>
      </c>
      <c r="N107" s="134">
        <v>16.258600000000001</v>
      </c>
      <c r="O107" s="134">
        <v>19.881900000000002</v>
      </c>
      <c r="P107" s="134">
        <v>19.8353</v>
      </c>
      <c r="Q107" s="134">
        <v>5.2049000000000003</v>
      </c>
      <c r="R107" s="134">
        <v>5.2145999999999999</v>
      </c>
      <c r="S107" s="134">
        <v>32.095199999999998</v>
      </c>
      <c r="T107" s="134">
        <v>32.1265</v>
      </c>
      <c r="U107" s="134">
        <v>34.120899999999999</v>
      </c>
      <c r="V107" s="134">
        <v>9.9536999999999995</v>
      </c>
      <c r="W107" s="134">
        <v>6.9093</v>
      </c>
      <c r="X107" s="134">
        <v>12.947900000000001</v>
      </c>
      <c r="Y107" s="134">
        <v>13.69</v>
      </c>
      <c r="Z107" s="134">
        <v>2.2389000000000001</v>
      </c>
      <c r="AA107" s="134">
        <v>7.8667999999999996</v>
      </c>
      <c r="AB107" s="134">
        <v>11.929399999999999</v>
      </c>
      <c r="AC107" s="134">
        <v>2.6554000000000002</v>
      </c>
      <c r="AD107" s="135"/>
      <c r="AE107" s="135"/>
      <c r="AF107" s="135"/>
    </row>
    <row r="108" spans="1:32" hidden="1" outlineLevel="1" collapsed="1">
      <c r="A108" s="8">
        <v>43497</v>
      </c>
      <c r="B108" s="134">
        <v>822855.06195437</v>
      </c>
      <c r="C108" s="134">
        <v>450484.23857083003</v>
      </c>
      <c r="D108" s="134">
        <v>372370.82338353997</v>
      </c>
      <c r="E108" s="134">
        <v>202530.80513679999</v>
      </c>
      <c r="F108" s="134">
        <v>143711.25490356001</v>
      </c>
      <c r="G108" s="134">
        <v>58819.550233239999</v>
      </c>
      <c r="H108" s="134">
        <v>337650.38800957007</v>
      </c>
      <c r="I108" s="134">
        <v>220388.61664033</v>
      </c>
      <c r="J108" s="134">
        <v>117261.77136924</v>
      </c>
      <c r="K108" s="134">
        <v>531219.28882427001</v>
      </c>
      <c r="L108" s="134">
        <v>293387.80633914995</v>
      </c>
      <c r="M108" s="134">
        <v>237831.48248512004</v>
      </c>
      <c r="N108" s="134">
        <v>15.7089</v>
      </c>
      <c r="O108" s="134">
        <v>18.213999999999999</v>
      </c>
      <c r="P108" s="134">
        <v>17.906199999999998</v>
      </c>
      <c r="Q108" s="134">
        <v>5.6771000000000003</v>
      </c>
      <c r="R108" s="134">
        <v>5.6901999999999999</v>
      </c>
      <c r="S108" s="134">
        <v>29.710699999999999</v>
      </c>
      <c r="T108" s="134">
        <v>29.700800000000001</v>
      </c>
      <c r="U108" s="134">
        <v>31.549399999999999</v>
      </c>
      <c r="V108" s="134">
        <v>31.532</v>
      </c>
      <c r="W108" s="134">
        <v>8.5183</v>
      </c>
      <c r="X108" s="134">
        <v>13.077400000000001</v>
      </c>
      <c r="Y108" s="134">
        <v>13.6021</v>
      </c>
      <c r="Z108" s="134">
        <v>2.0101</v>
      </c>
      <c r="AA108" s="134">
        <v>7.5517000000000003</v>
      </c>
      <c r="AB108" s="134">
        <v>11.6206</v>
      </c>
      <c r="AC108" s="134">
        <v>2.6402999999999999</v>
      </c>
      <c r="AD108" s="135"/>
      <c r="AE108" s="135"/>
      <c r="AF108" s="135"/>
    </row>
    <row r="109" spans="1:32" hidden="1" outlineLevel="1" collapsed="1">
      <c r="A109" s="8">
        <v>43525</v>
      </c>
      <c r="B109" s="134">
        <v>836013.71013611997</v>
      </c>
      <c r="C109" s="134">
        <v>453347.35854402999</v>
      </c>
      <c r="D109" s="134">
        <v>382666.35159208998</v>
      </c>
      <c r="E109" s="134">
        <v>206571.48862888999</v>
      </c>
      <c r="F109" s="134">
        <v>147546.44662614999</v>
      </c>
      <c r="G109" s="134">
        <v>59025.042002740003</v>
      </c>
      <c r="H109" s="134">
        <v>330528.46346331009</v>
      </c>
      <c r="I109" s="134">
        <v>213944.80052141001</v>
      </c>
      <c r="J109" s="134">
        <v>116583.66294189999</v>
      </c>
      <c r="K109" s="134">
        <v>537027.60936377011</v>
      </c>
      <c r="L109" s="134">
        <v>296247.37942124996</v>
      </c>
      <c r="M109" s="134">
        <v>240780.22994252</v>
      </c>
      <c r="N109" s="134">
        <v>16.1874</v>
      </c>
      <c r="O109" s="134">
        <v>18.3095</v>
      </c>
      <c r="P109" s="134">
        <v>17.9863</v>
      </c>
      <c r="Q109" s="134">
        <v>6.1364999999999998</v>
      </c>
      <c r="R109" s="134">
        <v>6.1558999999999999</v>
      </c>
      <c r="S109" s="134">
        <v>28.378599999999999</v>
      </c>
      <c r="T109" s="134">
        <v>28.328800000000001</v>
      </c>
      <c r="U109" s="134">
        <v>29.5746</v>
      </c>
      <c r="V109" s="134">
        <v>41.244799999999998</v>
      </c>
      <c r="W109" s="134">
        <v>8.1577000000000002</v>
      </c>
      <c r="X109" s="134">
        <v>13.1744</v>
      </c>
      <c r="Y109" s="134">
        <v>13.705</v>
      </c>
      <c r="Z109" s="134">
        <v>2.0358000000000001</v>
      </c>
      <c r="AA109" s="134">
        <v>7.4775</v>
      </c>
      <c r="AB109" s="134">
        <v>11.0739</v>
      </c>
      <c r="AC109" s="134">
        <v>2.4727999999999999</v>
      </c>
      <c r="AD109" s="135"/>
      <c r="AE109" s="135"/>
      <c r="AF109" s="135"/>
    </row>
    <row r="110" spans="1:32" hidden="1" outlineLevel="1" collapsed="1">
      <c r="A110" s="8">
        <v>43556</v>
      </c>
      <c r="B110" s="134">
        <v>830052.23999320006</v>
      </c>
      <c r="C110" s="134">
        <v>456493.62262332003</v>
      </c>
      <c r="D110" s="134">
        <v>373558.61736988003</v>
      </c>
      <c r="E110" s="134">
        <v>204787.42135091999</v>
      </c>
      <c r="F110" s="134">
        <v>149831.30571300999</v>
      </c>
      <c r="G110" s="134">
        <v>54956.115637909999</v>
      </c>
      <c r="H110" s="134">
        <v>334004.31237001996</v>
      </c>
      <c r="I110" s="134">
        <v>215197.23413037998</v>
      </c>
      <c r="J110" s="134">
        <v>118807.07823964</v>
      </c>
      <c r="K110" s="134">
        <v>538315.56522655988</v>
      </c>
      <c r="L110" s="134">
        <v>302614.38331473002</v>
      </c>
      <c r="M110" s="134">
        <v>235701.18191183</v>
      </c>
      <c r="N110" s="134">
        <v>16.238</v>
      </c>
      <c r="O110" s="134">
        <v>18.398900000000001</v>
      </c>
      <c r="P110" s="134">
        <v>18.154599999999999</v>
      </c>
      <c r="Q110" s="134">
        <v>5.4074</v>
      </c>
      <c r="R110" s="134">
        <v>5.4204999999999997</v>
      </c>
      <c r="S110" s="134">
        <v>29.363099999999999</v>
      </c>
      <c r="T110" s="134">
        <v>29.4328</v>
      </c>
      <c r="U110" s="134">
        <v>31.2456</v>
      </c>
      <c r="V110" s="134">
        <v>7.3338000000000001</v>
      </c>
      <c r="W110" s="134">
        <v>5.7652999999999999</v>
      </c>
      <c r="X110" s="134">
        <v>12.405900000000001</v>
      </c>
      <c r="Y110" s="134">
        <v>13.1797</v>
      </c>
      <c r="Z110" s="134">
        <v>2.3075000000000001</v>
      </c>
      <c r="AA110" s="134">
        <v>7.2480000000000002</v>
      </c>
      <c r="AB110" s="134">
        <v>11.199</v>
      </c>
      <c r="AC110" s="134">
        <v>2.5766</v>
      </c>
      <c r="AD110" s="135"/>
      <c r="AE110" s="135"/>
      <c r="AF110" s="135"/>
    </row>
    <row r="111" spans="1:32" hidden="1" outlineLevel="1" collapsed="1">
      <c r="A111" s="8">
        <v>43586</v>
      </c>
      <c r="B111" s="134">
        <v>808222.76679535001</v>
      </c>
      <c r="C111" s="134">
        <v>437598.54785366001</v>
      </c>
      <c r="D111" s="134">
        <v>370624.21894168999</v>
      </c>
      <c r="E111" s="134">
        <v>208259.17164464001</v>
      </c>
      <c r="F111" s="134">
        <v>153737.83403132</v>
      </c>
      <c r="G111" s="134">
        <v>54521.33761332</v>
      </c>
      <c r="H111" s="134">
        <v>337087.19771258999</v>
      </c>
      <c r="I111" s="134">
        <v>219017.53713579994</v>
      </c>
      <c r="J111" s="134">
        <v>118069.66057678999</v>
      </c>
      <c r="K111" s="134">
        <v>532910.66438517009</v>
      </c>
      <c r="L111" s="134">
        <v>294590.29624704004</v>
      </c>
      <c r="M111" s="134">
        <v>238320.36813812997</v>
      </c>
      <c r="N111" s="134">
        <v>16.151599999999998</v>
      </c>
      <c r="O111" s="134">
        <v>18.347300000000001</v>
      </c>
      <c r="P111" s="134">
        <v>18.044599999999999</v>
      </c>
      <c r="Q111" s="134">
        <v>5.3010999999999999</v>
      </c>
      <c r="R111" s="134">
        <v>5.3091999999999997</v>
      </c>
      <c r="S111" s="134">
        <v>30.5016</v>
      </c>
      <c r="T111" s="134">
        <v>30.556699999999999</v>
      </c>
      <c r="U111" s="134">
        <v>32.975900000000003</v>
      </c>
      <c r="V111" s="134">
        <v>12.026300000000001</v>
      </c>
      <c r="W111" s="134">
        <v>9.9846000000000004</v>
      </c>
      <c r="X111" s="134">
        <v>12.6563</v>
      </c>
      <c r="Y111" s="134">
        <v>13.2029</v>
      </c>
      <c r="Z111" s="134">
        <v>2.0981000000000001</v>
      </c>
      <c r="AA111" s="134">
        <v>7.4390999999999998</v>
      </c>
      <c r="AB111" s="134">
        <v>11.412800000000001</v>
      </c>
      <c r="AC111" s="134">
        <v>2.5137999999999998</v>
      </c>
      <c r="AD111" s="135"/>
      <c r="AE111" s="135"/>
      <c r="AF111" s="135"/>
    </row>
    <row r="112" spans="1:32" hidden="1" outlineLevel="1" collapsed="1">
      <c r="A112" s="8">
        <v>43617</v>
      </c>
      <c r="B112" s="134">
        <v>804710.89455192001</v>
      </c>
      <c r="C112" s="134">
        <v>444295.21883045998</v>
      </c>
      <c r="D112" s="134">
        <v>360415.67572146002</v>
      </c>
      <c r="E112" s="134">
        <v>208196.80814666001</v>
      </c>
      <c r="F112" s="134">
        <v>155872.2543649</v>
      </c>
      <c r="G112" s="134">
        <v>52324.553781759998</v>
      </c>
      <c r="H112" s="134">
        <v>338554.57920556993</v>
      </c>
      <c r="I112" s="134">
        <v>214657.99787672001</v>
      </c>
      <c r="J112" s="134">
        <v>123896.58132884998</v>
      </c>
      <c r="K112" s="134">
        <v>548865.59660119994</v>
      </c>
      <c r="L112" s="134">
        <v>313197.45071534999</v>
      </c>
      <c r="M112" s="134">
        <v>235668.14588584998</v>
      </c>
      <c r="N112" s="134">
        <v>15.888299999999999</v>
      </c>
      <c r="O112" s="134">
        <v>18.633099999999999</v>
      </c>
      <c r="P112" s="134">
        <v>18.367599999999999</v>
      </c>
      <c r="Q112" s="134">
        <v>5.4413</v>
      </c>
      <c r="R112" s="134">
        <v>5.4494999999999996</v>
      </c>
      <c r="S112" s="134">
        <v>29.310099999999998</v>
      </c>
      <c r="T112" s="134">
        <v>29.351800000000001</v>
      </c>
      <c r="U112" s="134">
        <v>31.461099999999998</v>
      </c>
      <c r="V112" s="134">
        <v>13.583399999999999</v>
      </c>
      <c r="W112" s="134">
        <v>10.172000000000001</v>
      </c>
      <c r="X112" s="134">
        <v>12.8405</v>
      </c>
      <c r="Y112" s="134">
        <v>13.4457</v>
      </c>
      <c r="Z112" s="134">
        <v>2.4159999999999999</v>
      </c>
      <c r="AA112" s="134">
        <v>7.8470000000000004</v>
      </c>
      <c r="AB112" s="134">
        <v>12.159000000000001</v>
      </c>
      <c r="AC112" s="134">
        <v>2.4327999999999999</v>
      </c>
      <c r="AD112" s="135"/>
      <c r="AE112" s="135"/>
      <c r="AF112" s="135"/>
    </row>
    <row r="113" spans="1:32" hidden="1" outlineLevel="1" collapsed="1">
      <c r="A113" s="8">
        <v>43647</v>
      </c>
      <c r="B113" s="134">
        <v>788774.69460163999</v>
      </c>
      <c r="C113" s="134">
        <v>445287.91175208002</v>
      </c>
      <c r="D113" s="134">
        <v>343486.78284956003</v>
      </c>
      <c r="E113" s="134">
        <v>209250.98574179999</v>
      </c>
      <c r="F113" s="134">
        <v>159496.35106834001</v>
      </c>
      <c r="G113" s="134">
        <v>49754.634673460001</v>
      </c>
      <c r="H113" s="134">
        <v>377910.01231505006</v>
      </c>
      <c r="I113" s="134">
        <v>222911.50171034998</v>
      </c>
      <c r="J113" s="134">
        <v>154998.51060470002</v>
      </c>
      <c r="K113" s="134">
        <v>535578.04470261</v>
      </c>
      <c r="L113" s="134">
        <v>305579.24823545001</v>
      </c>
      <c r="M113" s="134">
        <v>229998.79646716002</v>
      </c>
      <c r="N113" s="134">
        <v>15.5321</v>
      </c>
      <c r="O113" s="134">
        <v>18.452100000000002</v>
      </c>
      <c r="P113" s="134">
        <v>18.127500000000001</v>
      </c>
      <c r="Q113" s="134">
        <v>5.2567000000000004</v>
      </c>
      <c r="R113" s="134">
        <v>5.2591000000000001</v>
      </c>
      <c r="S113" s="134">
        <v>31.097899999999999</v>
      </c>
      <c r="T113" s="134">
        <v>31.1297</v>
      </c>
      <c r="U113" s="134">
        <v>33.224200000000003</v>
      </c>
      <c r="V113" s="134">
        <v>10.640700000000001</v>
      </c>
      <c r="W113" s="134">
        <v>8.7067999999999994</v>
      </c>
      <c r="X113" s="134">
        <v>12.528499999999999</v>
      </c>
      <c r="Y113" s="134">
        <v>13.3531</v>
      </c>
      <c r="Z113" s="134">
        <v>1.8648</v>
      </c>
      <c r="AA113" s="134">
        <v>8.2334999999999994</v>
      </c>
      <c r="AB113" s="134">
        <v>12.579800000000001</v>
      </c>
      <c r="AC113" s="134">
        <v>2.5489999999999999</v>
      </c>
      <c r="AD113" s="135"/>
      <c r="AE113" s="135"/>
      <c r="AF113" s="135"/>
    </row>
    <row r="114" spans="1:32" hidden="1" outlineLevel="1" collapsed="1">
      <c r="A114" s="8">
        <v>43678</v>
      </c>
      <c r="B114" s="134">
        <v>786806.89470875997</v>
      </c>
      <c r="C114" s="134">
        <v>444766.00649592001</v>
      </c>
      <c r="D114" s="134">
        <v>342040.88821284001</v>
      </c>
      <c r="E114" s="134">
        <v>213250.17705445</v>
      </c>
      <c r="F114" s="134">
        <v>163647.95447090999</v>
      </c>
      <c r="G114" s="134">
        <v>49602.222583540002</v>
      </c>
      <c r="H114" s="134">
        <v>362291.94357575994</v>
      </c>
      <c r="I114" s="134">
        <v>215253.87938783001</v>
      </c>
      <c r="J114" s="134">
        <v>147038.06418792999</v>
      </c>
      <c r="K114" s="134">
        <v>544935.29058645002</v>
      </c>
      <c r="L114" s="134">
        <v>308963.18865574</v>
      </c>
      <c r="M114" s="134">
        <v>235972.10193070999</v>
      </c>
      <c r="N114" s="134">
        <v>16.107600000000001</v>
      </c>
      <c r="O114" s="134">
        <v>18.4375</v>
      </c>
      <c r="P114" s="134">
        <v>18.0852</v>
      </c>
      <c r="Q114" s="134">
        <v>5.3613999999999997</v>
      </c>
      <c r="R114" s="134">
        <v>5.3693</v>
      </c>
      <c r="S114" s="134">
        <v>33.768099999999997</v>
      </c>
      <c r="T114" s="134">
        <v>33.794600000000003</v>
      </c>
      <c r="U114" s="134">
        <v>35.774500000000003</v>
      </c>
      <c r="V114" s="134">
        <v>9.1216000000000008</v>
      </c>
      <c r="W114" s="134">
        <v>6.9476000000000004</v>
      </c>
      <c r="X114" s="134">
        <v>12.6373</v>
      </c>
      <c r="Y114" s="134">
        <v>13.3325</v>
      </c>
      <c r="Z114" s="134">
        <v>1.8304</v>
      </c>
      <c r="AA114" s="134">
        <v>8.1107999999999993</v>
      </c>
      <c r="AB114" s="134">
        <v>12.944100000000001</v>
      </c>
      <c r="AC114" s="134">
        <v>2.6924999999999999</v>
      </c>
      <c r="AD114" s="135"/>
      <c r="AE114" s="135"/>
      <c r="AF114" s="135"/>
    </row>
    <row r="115" spans="1:32" hidden="1" outlineLevel="1" collapsed="1">
      <c r="A115" s="8">
        <v>43709</v>
      </c>
      <c r="B115" s="134">
        <v>765907.37124297</v>
      </c>
      <c r="C115" s="134">
        <v>441772.58017078001</v>
      </c>
      <c r="D115" s="134">
        <v>324134.79107218998</v>
      </c>
      <c r="E115" s="134">
        <v>212480.30404305999</v>
      </c>
      <c r="F115" s="134">
        <v>166989.33326077001</v>
      </c>
      <c r="G115" s="134">
        <v>45490.970782290002</v>
      </c>
      <c r="H115" s="134">
        <v>365418.74609741988</v>
      </c>
      <c r="I115" s="134">
        <v>227658.55328831001</v>
      </c>
      <c r="J115" s="134">
        <v>137760.19280911001</v>
      </c>
      <c r="K115" s="134">
        <v>539994.61130509002</v>
      </c>
      <c r="L115" s="134">
        <v>311864.02690753003</v>
      </c>
      <c r="M115" s="134">
        <v>228130.58439755999</v>
      </c>
      <c r="N115" s="134">
        <v>14.870799999999999</v>
      </c>
      <c r="O115" s="134">
        <v>18.0855</v>
      </c>
      <c r="P115" s="134">
        <v>17.695699999999999</v>
      </c>
      <c r="Q115" s="134">
        <v>4.7667999999999999</v>
      </c>
      <c r="R115" s="134">
        <v>4.7686999999999999</v>
      </c>
      <c r="S115" s="134">
        <v>33.444400000000002</v>
      </c>
      <c r="T115" s="134">
        <v>33.516399999999997</v>
      </c>
      <c r="U115" s="134">
        <v>35.521799999999999</v>
      </c>
      <c r="V115" s="134">
        <v>8.5364000000000004</v>
      </c>
      <c r="W115" s="134">
        <v>7.6689999999999996</v>
      </c>
      <c r="X115" s="134">
        <v>11.9374</v>
      </c>
      <c r="Y115" s="134">
        <v>12.9833</v>
      </c>
      <c r="Z115" s="134">
        <v>1.6948000000000001</v>
      </c>
      <c r="AA115" s="134">
        <v>9.6666000000000007</v>
      </c>
      <c r="AB115" s="134">
        <v>14.4925</v>
      </c>
      <c r="AC115" s="134">
        <v>2.7597</v>
      </c>
      <c r="AD115" s="135"/>
      <c r="AE115" s="135"/>
      <c r="AF115" s="135"/>
    </row>
    <row r="116" spans="1:32" hidden="1" outlineLevel="1" collapsed="1">
      <c r="A116" s="8">
        <v>43739</v>
      </c>
      <c r="B116" s="134">
        <v>781881.90564400004</v>
      </c>
      <c r="C116" s="134">
        <v>442104.45546681999</v>
      </c>
      <c r="D116" s="134">
        <v>339777.45017718</v>
      </c>
      <c r="E116" s="134">
        <v>217157.58590311999</v>
      </c>
      <c r="F116" s="134">
        <v>170478.55511267</v>
      </c>
      <c r="G116" s="134">
        <v>46679.03079045</v>
      </c>
      <c r="H116" s="134">
        <v>372037.98514543998</v>
      </c>
      <c r="I116" s="134">
        <v>227891.59975555996</v>
      </c>
      <c r="J116" s="134">
        <v>144146.38538987996</v>
      </c>
      <c r="K116" s="134">
        <v>558949.91124329017</v>
      </c>
      <c r="L116" s="134">
        <v>316407.05185003998</v>
      </c>
      <c r="M116" s="134">
        <v>242542.85939324999</v>
      </c>
      <c r="N116" s="134">
        <v>13.875299999999999</v>
      </c>
      <c r="O116" s="134">
        <v>17.451599999999999</v>
      </c>
      <c r="P116" s="134">
        <v>16.952000000000002</v>
      </c>
      <c r="Q116" s="134">
        <v>4.2523</v>
      </c>
      <c r="R116" s="134">
        <v>4.2507000000000001</v>
      </c>
      <c r="S116" s="134">
        <v>33.5167</v>
      </c>
      <c r="T116" s="134">
        <v>33.581099999999999</v>
      </c>
      <c r="U116" s="134">
        <v>35.728099999999998</v>
      </c>
      <c r="V116" s="134">
        <v>9.8985000000000003</v>
      </c>
      <c r="W116" s="134">
        <v>9.3363999999999994</v>
      </c>
      <c r="X116" s="134">
        <v>11.831</v>
      </c>
      <c r="Y116" s="134">
        <v>12.471</v>
      </c>
      <c r="Z116" s="134">
        <v>1.8572</v>
      </c>
      <c r="AA116" s="134">
        <v>9.2736999999999998</v>
      </c>
      <c r="AB116" s="134">
        <v>14.3881</v>
      </c>
      <c r="AC116" s="134">
        <v>2.7025000000000001</v>
      </c>
      <c r="AD116" s="135"/>
      <c r="AE116" s="135"/>
      <c r="AF116" s="135"/>
    </row>
    <row r="117" spans="1:32" hidden="1" outlineLevel="1" collapsed="1">
      <c r="A117" s="8">
        <v>43770</v>
      </c>
      <c r="B117" s="134">
        <v>768102.91892529</v>
      </c>
      <c r="C117" s="134">
        <v>441575.73317063</v>
      </c>
      <c r="D117" s="134">
        <v>326527.18575465999</v>
      </c>
      <c r="E117" s="134">
        <v>217686.23169081999</v>
      </c>
      <c r="F117" s="134">
        <v>173402.12519227999</v>
      </c>
      <c r="G117" s="134">
        <v>44284.106498540001</v>
      </c>
      <c r="H117" s="134">
        <v>365534.74840333004</v>
      </c>
      <c r="I117" s="134">
        <v>222315.94598124002</v>
      </c>
      <c r="J117" s="134">
        <v>143218.80242209</v>
      </c>
      <c r="K117" s="134">
        <v>563318.96884162002</v>
      </c>
      <c r="L117" s="134">
        <v>327177.62697268999</v>
      </c>
      <c r="M117" s="134">
        <v>236141.34186892997</v>
      </c>
      <c r="N117" s="134">
        <v>13.2813</v>
      </c>
      <c r="O117" s="134">
        <v>16.470400000000001</v>
      </c>
      <c r="P117" s="134">
        <v>15.841699999999999</v>
      </c>
      <c r="Q117" s="134">
        <v>4.3223000000000003</v>
      </c>
      <c r="R117" s="134">
        <v>4.3244999999999996</v>
      </c>
      <c r="S117" s="134">
        <v>33.087400000000002</v>
      </c>
      <c r="T117" s="134">
        <v>33.1233</v>
      </c>
      <c r="U117" s="134">
        <v>35.386000000000003</v>
      </c>
      <c r="V117" s="134">
        <v>8.2642000000000007</v>
      </c>
      <c r="W117" s="134">
        <v>7.5145</v>
      </c>
      <c r="X117" s="134">
        <v>10.775600000000001</v>
      </c>
      <c r="Y117" s="134">
        <v>11.257099999999999</v>
      </c>
      <c r="Z117" s="134">
        <v>1.6422000000000001</v>
      </c>
      <c r="AA117" s="134">
        <v>9.4719999999999995</v>
      </c>
      <c r="AB117" s="134">
        <v>14.1798</v>
      </c>
      <c r="AC117" s="134">
        <v>2.6171000000000002</v>
      </c>
      <c r="AD117" s="135"/>
      <c r="AE117" s="135"/>
      <c r="AF117" s="135"/>
    </row>
    <row r="118" spans="1:32" hidden="1" outlineLevel="1" collapsed="1">
      <c r="A118" s="8">
        <v>43800</v>
      </c>
      <c r="B118" s="134">
        <v>744647.76789361995</v>
      </c>
      <c r="C118" s="134">
        <v>426513.92528112</v>
      </c>
      <c r="D118" s="134">
        <v>318133.84261250001</v>
      </c>
      <c r="E118" s="134">
        <v>212515.08549354001</v>
      </c>
      <c r="F118" s="134">
        <v>174821.07853097</v>
      </c>
      <c r="G118" s="134">
        <v>37694.006962569998</v>
      </c>
      <c r="H118" s="134">
        <v>433730.56950888009</v>
      </c>
      <c r="I118" s="134">
        <v>268172.10697214009</v>
      </c>
      <c r="J118" s="134">
        <v>165558.46253674</v>
      </c>
      <c r="K118" s="134">
        <v>576125.91768798989</v>
      </c>
      <c r="L118" s="134">
        <v>339167.99580519006</v>
      </c>
      <c r="M118" s="134">
        <v>236957.92188279997</v>
      </c>
      <c r="N118" s="134">
        <v>13.5107</v>
      </c>
      <c r="O118" s="134">
        <v>15.6774</v>
      </c>
      <c r="P118" s="134">
        <v>15.0191</v>
      </c>
      <c r="Q118" s="134">
        <v>5.0453999999999999</v>
      </c>
      <c r="R118" s="134">
        <v>5.0486000000000004</v>
      </c>
      <c r="S118" s="134">
        <v>33.108699999999999</v>
      </c>
      <c r="T118" s="134">
        <v>33.133000000000003</v>
      </c>
      <c r="U118" s="134">
        <v>35.112900000000003</v>
      </c>
      <c r="V118" s="134">
        <v>9.0312999999999999</v>
      </c>
      <c r="W118" s="134">
        <v>6.9410999999999996</v>
      </c>
      <c r="X118" s="134">
        <v>10.0221</v>
      </c>
      <c r="Y118" s="134">
        <v>10.267899999999999</v>
      </c>
      <c r="Z118" s="134">
        <v>2.3083</v>
      </c>
      <c r="AA118" s="134">
        <v>9.6301000000000005</v>
      </c>
      <c r="AB118" s="134">
        <v>13.640599999999999</v>
      </c>
      <c r="AC118" s="134">
        <v>2.4407000000000001</v>
      </c>
      <c r="AD118" s="135"/>
      <c r="AE118" s="135"/>
      <c r="AF118" s="135"/>
    </row>
    <row r="119" spans="1:32" hidden="1" outlineLevel="1" collapsed="1">
      <c r="A119" s="8">
        <v>43831</v>
      </c>
      <c r="B119" s="134">
        <v>743379.54265919002</v>
      </c>
      <c r="C119" s="134">
        <v>413689.70203198999</v>
      </c>
      <c r="D119" s="134">
        <v>329689.84062720003</v>
      </c>
      <c r="E119" s="134">
        <v>217035.34637976001</v>
      </c>
      <c r="F119" s="134">
        <v>177486.45327775</v>
      </c>
      <c r="G119" s="134">
        <v>39548.893102009999</v>
      </c>
      <c r="H119" s="134">
        <v>455570.95094267</v>
      </c>
      <c r="I119" s="134">
        <v>272389.15658274997</v>
      </c>
      <c r="J119" s="134">
        <v>183181.79435992002</v>
      </c>
      <c r="K119" s="134">
        <v>592633.80434650998</v>
      </c>
      <c r="L119" s="134">
        <v>341350.91199274</v>
      </c>
      <c r="M119" s="134">
        <v>251282.89235377</v>
      </c>
      <c r="N119" s="134">
        <v>11.8659</v>
      </c>
      <c r="O119" s="134">
        <v>14.0358</v>
      </c>
      <c r="P119" s="134">
        <v>13.147600000000001</v>
      </c>
      <c r="Q119" s="134">
        <v>4.1131000000000002</v>
      </c>
      <c r="R119" s="134">
        <v>4.1124999999999998</v>
      </c>
      <c r="S119" s="134">
        <v>33.432200000000002</v>
      </c>
      <c r="T119" s="134">
        <v>33.456600000000002</v>
      </c>
      <c r="U119" s="134">
        <v>36.429299999999998</v>
      </c>
      <c r="V119" s="134">
        <v>8.1965000000000003</v>
      </c>
      <c r="W119" s="134">
        <v>6.9185999999999996</v>
      </c>
      <c r="X119" s="134">
        <v>8.1940000000000008</v>
      </c>
      <c r="Y119" s="134">
        <v>8.6306999999999992</v>
      </c>
      <c r="Z119" s="134">
        <v>1.7587999999999999</v>
      </c>
      <c r="AA119" s="134">
        <v>9.1575000000000006</v>
      </c>
      <c r="AB119" s="134">
        <v>13.428699999999999</v>
      </c>
      <c r="AC119" s="134">
        <v>2.2227999999999999</v>
      </c>
      <c r="AD119" s="135"/>
      <c r="AE119" s="135"/>
      <c r="AF119" s="135"/>
    </row>
    <row r="120" spans="1:32" hidden="1" outlineLevel="1" collapsed="1">
      <c r="A120" s="8">
        <v>43862</v>
      </c>
      <c r="B120" s="134">
        <v>738317.04007609002</v>
      </c>
      <c r="C120" s="134">
        <v>416959.91037558002</v>
      </c>
      <c r="D120" s="134">
        <v>321357.12970051001</v>
      </c>
      <c r="E120" s="134">
        <v>217694.09010348999</v>
      </c>
      <c r="F120" s="134">
        <v>178813.84097670999</v>
      </c>
      <c r="G120" s="134">
        <v>38880.24912678</v>
      </c>
      <c r="H120" s="134">
        <v>453615.21960920008</v>
      </c>
      <c r="I120" s="134">
        <v>270260.92827709997</v>
      </c>
      <c r="J120" s="134">
        <v>183354.29133209999</v>
      </c>
      <c r="K120" s="134">
        <v>601350.60820866015</v>
      </c>
      <c r="L120" s="134">
        <v>351949.18667196995</v>
      </c>
      <c r="M120" s="134">
        <v>249401.42153668997</v>
      </c>
      <c r="N120" s="134">
        <v>11.680999999999999</v>
      </c>
      <c r="O120" s="134">
        <v>12.9163</v>
      </c>
      <c r="P120" s="134">
        <v>11.892300000000001</v>
      </c>
      <c r="Q120" s="134">
        <v>5.0197000000000003</v>
      </c>
      <c r="R120" s="134">
        <v>5.0239000000000003</v>
      </c>
      <c r="S120" s="134">
        <v>33.56</v>
      </c>
      <c r="T120" s="134">
        <v>33.592199999999998</v>
      </c>
      <c r="U120" s="134">
        <v>36.681199999999997</v>
      </c>
      <c r="V120" s="134">
        <v>10.3874</v>
      </c>
      <c r="W120" s="134">
        <v>8.9735999999999994</v>
      </c>
      <c r="X120" s="134">
        <v>5.9196</v>
      </c>
      <c r="Y120" s="134">
        <v>6.3849</v>
      </c>
      <c r="Z120" s="134">
        <v>1.5450999999999999</v>
      </c>
      <c r="AA120" s="134">
        <v>8.5162999999999993</v>
      </c>
      <c r="AB120" s="134">
        <v>12.4292</v>
      </c>
      <c r="AC120" s="134">
        <v>2.0587</v>
      </c>
      <c r="AD120" s="135"/>
      <c r="AE120" s="135"/>
      <c r="AF120" s="135"/>
    </row>
    <row r="121" spans="1:32" hidden="1" outlineLevel="1" collapsed="1">
      <c r="A121" s="8">
        <v>43891</v>
      </c>
      <c r="B121" s="134">
        <v>797636.57285836001</v>
      </c>
      <c r="C121" s="134">
        <v>433682.32336018002</v>
      </c>
      <c r="D121" s="134">
        <v>363954.24949818</v>
      </c>
      <c r="E121" s="134">
        <v>224515.35508852999</v>
      </c>
      <c r="F121" s="134">
        <v>180272.14983236999</v>
      </c>
      <c r="G121" s="134">
        <v>44243.205256159999</v>
      </c>
      <c r="H121" s="134">
        <v>446059.37423554005</v>
      </c>
      <c r="I121" s="134">
        <v>249338.91897334001</v>
      </c>
      <c r="J121" s="134">
        <v>196720.4552622</v>
      </c>
      <c r="K121" s="134">
        <v>634380.34028703009</v>
      </c>
      <c r="L121" s="134">
        <v>349019.18267290998</v>
      </c>
      <c r="M121" s="134">
        <v>285361.15761412005</v>
      </c>
      <c r="N121" s="134">
        <v>12.853300000000001</v>
      </c>
      <c r="O121" s="134">
        <v>13.9773</v>
      </c>
      <c r="P121" s="134">
        <v>13.232200000000001</v>
      </c>
      <c r="Q121" s="134">
        <v>5.4465000000000003</v>
      </c>
      <c r="R121" s="134">
        <v>5.4520999999999997</v>
      </c>
      <c r="S121" s="134">
        <v>33.334099999999999</v>
      </c>
      <c r="T121" s="134">
        <v>33.3476</v>
      </c>
      <c r="U121" s="134">
        <v>36.765000000000001</v>
      </c>
      <c r="V121" s="134">
        <v>13.948600000000001</v>
      </c>
      <c r="W121" s="134">
        <v>8.5303000000000004</v>
      </c>
      <c r="X121" s="134">
        <v>6.8148999999999997</v>
      </c>
      <c r="Y121" s="134">
        <v>7.0773999999999999</v>
      </c>
      <c r="Z121" s="134">
        <v>1.3194999999999999</v>
      </c>
      <c r="AA121" s="134">
        <v>7.4931999999999999</v>
      </c>
      <c r="AB121" s="134">
        <v>11.4498</v>
      </c>
      <c r="AC121" s="134">
        <v>1.7075</v>
      </c>
      <c r="AD121" s="135"/>
      <c r="AE121" s="135"/>
      <c r="AF121" s="135"/>
    </row>
    <row r="122" spans="1:32" hidden="1" outlineLevel="1" collapsed="1">
      <c r="A122" s="8">
        <v>43922</v>
      </c>
      <c r="B122" s="134">
        <v>773308.39082603005</v>
      </c>
      <c r="C122" s="134">
        <v>426013.67570453999</v>
      </c>
      <c r="D122" s="134">
        <v>347294.71512149001</v>
      </c>
      <c r="E122" s="134">
        <v>217315.74228872001</v>
      </c>
      <c r="F122" s="134">
        <v>174840.68740768</v>
      </c>
      <c r="G122" s="134">
        <v>42475.05488104</v>
      </c>
      <c r="H122" s="134">
        <v>439322.10907116003</v>
      </c>
      <c r="I122" s="134">
        <v>249358.73278555</v>
      </c>
      <c r="J122" s="134">
        <v>189963.37628560996</v>
      </c>
      <c r="K122" s="134">
        <v>641059.32977890002</v>
      </c>
      <c r="L122" s="134">
        <v>372079.92341037001</v>
      </c>
      <c r="M122" s="134">
        <v>268979.40636853001</v>
      </c>
      <c r="N122" s="134">
        <v>12.2263</v>
      </c>
      <c r="O122" s="134">
        <v>13.5077</v>
      </c>
      <c r="P122" s="134">
        <v>12.855499999999999</v>
      </c>
      <c r="Q122" s="134">
        <v>4.7103000000000002</v>
      </c>
      <c r="R122" s="134">
        <v>4.7191000000000001</v>
      </c>
      <c r="S122" s="134">
        <v>33.665700000000001</v>
      </c>
      <c r="T122" s="134">
        <v>33.711399999999998</v>
      </c>
      <c r="U122" s="134">
        <v>37.6126</v>
      </c>
      <c r="V122" s="134">
        <v>14.5671</v>
      </c>
      <c r="W122" s="134">
        <v>4.0236000000000001</v>
      </c>
      <c r="X122" s="134">
        <v>7.0167000000000002</v>
      </c>
      <c r="Y122" s="134">
        <v>7.1816000000000004</v>
      </c>
      <c r="Z122" s="134">
        <v>1.3130999999999999</v>
      </c>
      <c r="AA122" s="134">
        <v>7.7854000000000001</v>
      </c>
      <c r="AB122" s="134">
        <v>11.479200000000001</v>
      </c>
      <c r="AC122" s="134">
        <v>2.1882999999999999</v>
      </c>
      <c r="AD122" s="135"/>
      <c r="AE122" s="135"/>
      <c r="AF122" s="135"/>
    </row>
    <row r="123" spans="1:32" hidden="1" outlineLevel="1" collapsed="1">
      <c r="A123" s="8">
        <v>43952</v>
      </c>
      <c r="B123" s="134">
        <v>762953.26654513006</v>
      </c>
      <c r="C123" s="134">
        <v>420329.08822475001</v>
      </c>
      <c r="D123" s="134">
        <v>342624.17832037999</v>
      </c>
      <c r="E123" s="134">
        <v>217122.13294467999</v>
      </c>
      <c r="F123" s="134">
        <v>174782.17724372001</v>
      </c>
      <c r="G123" s="134">
        <v>42339.955700960003</v>
      </c>
      <c r="H123" s="134">
        <v>448879.58643852017</v>
      </c>
      <c r="I123" s="134">
        <v>258234.02112210001</v>
      </c>
      <c r="J123" s="134">
        <v>190645.56531641999</v>
      </c>
      <c r="K123" s="134">
        <v>647388.71970390005</v>
      </c>
      <c r="L123" s="134">
        <v>378079.04525557999</v>
      </c>
      <c r="M123" s="134">
        <v>269309.67444831994</v>
      </c>
      <c r="N123" s="134">
        <v>10.9862</v>
      </c>
      <c r="O123" s="134">
        <v>11.7521</v>
      </c>
      <c r="P123" s="134">
        <v>10.904400000000001</v>
      </c>
      <c r="Q123" s="134">
        <v>4.8163</v>
      </c>
      <c r="R123" s="134">
        <v>4.8235000000000001</v>
      </c>
      <c r="S123" s="134">
        <v>32.880099999999999</v>
      </c>
      <c r="T123" s="134">
        <v>32.910499999999999</v>
      </c>
      <c r="U123" s="134">
        <v>36.593200000000003</v>
      </c>
      <c r="V123" s="134">
        <v>16.5961</v>
      </c>
      <c r="W123" s="134">
        <v>6.1170999999999998</v>
      </c>
      <c r="X123" s="134">
        <v>6.0315000000000003</v>
      </c>
      <c r="Y123" s="134">
        <v>6.1768999999999998</v>
      </c>
      <c r="Z123" s="134">
        <v>1.8355999999999999</v>
      </c>
      <c r="AA123" s="134">
        <v>7.4074</v>
      </c>
      <c r="AB123" s="134">
        <v>11.0822</v>
      </c>
      <c r="AC123" s="134">
        <v>1.9429000000000001</v>
      </c>
      <c r="AD123" s="135"/>
      <c r="AE123" s="135"/>
      <c r="AF123" s="135"/>
    </row>
    <row r="124" spans="1:32" hidden="1" outlineLevel="1" collapsed="1">
      <c r="A124" s="8">
        <v>43983</v>
      </c>
      <c r="B124" s="134">
        <v>761426.42581418995</v>
      </c>
      <c r="C124" s="134">
        <v>419840.58494827</v>
      </c>
      <c r="D124" s="134">
        <v>341585.84086592001</v>
      </c>
      <c r="E124" s="134">
        <v>218179.63544541999</v>
      </c>
      <c r="F124" s="134">
        <v>176495.00299956001</v>
      </c>
      <c r="G124" s="134">
        <v>41684.632445859999</v>
      </c>
      <c r="H124" s="134">
        <v>454322.75363361003</v>
      </c>
      <c r="I124" s="134">
        <v>269515.06638024002</v>
      </c>
      <c r="J124" s="134">
        <v>184807.68725337007</v>
      </c>
      <c r="K124" s="134">
        <v>658210.05956180987</v>
      </c>
      <c r="L124" s="134">
        <v>389740.55336853996</v>
      </c>
      <c r="M124" s="134">
        <v>268469.50619326998</v>
      </c>
      <c r="N124" s="134">
        <v>10.065099999999999</v>
      </c>
      <c r="O124" s="134">
        <v>10.8355</v>
      </c>
      <c r="P124" s="134">
        <v>9.9339999999999993</v>
      </c>
      <c r="Q124" s="134">
        <v>5.1361999999999997</v>
      </c>
      <c r="R124" s="134">
        <v>5.1432000000000002</v>
      </c>
      <c r="S124" s="134">
        <v>32.408000000000001</v>
      </c>
      <c r="T124" s="134">
        <v>32.449199999999998</v>
      </c>
      <c r="U124" s="134">
        <v>36.072000000000003</v>
      </c>
      <c r="V124" s="134">
        <v>12.692299999999999</v>
      </c>
      <c r="W124" s="134">
        <v>7.2605000000000004</v>
      </c>
      <c r="X124" s="134">
        <v>5.1371000000000002</v>
      </c>
      <c r="Y124" s="134">
        <v>5.2550999999999997</v>
      </c>
      <c r="Z124" s="134">
        <v>1.8669</v>
      </c>
      <c r="AA124" s="134">
        <v>7.0949</v>
      </c>
      <c r="AB124" s="134">
        <v>10.4247</v>
      </c>
      <c r="AC124" s="134">
        <v>1.7178</v>
      </c>
      <c r="AD124" s="135"/>
      <c r="AE124" s="135"/>
      <c r="AF124" s="135"/>
    </row>
    <row r="125" spans="1:32" hidden="1" outlineLevel="1" collapsed="1">
      <c r="A125" s="8">
        <v>44013</v>
      </c>
      <c r="B125" s="134">
        <v>779999.87813269999</v>
      </c>
      <c r="C125" s="134">
        <v>422588.15666805999</v>
      </c>
      <c r="D125" s="134">
        <v>357411.72146464</v>
      </c>
      <c r="E125" s="134">
        <v>221179.79364392001</v>
      </c>
      <c r="F125" s="134">
        <v>178333.04554533001</v>
      </c>
      <c r="G125" s="134">
        <v>42846.748098589997</v>
      </c>
      <c r="H125" s="134">
        <v>479634.45632659009</v>
      </c>
      <c r="I125" s="134">
        <v>283505.31477264001</v>
      </c>
      <c r="J125" s="134">
        <v>196129.14155394997</v>
      </c>
      <c r="K125" s="134">
        <v>673267.88615323009</v>
      </c>
      <c r="L125" s="134">
        <v>389989.65719016001</v>
      </c>
      <c r="M125" s="134">
        <v>283278.22896306997</v>
      </c>
      <c r="N125" s="134">
        <v>9.6591000000000005</v>
      </c>
      <c r="O125" s="134">
        <v>10.2049</v>
      </c>
      <c r="P125" s="134">
        <v>9.2352000000000007</v>
      </c>
      <c r="Q125" s="134">
        <v>5.3555999999999999</v>
      </c>
      <c r="R125" s="134">
        <v>5.3716999999999997</v>
      </c>
      <c r="S125" s="134">
        <v>31.567</v>
      </c>
      <c r="T125" s="134">
        <v>31.598800000000001</v>
      </c>
      <c r="U125" s="134">
        <v>35.1297</v>
      </c>
      <c r="V125" s="134">
        <v>18.994900000000001</v>
      </c>
      <c r="W125" s="134">
        <v>7.2302</v>
      </c>
      <c r="X125" s="134">
        <v>4.3017000000000003</v>
      </c>
      <c r="Y125" s="134">
        <v>4.3864999999999998</v>
      </c>
      <c r="Z125" s="134">
        <v>1.2785</v>
      </c>
      <c r="AA125" s="134">
        <v>6.1714000000000002</v>
      </c>
      <c r="AB125" s="134">
        <v>9.3796999999999997</v>
      </c>
      <c r="AC125" s="134">
        <v>1.4708000000000001</v>
      </c>
      <c r="AD125" s="135"/>
      <c r="AE125" s="135"/>
      <c r="AF125" s="135"/>
    </row>
    <row r="126" spans="1:32" hidden="1" outlineLevel="1" collapsed="1">
      <c r="A126" s="8">
        <v>44044</v>
      </c>
      <c r="B126" s="134">
        <v>779261.08391743002</v>
      </c>
      <c r="C126" s="134">
        <v>420954.51301245001</v>
      </c>
      <c r="D126" s="134">
        <v>358306.57090498001</v>
      </c>
      <c r="E126" s="134">
        <v>223787.57861266</v>
      </c>
      <c r="F126" s="134">
        <v>181427.5432358</v>
      </c>
      <c r="G126" s="134">
        <v>42360.035376860003</v>
      </c>
      <c r="H126" s="134">
        <v>481696.26803346002</v>
      </c>
      <c r="I126" s="134">
        <v>291832.75655086001</v>
      </c>
      <c r="J126" s="134">
        <v>189863.51148260001</v>
      </c>
      <c r="K126" s="134">
        <v>671974.50525606005</v>
      </c>
      <c r="L126" s="134">
        <v>389931.05189615005</v>
      </c>
      <c r="M126" s="134">
        <v>282043.45335991005</v>
      </c>
      <c r="N126" s="134">
        <v>9.2220999999999993</v>
      </c>
      <c r="O126" s="134">
        <v>9.7736000000000001</v>
      </c>
      <c r="P126" s="134">
        <v>8.8474000000000004</v>
      </c>
      <c r="Q126" s="134">
        <v>5.343</v>
      </c>
      <c r="R126" s="134">
        <v>5.3506</v>
      </c>
      <c r="S126" s="134">
        <v>31.270700000000001</v>
      </c>
      <c r="T126" s="134">
        <v>31.284700000000001</v>
      </c>
      <c r="U126" s="134">
        <v>35.081499999999998</v>
      </c>
      <c r="V126" s="134">
        <v>21.869900000000001</v>
      </c>
      <c r="W126" s="134">
        <v>7.6631</v>
      </c>
      <c r="X126" s="134">
        <v>3.8477999999999999</v>
      </c>
      <c r="Y126" s="134">
        <v>3.9365999999999999</v>
      </c>
      <c r="Z126" s="134">
        <v>1.5048999999999999</v>
      </c>
      <c r="AA126" s="134">
        <v>6.0182000000000002</v>
      </c>
      <c r="AB126" s="134">
        <v>9.1652000000000005</v>
      </c>
      <c r="AC126" s="134">
        <v>1.415</v>
      </c>
      <c r="AD126" s="135"/>
      <c r="AE126" s="135"/>
      <c r="AF126" s="135"/>
    </row>
    <row r="127" spans="1:32" hidden="1" outlineLevel="1" collapsed="1">
      <c r="A127" s="8">
        <v>44075</v>
      </c>
      <c r="B127" s="134">
        <v>743245.69780589</v>
      </c>
      <c r="C127" s="134">
        <v>415548.32581587002</v>
      </c>
      <c r="D127" s="134">
        <v>327697.37199001998</v>
      </c>
      <c r="E127" s="134">
        <v>221849.03112651</v>
      </c>
      <c r="F127" s="134">
        <v>179654.8871235</v>
      </c>
      <c r="G127" s="134">
        <v>42194.144003009998</v>
      </c>
      <c r="H127" s="134">
        <v>506702.72790784994</v>
      </c>
      <c r="I127" s="134">
        <v>304740.27101390006</v>
      </c>
      <c r="J127" s="134">
        <v>201962.45689395</v>
      </c>
      <c r="K127" s="134">
        <v>686575.68184257997</v>
      </c>
      <c r="L127" s="134">
        <v>397367.48894782003</v>
      </c>
      <c r="M127" s="134">
        <v>289208.19289476</v>
      </c>
      <c r="N127" s="134">
        <v>9.1129999999999995</v>
      </c>
      <c r="O127" s="134">
        <v>9.6631</v>
      </c>
      <c r="P127" s="134">
        <v>8.7123000000000008</v>
      </c>
      <c r="Q127" s="134">
        <v>5.1932999999999998</v>
      </c>
      <c r="R127" s="134">
        <v>5.1994999999999996</v>
      </c>
      <c r="S127" s="134">
        <v>30.276</v>
      </c>
      <c r="T127" s="134">
        <v>30.308800000000002</v>
      </c>
      <c r="U127" s="134">
        <v>34.651299999999999</v>
      </c>
      <c r="V127" s="134">
        <v>15.813000000000001</v>
      </c>
      <c r="W127" s="134">
        <v>8.0417000000000005</v>
      </c>
      <c r="X127" s="134">
        <v>3.726</v>
      </c>
      <c r="Y127" s="134">
        <v>3.8128000000000002</v>
      </c>
      <c r="Z127" s="134">
        <v>1.1169</v>
      </c>
      <c r="AA127" s="134">
        <v>5.8593000000000002</v>
      </c>
      <c r="AB127" s="134">
        <v>8.7880000000000003</v>
      </c>
      <c r="AC127" s="134">
        <v>1.282</v>
      </c>
      <c r="AD127" s="135"/>
      <c r="AE127" s="135"/>
      <c r="AF127" s="135"/>
    </row>
    <row r="128" spans="1:32" hidden="1" outlineLevel="1" collapsed="1">
      <c r="A128" s="8">
        <v>44105</v>
      </c>
      <c r="B128" s="134">
        <v>738451.42991884996</v>
      </c>
      <c r="C128" s="134">
        <v>414141.41356184997</v>
      </c>
      <c r="D128" s="134">
        <v>324310.01635699999</v>
      </c>
      <c r="E128" s="134">
        <v>209414.67688439001</v>
      </c>
      <c r="F128" s="134">
        <v>172022.73348117</v>
      </c>
      <c r="G128" s="134">
        <v>37391.943403220001</v>
      </c>
      <c r="H128" s="134">
        <v>519921.44653289986</v>
      </c>
      <c r="I128" s="134">
        <v>318051.65548193001</v>
      </c>
      <c r="J128" s="134">
        <v>201869.79105096997</v>
      </c>
      <c r="K128" s="134">
        <v>695779.58551934012</v>
      </c>
      <c r="L128" s="134">
        <v>404111.13540610007</v>
      </c>
      <c r="M128" s="134">
        <v>291668.45011324005</v>
      </c>
      <c r="N128" s="134">
        <v>8.9901</v>
      </c>
      <c r="O128" s="134">
        <v>9.4671000000000003</v>
      </c>
      <c r="P128" s="134">
        <v>8.6252999999999993</v>
      </c>
      <c r="Q128" s="134">
        <v>5.1920000000000002</v>
      </c>
      <c r="R128" s="134">
        <v>5.2030000000000003</v>
      </c>
      <c r="S128" s="134">
        <v>29.520399999999999</v>
      </c>
      <c r="T128" s="134">
        <v>29.5395</v>
      </c>
      <c r="U128" s="134">
        <v>34.5062</v>
      </c>
      <c r="V128" s="134">
        <v>17.4999</v>
      </c>
      <c r="W128" s="134">
        <v>7.6332000000000004</v>
      </c>
      <c r="X128" s="134">
        <v>3.6652</v>
      </c>
      <c r="Y128" s="134">
        <v>3.7789999999999999</v>
      </c>
      <c r="Z128" s="134">
        <v>1.1329</v>
      </c>
      <c r="AA128" s="134">
        <v>5.7938000000000001</v>
      </c>
      <c r="AB128" s="134">
        <v>8.6166999999999998</v>
      </c>
      <c r="AC128" s="134">
        <v>1.3319000000000001</v>
      </c>
      <c r="AD128" s="135"/>
      <c r="AE128" s="135"/>
      <c r="AF128" s="135"/>
    </row>
    <row r="129" spans="1:32" hidden="1" outlineLevel="1" collapsed="1">
      <c r="A129" s="8">
        <v>44136</v>
      </c>
      <c r="B129" s="134">
        <v>742171.70762286999</v>
      </c>
      <c r="C129" s="134">
        <v>417904.29535469</v>
      </c>
      <c r="D129" s="134">
        <v>324267.41226817999</v>
      </c>
      <c r="E129" s="134">
        <v>210001.07928273</v>
      </c>
      <c r="F129" s="134">
        <v>174588.99992469</v>
      </c>
      <c r="G129" s="134">
        <v>35412.079358039999</v>
      </c>
      <c r="H129" s="134">
        <v>517423.21614030993</v>
      </c>
      <c r="I129" s="134">
        <v>314743.04072227003</v>
      </c>
      <c r="J129" s="134">
        <v>202680.17541803999</v>
      </c>
      <c r="K129" s="134">
        <v>703305.81260094</v>
      </c>
      <c r="L129" s="134">
        <v>409358.47800210002</v>
      </c>
      <c r="M129" s="134">
        <v>293947.33459884004</v>
      </c>
      <c r="N129" s="134">
        <v>8.9572000000000003</v>
      </c>
      <c r="O129" s="134">
        <v>9.3713999999999995</v>
      </c>
      <c r="P129" s="134">
        <v>8.4320000000000004</v>
      </c>
      <c r="Q129" s="134">
        <v>5.0228000000000002</v>
      </c>
      <c r="R129" s="134">
        <v>5.0335999999999999</v>
      </c>
      <c r="S129" s="134">
        <v>30.421500000000002</v>
      </c>
      <c r="T129" s="134">
        <v>30.438099999999999</v>
      </c>
      <c r="U129" s="134">
        <v>34.193300000000001</v>
      </c>
      <c r="V129" s="134">
        <v>21.596699999999998</v>
      </c>
      <c r="W129" s="134">
        <v>7.1017000000000001</v>
      </c>
      <c r="X129" s="134">
        <v>3.6294</v>
      </c>
      <c r="Y129" s="134">
        <v>3.7351000000000001</v>
      </c>
      <c r="Z129" s="134">
        <v>1.4325000000000001</v>
      </c>
      <c r="AA129" s="134">
        <v>5.2141999999999999</v>
      </c>
      <c r="AB129" s="134">
        <v>7.8779000000000003</v>
      </c>
      <c r="AC129" s="134">
        <v>1.2428999999999999</v>
      </c>
      <c r="AD129" s="135"/>
      <c r="AE129" s="135"/>
      <c r="AF129" s="135"/>
    </row>
    <row r="130" spans="1:32" hidden="1" outlineLevel="1" collapsed="1">
      <c r="A130" s="8">
        <v>44166</v>
      </c>
      <c r="B130" s="134">
        <v>724156.53419985995</v>
      </c>
      <c r="C130" s="134">
        <v>409517.02830577001</v>
      </c>
      <c r="D130" s="134">
        <v>314639.50589408999</v>
      </c>
      <c r="E130" s="134">
        <v>206471.43665319</v>
      </c>
      <c r="F130" s="134">
        <v>174432.28626188001</v>
      </c>
      <c r="G130" s="134">
        <v>32039.150391309999</v>
      </c>
      <c r="H130" s="134">
        <v>549487.70555002009</v>
      </c>
      <c r="I130" s="134">
        <v>361293.08521366009</v>
      </c>
      <c r="J130" s="134">
        <v>188194.62033636001</v>
      </c>
      <c r="K130" s="134">
        <v>730317.48483752017</v>
      </c>
      <c r="L130" s="134">
        <v>433416.66656522994</v>
      </c>
      <c r="M130" s="134">
        <v>296900.81827229005</v>
      </c>
      <c r="N130" s="134">
        <v>8.7912999999999997</v>
      </c>
      <c r="O130" s="134">
        <v>9.2462999999999997</v>
      </c>
      <c r="P130" s="134">
        <v>8.3917000000000002</v>
      </c>
      <c r="Q130" s="134">
        <v>5.1380999999999997</v>
      </c>
      <c r="R130" s="134">
        <v>5.1565000000000003</v>
      </c>
      <c r="S130" s="134">
        <v>29.901199999999999</v>
      </c>
      <c r="T130" s="134">
        <v>29.918900000000001</v>
      </c>
      <c r="U130" s="134">
        <v>33.261000000000003</v>
      </c>
      <c r="V130" s="134">
        <v>21.6633</v>
      </c>
      <c r="W130" s="134">
        <v>5.8192000000000004</v>
      </c>
      <c r="X130" s="134">
        <v>3.6208</v>
      </c>
      <c r="Y130" s="134">
        <v>3.7334999999999998</v>
      </c>
      <c r="Z130" s="134">
        <v>1.1157999999999999</v>
      </c>
      <c r="AA130" s="134">
        <v>5.2933000000000003</v>
      </c>
      <c r="AB130" s="134">
        <v>7.6353999999999997</v>
      </c>
      <c r="AC130" s="134">
        <v>1.1996</v>
      </c>
      <c r="AD130" s="135"/>
      <c r="AE130" s="135"/>
      <c r="AF130" s="135"/>
    </row>
    <row r="131" spans="1:32" hidden="1" outlineLevel="1" collapsed="1">
      <c r="A131" s="8">
        <v>44197</v>
      </c>
      <c r="B131" s="134">
        <v>723308.41639847006</v>
      </c>
      <c r="C131" s="134">
        <v>414073.32060618</v>
      </c>
      <c r="D131" s="134">
        <v>309235.09579229</v>
      </c>
      <c r="E131" s="134">
        <v>207869.59497931</v>
      </c>
      <c r="F131" s="134">
        <v>175997.01528202</v>
      </c>
      <c r="G131" s="134">
        <v>31872.579697289999</v>
      </c>
      <c r="H131" s="134">
        <v>541403.6336249701</v>
      </c>
      <c r="I131" s="134">
        <v>348489.74900257995</v>
      </c>
      <c r="J131" s="134">
        <v>192913.88462239</v>
      </c>
      <c r="K131" s="134">
        <v>726782.33731419011</v>
      </c>
      <c r="L131" s="134">
        <v>430926.88749612006</v>
      </c>
      <c r="M131" s="134">
        <v>295855.44981806999</v>
      </c>
      <c r="N131" s="134">
        <v>8.8432999999999993</v>
      </c>
      <c r="O131" s="134">
        <v>9.3579000000000008</v>
      </c>
      <c r="P131" s="134">
        <v>8.5547000000000004</v>
      </c>
      <c r="Q131" s="134">
        <v>4.3632</v>
      </c>
      <c r="R131" s="134">
        <v>4.3905000000000003</v>
      </c>
      <c r="S131" s="134">
        <v>30.324300000000001</v>
      </c>
      <c r="T131" s="134">
        <v>30.349799999999998</v>
      </c>
      <c r="U131" s="134">
        <v>34.204000000000001</v>
      </c>
      <c r="V131" s="134">
        <v>18.7227</v>
      </c>
      <c r="W131" s="134">
        <v>6.0799000000000003</v>
      </c>
      <c r="X131" s="134">
        <v>3.6623999999999999</v>
      </c>
      <c r="Y131" s="134">
        <v>3.7410000000000001</v>
      </c>
      <c r="Z131" s="134">
        <v>1.1922999999999999</v>
      </c>
      <c r="AA131" s="134">
        <v>5.4889000000000001</v>
      </c>
      <c r="AB131" s="134">
        <v>7.7215999999999996</v>
      </c>
      <c r="AC131" s="134">
        <v>1.1680999999999999</v>
      </c>
      <c r="AD131" s="135"/>
      <c r="AE131" s="135"/>
      <c r="AF131" s="135"/>
    </row>
    <row r="132" spans="1:32" hidden="1" outlineLevel="1" collapsed="1">
      <c r="A132" s="8">
        <v>44228</v>
      </c>
      <c r="B132" s="134">
        <v>722715.07665394002</v>
      </c>
      <c r="C132" s="134">
        <v>417037.54916523001</v>
      </c>
      <c r="D132" s="134">
        <v>305677.52748871001</v>
      </c>
      <c r="E132" s="134">
        <v>209115.18424954001</v>
      </c>
      <c r="F132" s="134">
        <v>178888.10569549</v>
      </c>
      <c r="G132" s="134">
        <v>30227.07855405</v>
      </c>
      <c r="H132" s="134">
        <v>534953.35369519994</v>
      </c>
      <c r="I132" s="134">
        <v>346583.32708254992</v>
      </c>
      <c r="J132" s="134">
        <v>188370.02661265002</v>
      </c>
      <c r="K132" s="134">
        <v>733252.23713928007</v>
      </c>
      <c r="L132" s="134">
        <v>437738.57198924996</v>
      </c>
      <c r="M132" s="134">
        <v>295513.66515003005</v>
      </c>
      <c r="N132" s="134">
        <v>8.4046000000000003</v>
      </c>
      <c r="O132" s="134">
        <v>8.9293999999999993</v>
      </c>
      <c r="P132" s="134">
        <v>8.0982000000000003</v>
      </c>
      <c r="Q132" s="134">
        <v>4.3179999999999996</v>
      </c>
      <c r="R132" s="134">
        <v>4.3320999999999996</v>
      </c>
      <c r="S132" s="134">
        <v>29.7986</v>
      </c>
      <c r="T132" s="134">
        <v>29.798100000000002</v>
      </c>
      <c r="U132" s="134">
        <v>34.130400000000002</v>
      </c>
      <c r="V132" s="134">
        <v>30.1968</v>
      </c>
      <c r="W132" s="134">
        <v>5.9287999999999998</v>
      </c>
      <c r="X132" s="134">
        <v>3.6189</v>
      </c>
      <c r="Y132" s="134">
        <v>3.7006000000000001</v>
      </c>
      <c r="Z132" s="134">
        <v>1.1984999999999999</v>
      </c>
      <c r="AA132" s="134">
        <v>5.0811999999999999</v>
      </c>
      <c r="AB132" s="134">
        <v>7.4698000000000002</v>
      </c>
      <c r="AC132" s="134">
        <v>1.0429999999999999</v>
      </c>
      <c r="AD132" s="135"/>
      <c r="AE132" s="135"/>
      <c r="AF132" s="135"/>
    </row>
    <row r="133" spans="1:32" hidden="1" outlineLevel="1" collapsed="1">
      <c r="A133" s="8">
        <v>44256</v>
      </c>
      <c r="B133" s="134">
        <v>717798.50758729002</v>
      </c>
      <c r="C133" s="134">
        <v>417519.12782171997</v>
      </c>
      <c r="D133" s="134">
        <v>300279.37976556999</v>
      </c>
      <c r="E133" s="134">
        <v>213605.88205203999</v>
      </c>
      <c r="F133" s="134">
        <v>184124.19999930999</v>
      </c>
      <c r="G133" s="134">
        <v>29481.682052730001</v>
      </c>
      <c r="H133" s="134">
        <v>549709.48050824006</v>
      </c>
      <c r="I133" s="134">
        <v>350689.71785297</v>
      </c>
      <c r="J133" s="134">
        <v>199019.76265526999</v>
      </c>
      <c r="K133" s="134">
        <v>732758.83592674986</v>
      </c>
      <c r="L133" s="134">
        <v>439621.71406239999</v>
      </c>
      <c r="M133" s="134">
        <v>293137.12186435005</v>
      </c>
      <c r="N133" s="134">
        <v>8.4741999999999997</v>
      </c>
      <c r="O133" s="134">
        <v>8.9739000000000004</v>
      </c>
      <c r="P133" s="134">
        <v>8.2355</v>
      </c>
      <c r="Q133" s="134">
        <v>4.327</v>
      </c>
      <c r="R133" s="134">
        <v>4.3278999999999996</v>
      </c>
      <c r="S133" s="134">
        <v>29.762899999999998</v>
      </c>
      <c r="T133" s="134">
        <v>29.775200000000002</v>
      </c>
      <c r="U133" s="134">
        <v>33.700499999999998</v>
      </c>
      <c r="V133" s="134">
        <v>22.7654</v>
      </c>
      <c r="W133" s="134">
        <v>6.1738</v>
      </c>
      <c r="X133" s="134">
        <v>3.6440999999999999</v>
      </c>
      <c r="Y133" s="134">
        <v>3.7471999999999999</v>
      </c>
      <c r="Z133" s="134">
        <v>0.93879999999999997</v>
      </c>
      <c r="AA133" s="134">
        <v>4.6679000000000004</v>
      </c>
      <c r="AB133" s="134">
        <v>6.9992999999999999</v>
      </c>
      <c r="AC133" s="134">
        <v>0.71630000000000005</v>
      </c>
      <c r="AD133" s="135"/>
      <c r="AE133" s="135"/>
      <c r="AF133" s="135"/>
    </row>
    <row r="134" spans="1:32" hidden="1" outlineLevel="1" collapsed="1">
      <c r="A134" s="8">
        <v>44287</v>
      </c>
      <c r="B134" s="134">
        <v>733228.17118754005</v>
      </c>
      <c r="C134" s="134">
        <v>427738.71962982998</v>
      </c>
      <c r="D134" s="134">
        <v>305489.45155771001</v>
      </c>
      <c r="E134" s="134">
        <v>216625.58356748</v>
      </c>
      <c r="F134" s="134">
        <v>187622.09374551999</v>
      </c>
      <c r="G134" s="134">
        <v>29003.48982196</v>
      </c>
      <c r="H134" s="134">
        <v>555029.82336463989</v>
      </c>
      <c r="I134" s="134">
        <v>350338.99989964999</v>
      </c>
      <c r="J134" s="134">
        <v>204690.82346498998</v>
      </c>
      <c r="K134" s="134">
        <v>743472.6450052599</v>
      </c>
      <c r="L134" s="134">
        <v>452762.91431708005</v>
      </c>
      <c r="M134" s="134">
        <v>290709.73068817996</v>
      </c>
      <c r="N134" s="134">
        <v>8.8503000000000007</v>
      </c>
      <c r="O134" s="134">
        <v>9.3800000000000008</v>
      </c>
      <c r="P134" s="134">
        <v>8.6851000000000003</v>
      </c>
      <c r="Q134" s="134">
        <v>4.8898000000000001</v>
      </c>
      <c r="R134" s="134">
        <v>4.8959999999999999</v>
      </c>
      <c r="S134" s="134">
        <v>29.582699999999999</v>
      </c>
      <c r="T134" s="134">
        <v>29.587399999999999</v>
      </c>
      <c r="U134" s="134">
        <v>33.175600000000003</v>
      </c>
      <c r="V134" s="134">
        <v>25.2425</v>
      </c>
      <c r="W134" s="134">
        <v>7.1649000000000003</v>
      </c>
      <c r="X134" s="134">
        <v>3.7595000000000001</v>
      </c>
      <c r="Y134" s="134">
        <v>3.8780999999999999</v>
      </c>
      <c r="Z134" s="134">
        <v>1.0031000000000001</v>
      </c>
      <c r="AA134" s="134">
        <v>4.5719000000000003</v>
      </c>
      <c r="AB134" s="134">
        <v>6.7096</v>
      </c>
      <c r="AC134" s="134">
        <v>0.72150000000000003</v>
      </c>
      <c r="AD134" s="135"/>
      <c r="AE134" s="135"/>
      <c r="AF134" s="135"/>
    </row>
    <row r="135" spans="1:32" hidden="1" outlineLevel="1" collapsed="1">
      <c r="A135" s="8">
        <v>44317</v>
      </c>
      <c r="B135" s="134">
        <v>729349.98783781996</v>
      </c>
      <c r="C135" s="134">
        <v>439329.36086016998</v>
      </c>
      <c r="D135" s="134">
        <v>290020.62697764998</v>
      </c>
      <c r="E135" s="134">
        <v>222419.95783686999</v>
      </c>
      <c r="F135" s="134">
        <v>194137.59524947</v>
      </c>
      <c r="G135" s="134">
        <v>28282.362587399999</v>
      </c>
      <c r="H135" s="134">
        <v>563973.99888236029</v>
      </c>
      <c r="I135" s="134">
        <v>360206.8338070999</v>
      </c>
      <c r="J135" s="134">
        <v>203767.16507526001</v>
      </c>
      <c r="K135" s="134">
        <v>737440.04464366008</v>
      </c>
      <c r="L135" s="134">
        <v>449994.57968534995</v>
      </c>
      <c r="M135" s="134">
        <v>287445.46495831001</v>
      </c>
      <c r="N135" s="134">
        <v>8.9526000000000003</v>
      </c>
      <c r="O135" s="134">
        <v>9.5662000000000003</v>
      </c>
      <c r="P135" s="134">
        <v>8.7309000000000001</v>
      </c>
      <c r="Q135" s="134">
        <v>4.7492999999999999</v>
      </c>
      <c r="R135" s="134">
        <v>4.7676999999999996</v>
      </c>
      <c r="S135" s="134">
        <v>29.621300000000002</v>
      </c>
      <c r="T135" s="134">
        <v>29.626899999999999</v>
      </c>
      <c r="U135" s="134">
        <v>33.557000000000002</v>
      </c>
      <c r="V135" s="134">
        <v>24.798100000000002</v>
      </c>
      <c r="W135" s="134">
        <v>5.9448999999999996</v>
      </c>
      <c r="X135" s="134">
        <v>3.8254000000000001</v>
      </c>
      <c r="Y135" s="134">
        <v>3.9558</v>
      </c>
      <c r="Z135" s="134">
        <v>1.0176000000000001</v>
      </c>
      <c r="AA135" s="134">
        <v>4.8627000000000002</v>
      </c>
      <c r="AB135" s="134">
        <v>6.9375999999999998</v>
      </c>
      <c r="AC135" s="134">
        <v>0.61980000000000002</v>
      </c>
      <c r="AD135" s="135"/>
      <c r="AE135" s="135"/>
      <c r="AF135" s="135"/>
    </row>
    <row r="136" spans="1:32" hidden="1" outlineLevel="1" collapsed="1">
      <c r="A136" s="8">
        <v>44348</v>
      </c>
      <c r="B136" s="134">
        <v>731998.72738638998</v>
      </c>
      <c r="C136" s="134">
        <v>452200.27157858998</v>
      </c>
      <c r="D136" s="134">
        <v>279798.4558078</v>
      </c>
      <c r="E136" s="134">
        <v>227125.90144623999</v>
      </c>
      <c r="F136" s="134">
        <v>199801.83518257001</v>
      </c>
      <c r="G136" s="134">
        <v>27324.06626367</v>
      </c>
      <c r="H136" s="134">
        <v>561884.59274354007</v>
      </c>
      <c r="I136" s="134">
        <v>365793.28781817993</v>
      </c>
      <c r="J136" s="134">
        <v>196091.30492535996</v>
      </c>
      <c r="K136" s="134">
        <v>749817.20242912997</v>
      </c>
      <c r="L136" s="134">
        <v>465792.59020998003</v>
      </c>
      <c r="M136" s="134">
        <v>284024.61221914995</v>
      </c>
      <c r="N136" s="134">
        <v>9.0413999999999994</v>
      </c>
      <c r="O136" s="134">
        <v>9.6135000000000002</v>
      </c>
      <c r="P136" s="134">
        <v>8.8646999999999991</v>
      </c>
      <c r="Q136" s="134">
        <v>5.2954999999999997</v>
      </c>
      <c r="R136" s="134">
        <v>5.3239999999999998</v>
      </c>
      <c r="S136" s="134">
        <v>30.081900000000001</v>
      </c>
      <c r="T136" s="134">
        <v>30.080500000000001</v>
      </c>
      <c r="U136" s="134">
        <v>33.997999999999998</v>
      </c>
      <c r="V136" s="134">
        <v>31.5916</v>
      </c>
      <c r="W136" s="134">
        <v>7.5067000000000004</v>
      </c>
      <c r="X136" s="134">
        <v>3.8062</v>
      </c>
      <c r="Y136" s="134">
        <v>3.9218999999999999</v>
      </c>
      <c r="Z136" s="134">
        <v>1.0444</v>
      </c>
      <c r="AA136" s="134">
        <v>4.9154999999999998</v>
      </c>
      <c r="AB136" s="134">
        <v>6.8551000000000002</v>
      </c>
      <c r="AC136" s="134">
        <v>0.67910000000000004</v>
      </c>
      <c r="AD136" s="135"/>
      <c r="AE136" s="135"/>
      <c r="AF136" s="135"/>
    </row>
    <row r="137" spans="1:32" hidden="1" outlineLevel="1" collapsed="1">
      <c r="A137" s="8">
        <v>44378</v>
      </c>
      <c r="B137" s="134">
        <v>728742.07286563003</v>
      </c>
      <c r="C137" s="134">
        <v>457207.77681930002</v>
      </c>
      <c r="D137" s="134">
        <v>271534.29604633001</v>
      </c>
      <c r="E137" s="134">
        <v>231139.07931621</v>
      </c>
      <c r="F137" s="134">
        <v>204905.28604968</v>
      </c>
      <c r="G137" s="134">
        <v>26233.79326653</v>
      </c>
      <c r="H137" s="134">
        <v>573030.51870927005</v>
      </c>
      <c r="I137" s="134">
        <v>378662.91893136007</v>
      </c>
      <c r="J137" s="134">
        <v>194367.59977791004</v>
      </c>
      <c r="K137" s="134">
        <v>743425.68556754012</v>
      </c>
      <c r="L137" s="134">
        <v>461491.83961228002</v>
      </c>
      <c r="M137" s="134">
        <v>281933.84595525998</v>
      </c>
      <c r="N137" s="134">
        <v>9.1355000000000004</v>
      </c>
      <c r="O137" s="134">
        <v>9.9144000000000005</v>
      </c>
      <c r="P137" s="134">
        <v>9.2157</v>
      </c>
      <c r="Q137" s="134">
        <v>4.8490000000000002</v>
      </c>
      <c r="R137" s="134">
        <v>4.8609</v>
      </c>
      <c r="S137" s="134">
        <v>29.592700000000001</v>
      </c>
      <c r="T137" s="134">
        <v>29.603400000000001</v>
      </c>
      <c r="U137" s="134">
        <v>33.176099999999998</v>
      </c>
      <c r="V137" s="134">
        <v>21.7638</v>
      </c>
      <c r="W137" s="134">
        <v>4.9218000000000002</v>
      </c>
      <c r="X137" s="134">
        <v>3.9504999999999999</v>
      </c>
      <c r="Y137" s="134">
        <v>4.0540000000000003</v>
      </c>
      <c r="Z137" s="134">
        <v>1.01</v>
      </c>
      <c r="AA137" s="134">
        <v>4.8592000000000004</v>
      </c>
      <c r="AB137" s="134">
        <v>6.7811000000000003</v>
      </c>
      <c r="AC137" s="134">
        <v>0.59289999999999998</v>
      </c>
      <c r="AD137" s="135"/>
      <c r="AE137" s="135"/>
      <c r="AF137" s="135"/>
    </row>
    <row r="138" spans="1:32" hidden="1" outlineLevel="1" collapsed="1">
      <c r="A138" s="8">
        <v>44409</v>
      </c>
      <c r="B138" s="134">
        <v>749205.40850559995</v>
      </c>
      <c r="C138" s="134">
        <v>472670.6106291</v>
      </c>
      <c r="D138" s="134">
        <v>276534.7978765</v>
      </c>
      <c r="E138" s="134">
        <v>236757.68944844001</v>
      </c>
      <c r="F138" s="134">
        <v>212543.77782913001</v>
      </c>
      <c r="G138" s="134">
        <v>24213.911619310002</v>
      </c>
      <c r="H138" s="134">
        <v>558086.09699549014</v>
      </c>
      <c r="I138" s="134">
        <v>374392.83560303005</v>
      </c>
      <c r="J138" s="134">
        <v>183693.26139245997</v>
      </c>
      <c r="K138" s="134">
        <v>739629.63760259002</v>
      </c>
      <c r="L138" s="134">
        <v>455643.95747874002</v>
      </c>
      <c r="M138" s="134">
        <v>283985.68012385</v>
      </c>
      <c r="N138" s="134">
        <v>8.8557000000000006</v>
      </c>
      <c r="O138" s="134">
        <v>10.066599999999999</v>
      </c>
      <c r="P138" s="134">
        <v>9.3928999999999991</v>
      </c>
      <c r="Q138" s="134">
        <v>3.1655000000000002</v>
      </c>
      <c r="R138" s="134">
        <v>3.1659999999999999</v>
      </c>
      <c r="S138" s="134">
        <v>29.734100000000002</v>
      </c>
      <c r="T138" s="134">
        <v>29.741099999999999</v>
      </c>
      <c r="U138" s="134">
        <v>33.275100000000002</v>
      </c>
      <c r="V138" s="134">
        <v>25.488600000000002</v>
      </c>
      <c r="W138" s="134">
        <v>5.8457999999999997</v>
      </c>
      <c r="X138" s="134">
        <v>4.4138999999999999</v>
      </c>
      <c r="Y138" s="134">
        <v>4.5723000000000003</v>
      </c>
      <c r="Z138" s="134">
        <v>0.80420000000000003</v>
      </c>
      <c r="AA138" s="134">
        <v>4.6451000000000002</v>
      </c>
      <c r="AB138" s="134">
        <v>6.7146999999999997</v>
      </c>
      <c r="AC138" s="134">
        <v>0.54779999999999995</v>
      </c>
      <c r="AD138" s="135"/>
      <c r="AE138" s="135"/>
      <c r="AF138" s="135"/>
    </row>
    <row r="139" spans="1:32" hidden="1" outlineLevel="1" collapsed="1">
      <c r="A139" s="8">
        <v>44440</v>
      </c>
      <c r="B139" s="134">
        <v>746727.78377873998</v>
      </c>
      <c r="C139" s="134">
        <v>482573.73557233001</v>
      </c>
      <c r="D139" s="134">
        <v>264154.04820641002</v>
      </c>
      <c r="E139" s="134">
        <v>240346.56317581999</v>
      </c>
      <c r="F139" s="134">
        <v>216979.31312949999</v>
      </c>
      <c r="G139" s="134">
        <v>23367.250046320001</v>
      </c>
      <c r="H139" s="134">
        <v>577189.17555379018</v>
      </c>
      <c r="I139" s="134">
        <v>393078.33311342006</v>
      </c>
      <c r="J139" s="134">
        <v>184110.84244036995</v>
      </c>
      <c r="K139" s="134">
        <v>743830.71660060994</v>
      </c>
      <c r="L139" s="134">
        <v>463897.03236983996</v>
      </c>
      <c r="M139" s="134">
        <v>279933.68423076998</v>
      </c>
      <c r="N139" s="134">
        <v>8.8695000000000004</v>
      </c>
      <c r="O139" s="134">
        <v>9.7022999999999993</v>
      </c>
      <c r="P139" s="134">
        <v>9.0338999999999992</v>
      </c>
      <c r="Q139" s="134">
        <v>3.7423000000000002</v>
      </c>
      <c r="R139" s="134">
        <v>3.7443</v>
      </c>
      <c r="S139" s="134">
        <v>29.643799999999999</v>
      </c>
      <c r="T139" s="134">
        <v>29.645299999999999</v>
      </c>
      <c r="U139" s="134">
        <v>33.261000000000003</v>
      </c>
      <c r="V139" s="134">
        <v>28.518000000000001</v>
      </c>
      <c r="W139" s="134">
        <v>7.9147999999999996</v>
      </c>
      <c r="X139" s="134">
        <v>4.5819999999999999</v>
      </c>
      <c r="Y139" s="134">
        <v>4.7481</v>
      </c>
      <c r="Z139" s="134">
        <v>0.77559999999999996</v>
      </c>
      <c r="AA139" s="134">
        <v>4.7403000000000004</v>
      </c>
      <c r="AB139" s="134">
        <v>6.7553999999999998</v>
      </c>
      <c r="AC139" s="134">
        <v>0.49359999999999998</v>
      </c>
      <c r="AD139" s="135"/>
      <c r="AE139" s="135"/>
      <c r="AF139" s="135"/>
    </row>
    <row r="140" spans="1:32" hidden="1" outlineLevel="1" collapsed="1">
      <c r="A140" s="8">
        <v>44470</v>
      </c>
      <c r="B140" s="134">
        <v>755513.23521634995</v>
      </c>
      <c r="C140" s="134">
        <v>488159.20844279998</v>
      </c>
      <c r="D140" s="134">
        <v>267354.02677355002</v>
      </c>
      <c r="E140" s="134">
        <v>242819.02299478001</v>
      </c>
      <c r="F140" s="134">
        <v>221109.69845846001</v>
      </c>
      <c r="G140" s="134">
        <v>21709.32453632</v>
      </c>
      <c r="H140" s="134">
        <v>581753.5908486502</v>
      </c>
      <c r="I140" s="134">
        <v>398574.14930309</v>
      </c>
      <c r="J140" s="134">
        <v>183179.44154555997</v>
      </c>
      <c r="K140" s="134">
        <v>745101.41704116017</v>
      </c>
      <c r="L140" s="134">
        <v>465850.86396767996</v>
      </c>
      <c r="M140" s="134">
        <v>279250.55307348003</v>
      </c>
      <c r="N140" s="134">
        <v>9.2322000000000006</v>
      </c>
      <c r="O140" s="134">
        <v>10.011900000000001</v>
      </c>
      <c r="P140" s="134">
        <v>9.4162999999999997</v>
      </c>
      <c r="Q140" s="134">
        <v>3.9460999999999999</v>
      </c>
      <c r="R140" s="134">
        <v>3.9491999999999998</v>
      </c>
      <c r="S140" s="134">
        <v>29.631599999999999</v>
      </c>
      <c r="T140" s="134">
        <v>29.648800000000001</v>
      </c>
      <c r="U140" s="134">
        <v>33.271900000000002</v>
      </c>
      <c r="V140" s="134">
        <v>20.6143</v>
      </c>
      <c r="W140" s="134">
        <v>6.1428000000000003</v>
      </c>
      <c r="X140" s="134">
        <v>4.6452</v>
      </c>
      <c r="Y140" s="134">
        <v>4.7587000000000002</v>
      </c>
      <c r="Z140" s="134">
        <v>0.71970000000000001</v>
      </c>
      <c r="AA140" s="134">
        <v>4.8615000000000004</v>
      </c>
      <c r="AB140" s="134">
        <v>6.7606999999999999</v>
      </c>
      <c r="AC140" s="134">
        <v>0.5494</v>
      </c>
      <c r="AD140" s="135"/>
      <c r="AE140" s="135"/>
      <c r="AF140" s="135"/>
    </row>
    <row r="141" spans="1:32" hidden="1" outlineLevel="1" collapsed="1">
      <c r="A141" s="8">
        <v>44501</v>
      </c>
      <c r="B141" s="134">
        <v>761537.61189228995</v>
      </c>
      <c r="C141" s="134">
        <v>496235.26181587001</v>
      </c>
      <c r="D141" s="134">
        <v>265302.35007642</v>
      </c>
      <c r="E141" s="134">
        <v>250573.70021740001</v>
      </c>
      <c r="F141" s="134">
        <v>228804.45577104</v>
      </c>
      <c r="G141" s="134">
        <v>21769.24444636</v>
      </c>
      <c r="H141" s="134">
        <v>590102.37891186995</v>
      </c>
      <c r="I141" s="134">
        <v>409512.74833037995</v>
      </c>
      <c r="J141" s="134">
        <v>180589.63058148997</v>
      </c>
      <c r="K141" s="134">
        <v>757040.97679992986</v>
      </c>
      <c r="L141" s="134">
        <v>469045.61940349999</v>
      </c>
      <c r="M141" s="134">
        <v>287995.35739643004</v>
      </c>
      <c r="N141" s="134">
        <v>9.0797000000000008</v>
      </c>
      <c r="O141" s="134">
        <v>9.9853000000000005</v>
      </c>
      <c r="P141" s="134">
        <v>9.4392999999999994</v>
      </c>
      <c r="Q141" s="134">
        <v>3.2498999999999998</v>
      </c>
      <c r="R141" s="134">
        <v>3.2505999999999999</v>
      </c>
      <c r="S141" s="134">
        <v>28.336600000000001</v>
      </c>
      <c r="T141" s="134">
        <v>28.3491</v>
      </c>
      <c r="U141" s="134">
        <v>31.51</v>
      </c>
      <c r="V141" s="134">
        <v>18.270800000000001</v>
      </c>
      <c r="W141" s="134">
        <v>5.9080000000000004</v>
      </c>
      <c r="X141" s="134">
        <v>4.7561999999999998</v>
      </c>
      <c r="Y141" s="134">
        <v>4.8521000000000001</v>
      </c>
      <c r="Z141" s="134">
        <v>1.0256000000000001</v>
      </c>
      <c r="AA141" s="134">
        <v>5.0197000000000003</v>
      </c>
      <c r="AB141" s="134">
        <v>6.9683000000000002</v>
      </c>
      <c r="AC141" s="134">
        <v>0.62239999999999995</v>
      </c>
      <c r="AD141" s="135"/>
      <c r="AE141" s="135"/>
      <c r="AF141" s="135"/>
    </row>
    <row r="142" spans="1:32" hidden="1" outlineLevel="1" collapsed="1">
      <c r="A142" s="8">
        <v>44531</v>
      </c>
      <c r="B142" s="134">
        <v>752324.27137451002</v>
      </c>
      <c r="C142" s="134">
        <v>484060.07121442002</v>
      </c>
      <c r="D142" s="134">
        <v>268264.20016009</v>
      </c>
      <c r="E142" s="134">
        <v>254385.18023961</v>
      </c>
      <c r="F142" s="134">
        <v>232914.11796569001</v>
      </c>
      <c r="G142" s="134">
        <v>21471.062273920001</v>
      </c>
      <c r="H142" s="134">
        <v>633805.71783009009</v>
      </c>
      <c r="I142" s="134">
        <v>456470.90545160009</v>
      </c>
      <c r="J142" s="134">
        <v>177334.81237849005</v>
      </c>
      <c r="K142" s="134">
        <v>794151.81397308025</v>
      </c>
      <c r="L142" s="134">
        <v>506980.23351185001</v>
      </c>
      <c r="M142" s="134">
        <v>287171.58046123001</v>
      </c>
      <c r="N142" s="134">
        <v>9.0725999999999996</v>
      </c>
      <c r="O142" s="134">
        <v>10.480399999999999</v>
      </c>
      <c r="P142" s="134">
        <v>9.8962000000000003</v>
      </c>
      <c r="Q142" s="134">
        <v>3.3405999999999998</v>
      </c>
      <c r="R142" s="134">
        <v>3.3424999999999998</v>
      </c>
      <c r="S142" s="134">
        <v>28.063700000000001</v>
      </c>
      <c r="T142" s="134">
        <v>28.072500000000002</v>
      </c>
      <c r="U142" s="134">
        <v>31.2971</v>
      </c>
      <c r="V142" s="134">
        <v>23.189699999999998</v>
      </c>
      <c r="W142" s="134">
        <v>5.7965999999999998</v>
      </c>
      <c r="X142" s="134">
        <v>4.5206999999999997</v>
      </c>
      <c r="Y142" s="134">
        <v>4.6376999999999997</v>
      </c>
      <c r="Z142" s="134">
        <v>1.4140999999999999</v>
      </c>
      <c r="AA142" s="134">
        <v>5.1830999999999996</v>
      </c>
      <c r="AB142" s="134">
        <v>6.9608999999999996</v>
      </c>
      <c r="AC142" s="134">
        <v>0.59019999999999995</v>
      </c>
      <c r="AD142" s="135"/>
      <c r="AE142" s="135"/>
      <c r="AF142" s="135"/>
    </row>
    <row r="143" spans="1:32" hidden="1" outlineLevel="1" collapsed="1">
      <c r="A143" s="8">
        <v>44562</v>
      </c>
      <c r="B143" s="134">
        <v>769648.5953399</v>
      </c>
      <c r="C143" s="134">
        <v>486449.85166242998</v>
      </c>
      <c r="D143" s="134">
        <v>283198.74367747002</v>
      </c>
      <c r="E143" s="134">
        <v>262515.19351875997</v>
      </c>
      <c r="F143" s="134">
        <v>240199.63851101001</v>
      </c>
      <c r="G143" s="134">
        <v>22315.555007750001</v>
      </c>
      <c r="H143" s="134">
        <v>627775.91253721993</v>
      </c>
      <c r="I143" s="134">
        <v>426864.43489486008</v>
      </c>
      <c r="J143" s="134">
        <v>200911.47764236006</v>
      </c>
      <c r="K143" s="134">
        <v>773830.65855368017</v>
      </c>
      <c r="L143" s="134">
        <v>481828.46030254004</v>
      </c>
      <c r="M143" s="134">
        <v>292002.19825114001</v>
      </c>
      <c r="N143" s="134">
        <v>9.5184999999999995</v>
      </c>
      <c r="O143" s="134">
        <v>10.822699999999999</v>
      </c>
      <c r="P143" s="134">
        <v>10.373100000000001</v>
      </c>
      <c r="Q143" s="134">
        <v>3.3409</v>
      </c>
      <c r="R143" s="134">
        <v>3.3441000000000001</v>
      </c>
      <c r="S143" s="134">
        <v>28.384499999999999</v>
      </c>
      <c r="T143" s="134">
        <v>28.377500000000001</v>
      </c>
      <c r="U143" s="134">
        <v>32.035800000000002</v>
      </c>
      <c r="V143" s="134">
        <v>39.0764</v>
      </c>
      <c r="W143" s="134">
        <v>4.7176</v>
      </c>
      <c r="X143" s="134">
        <v>4.8006000000000002</v>
      </c>
      <c r="Y143" s="134">
        <v>4.8502000000000001</v>
      </c>
      <c r="Z143" s="134">
        <v>1.2723</v>
      </c>
      <c r="AA143" s="134">
        <v>5.2095000000000002</v>
      </c>
      <c r="AB143" s="134">
        <v>7.0526</v>
      </c>
      <c r="AC143" s="134">
        <v>0.53920000000000001</v>
      </c>
      <c r="AD143" s="135"/>
      <c r="AE143" s="135"/>
      <c r="AF143" s="135"/>
    </row>
    <row r="144" spans="1:32" hidden="1" outlineLevel="1" collapsed="1">
      <c r="A144" s="8">
        <v>44593</v>
      </c>
      <c r="B144" s="134">
        <v>743729.66270459001</v>
      </c>
      <c r="C144" s="134">
        <v>496100.79822917999</v>
      </c>
      <c r="D144" s="134">
        <v>247628.86447541</v>
      </c>
      <c r="E144" s="134">
        <v>268008.23141533998</v>
      </c>
      <c r="F144" s="134">
        <v>247171.25182676999</v>
      </c>
      <c r="G144" s="134">
        <v>20836.97958857</v>
      </c>
      <c r="H144" s="134">
        <v>579343.7588202199</v>
      </c>
      <c r="I144" s="134">
        <v>396982.40418646997</v>
      </c>
      <c r="J144" s="134">
        <v>182361.35463374999</v>
      </c>
      <c r="K144" s="134">
        <v>757664.95290371019</v>
      </c>
      <c r="L144" s="134">
        <v>474985.06256004999</v>
      </c>
      <c r="M144" s="134">
        <v>282679.89034366002</v>
      </c>
      <c r="N144" s="134">
        <v>10.135300000000001</v>
      </c>
      <c r="O144" s="134">
        <v>11.9078</v>
      </c>
      <c r="P144" s="134">
        <v>11.653499999999999</v>
      </c>
      <c r="Q144" s="134">
        <v>3.1598000000000002</v>
      </c>
      <c r="R144" s="134">
        <v>3.1677</v>
      </c>
      <c r="S144" s="134">
        <v>29.3233</v>
      </c>
      <c r="T144" s="134">
        <v>29.3216</v>
      </c>
      <c r="U144" s="134">
        <v>32.926699999999997</v>
      </c>
      <c r="V144" s="134">
        <v>30.6937</v>
      </c>
      <c r="W144" s="134">
        <v>4.5618999999999996</v>
      </c>
      <c r="X144" s="134">
        <v>5.5297999999999998</v>
      </c>
      <c r="Y144" s="134">
        <v>5.5917000000000003</v>
      </c>
      <c r="Z144" s="134">
        <v>1.4075</v>
      </c>
      <c r="AA144" s="134">
        <v>4.9992000000000001</v>
      </c>
      <c r="AB144" s="134">
        <v>6.7941000000000003</v>
      </c>
      <c r="AC144" s="134">
        <v>0.52669999999999995</v>
      </c>
      <c r="AD144" s="135"/>
      <c r="AE144" s="135"/>
      <c r="AF144" s="135"/>
    </row>
    <row r="145" spans="1:32" hidden="1" outlineLevel="1" collapsed="1">
      <c r="A145" s="8">
        <v>44621</v>
      </c>
      <c r="B145" s="134">
        <v>745409.09676423005</v>
      </c>
      <c r="C145" s="134">
        <v>499767.94123229</v>
      </c>
      <c r="D145" s="134">
        <v>245641.15553193999</v>
      </c>
      <c r="E145" s="134">
        <v>262704.28414926998</v>
      </c>
      <c r="F145" s="134">
        <v>241923.27075878999</v>
      </c>
      <c r="G145" s="134">
        <v>20781.013390479999</v>
      </c>
      <c r="H145" s="134">
        <v>558717.74849085987</v>
      </c>
      <c r="I145" s="134">
        <v>396447.56293206004</v>
      </c>
      <c r="J145" s="134">
        <v>162270.18555879997</v>
      </c>
      <c r="K145" s="134">
        <v>824069.45098805008</v>
      </c>
      <c r="L145" s="134">
        <v>542044.28870202997</v>
      </c>
      <c r="M145" s="134">
        <v>282025.16228602</v>
      </c>
      <c r="N145" s="134">
        <v>11.317299999999999</v>
      </c>
      <c r="O145" s="134">
        <v>13.151899999999999</v>
      </c>
      <c r="P145" s="134">
        <v>13.179500000000001</v>
      </c>
      <c r="Q145" s="134">
        <v>3.5743</v>
      </c>
      <c r="R145" s="134">
        <v>3.5949</v>
      </c>
      <c r="S145" s="134">
        <v>20.402100000000001</v>
      </c>
      <c r="T145" s="134">
        <v>20.4224</v>
      </c>
      <c r="U145" s="134">
        <v>20.639900000000001</v>
      </c>
      <c r="V145" s="134">
        <v>3.9529000000000001</v>
      </c>
      <c r="W145" s="134">
        <v>2.0000000000000001E-4</v>
      </c>
      <c r="X145" s="134">
        <v>6.0812999999999997</v>
      </c>
      <c r="Y145" s="134">
        <v>6.101</v>
      </c>
      <c r="Z145" s="134">
        <v>1.4365000000000001</v>
      </c>
      <c r="AA145" s="134">
        <v>5.0243000000000002</v>
      </c>
      <c r="AB145" s="134">
        <v>6.7050999999999998</v>
      </c>
      <c r="AC145" s="134">
        <v>0.44330000000000003</v>
      </c>
      <c r="AD145" s="135"/>
      <c r="AE145" s="135"/>
      <c r="AF145" s="135"/>
    </row>
    <row r="146" spans="1:32" hidden="1" outlineLevel="1" collapsed="1">
      <c r="A146" s="8">
        <v>44652</v>
      </c>
      <c r="B146" s="134">
        <v>751253.06496739003</v>
      </c>
      <c r="C146" s="134">
        <v>511983.27107483998</v>
      </c>
      <c r="D146" s="134">
        <v>239269.79389254999</v>
      </c>
      <c r="E146" s="134">
        <v>259173.86983914001</v>
      </c>
      <c r="F146" s="134">
        <v>238573.33439067</v>
      </c>
      <c r="G146" s="134">
        <v>20600.53544847</v>
      </c>
      <c r="H146" s="134">
        <v>587048.3918611001</v>
      </c>
      <c r="I146" s="134">
        <v>426447.45673117996</v>
      </c>
      <c r="J146" s="134">
        <v>160600.93512991999</v>
      </c>
      <c r="K146" s="134">
        <v>835059.66146236984</v>
      </c>
      <c r="L146" s="134">
        <v>553190.36918799998</v>
      </c>
      <c r="M146" s="134">
        <v>281869.29227436997</v>
      </c>
      <c r="N146" s="134">
        <v>12.2088</v>
      </c>
      <c r="O146" s="134">
        <v>13.7475</v>
      </c>
      <c r="P146" s="134">
        <v>13.818300000000001</v>
      </c>
      <c r="Q146" s="134">
        <v>4.2653999999999996</v>
      </c>
      <c r="R146" s="134">
        <v>4.2930000000000001</v>
      </c>
      <c r="S146" s="134">
        <v>24.534600000000001</v>
      </c>
      <c r="T146" s="134">
        <v>24.5321</v>
      </c>
      <c r="U146" s="134">
        <v>26.0623</v>
      </c>
      <c r="V146" s="134">
        <v>32.262999999999998</v>
      </c>
      <c r="W146" s="134">
        <v>2.5099999999999998</v>
      </c>
      <c r="X146" s="134">
        <v>4.8403</v>
      </c>
      <c r="Y146" s="134">
        <v>4.8726000000000003</v>
      </c>
      <c r="Z146" s="134">
        <v>1.6989000000000001</v>
      </c>
      <c r="AA146" s="134">
        <v>4.6356000000000002</v>
      </c>
      <c r="AB146" s="134">
        <v>5.9256000000000002</v>
      </c>
      <c r="AC146" s="134">
        <v>0.53380000000000005</v>
      </c>
      <c r="AD146" s="135"/>
      <c r="AE146" s="135"/>
      <c r="AF146" s="135"/>
    </row>
    <row r="147" spans="1:32" hidden="1" outlineLevel="1" collapsed="1">
      <c r="A147" s="8">
        <v>44682</v>
      </c>
      <c r="B147" s="134">
        <v>762683.79352970002</v>
      </c>
      <c r="C147" s="134">
        <v>530198.34777131001</v>
      </c>
      <c r="D147" s="134">
        <v>232485.44575839001</v>
      </c>
      <c r="E147" s="134">
        <v>256372.04488520999</v>
      </c>
      <c r="F147" s="134">
        <v>235769.36036224</v>
      </c>
      <c r="G147" s="134">
        <v>20602.684522970001</v>
      </c>
      <c r="H147" s="134">
        <v>587346.35749914008</v>
      </c>
      <c r="I147" s="134">
        <v>421719.50933798996</v>
      </c>
      <c r="J147" s="134">
        <v>165626.84816115003</v>
      </c>
      <c r="K147" s="134">
        <v>833895.75002793025</v>
      </c>
      <c r="L147" s="134">
        <v>550705.73627223016</v>
      </c>
      <c r="M147" s="134">
        <v>283190.01375569997</v>
      </c>
      <c r="N147" s="134">
        <v>12.3497</v>
      </c>
      <c r="O147" s="134">
        <v>13.8612</v>
      </c>
      <c r="P147" s="134">
        <v>13.945600000000001</v>
      </c>
      <c r="Q147" s="134">
        <v>4.2336999999999998</v>
      </c>
      <c r="R147" s="134">
        <v>4.2525000000000004</v>
      </c>
      <c r="S147" s="134">
        <v>21.02</v>
      </c>
      <c r="T147" s="134">
        <v>21.033200000000001</v>
      </c>
      <c r="U147" s="134">
        <v>21.622499999999999</v>
      </c>
      <c r="V147" s="134">
        <v>12.3146</v>
      </c>
      <c r="W147" s="134">
        <v>11.112299999999999</v>
      </c>
      <c r="X147" s="134">
        <v>4.2821999999999996</v>
      </c>
      <c r="Y147" s="134">
        <v>4.3148</v>
      </c>
      <c r="Z147" s="134">
        <v>1.1706000000000001</v>
      </c>
      <c r="AA147" s="134">
        <v>4.5564999999999998</v>
      </c>
      <c r="AB147" s="134">
        <v>5.6525999999999996</v>
      </c>
      <c r="AC147" s="134">
        <v>0.61539999999999995</v>
      </c>
      <c r="AD147" s="135"/>
      <c r="AE147" s="135"/>
      <c r="AF147" s="135"/>
    </row>
    <row r="148" spans="1:32" hidden="1" outlineLevel="1" collapsed="1">
      <c r="A148" s="8">
        <v>44713</v>
      </c>
      <c r="B148" s="134">
        <v>756394.34668478998</v>
      </c>
      <c r="C148" s="134">
        <v>529077.39208747004</v>
      </c>
      <c r="D148" s="134">
        <v>227316.95459732</v>
      </c>
      <c r="E148" s="134">
        <v>248930.88361230001</v>
      </c>
      <c r="F148" s="134">
        <v>229600.52070597</v>
      </c>
      <c r="G148" s="134">
        <v>19330.36290633</v>
      </c>
      <c r="H148" s="134">
        <v>585548.62618321984</v>
      </c>
      <c r="I148" s="134">
        <v>404702.50226333999</v>
      </c>
      <c r="J148" s="134">
        <v>180846.12391988002</v>
      </c>
      <c r="K148" s="134">
        <v>863704.76747125003</v>
      </c>
      <c r="L148" s="134">
        <v>580365.78272058</v>
      </c>
      <c r="M148" s="134">
        <v>283338.98475067003</v>
      </c>
      <c r="N148" s="134">
        <v>15.6381</v>
      </c>
      <c r="O148" s="134">
        <v>18.050999999999998</v>
      </c>
      <c r="P148" s="134">
        <v>18.427600000000002</v>
      </c>
      <c r="Q148" s="134">
        <v>4.4600999999999997</v>
      </c>
      <c r="R148" s="134">
        <v>4.4771000000000001</v>
      </c>
      <c r="S148" s="134">
        <v>21.783100000000001</v>
      </c>
      <c r="T148" s="134">
        <v>21.797499999999999</v>
      </c>
      <c r="U148" s="134">
        <v>22.7943</v>
      </c>
      <c r="V148" s="134">
        <v>9.4845000000000006</v>
      </c>
      <c r="W148" s="134">
        <v>5.1155999999999997</v>
      </c>
      <c r="X148" s="134">
        <v>6.9663000000000004</v>
      </c>
      <c r="Y148" s="134">
        <v>7.1002000000000001</v>
      </c>
      <c r="Z148" s="134">
        <v>1.0666</v>
      </c>
      <c r="AA148" s="134">
        <v>5.2907999999999999</v>
      </c>
      <c r="AB148" s="134">
        <v>6.5930999999999997</v>
      </c>
      <c r="AC148" s="134">
        <v>0.70489999999999997</v>
      </c>
      <c r="AD148" s="135"/>
      <c r="AE148" s="135"/>
      <c r="AF148" s="135"/>
    </row>
    <row r="149" spans="1:32" hidden="1" outlineLevel="1" collapsed="1">
      <c r="A149" s="8">
        <v>44743</v>
      </c>
      <c r="B149" s="134">
        <v>802460.55178531003</v>
      </c>
      <c r="C149" s="134">
        <v>526927.05924462003</v>
      </c>
      <c r="D149" s="134">
        <v>275533.49254069</v>
      </c>
      <c r="E149" s="134">
        <v>249352.05660333001</v>
      </c>
      <c r="F149" s="134">
        <v>225695.34539338999</v>
      </c>
      <c r="G149" s="134">
        <v>23656.71120994</v>
      </c>
      <c r="H149" s="134">
        <v>606099.08363922022</v>
      </c>
      <c r="I149" s="134">
        <v>378182.29273740004</v>
      </c>
      <c r="J149" s="134">
        <v>227916.79090182</v>
      </c>
      <c r="K149" s="134">
        <v>928849.05733259011</v>
      </c>
      <c r="L149" s="134">
        <v>578992.87264605996</v>
      </c>
      <c r="M149" s="134">
        <v>349856.18468653003</v>
      </c>
      <c r="N149" s="134">
        <v>15.221399999999999</v>
      </c>
      <c r="O149" s="134">
        <v>17.708200000000001</v>
      </c>
      <c r="P149" s="134">
        <v>17.880800000000001</v>
      </c>
      <c r="Q149" s="134">
        <v>4.5046999999999997</v>
      </c>
      <c r="R149" s="134">
        <v>4.5147000000000004</v>
      </c>
      <c r="S149" s="134">
        <v>20.970199999999998</v>
      </c>
      <c r="T149" s="134">
        <v>20.985900000000001</v>
      </c>
      <c r="U149" s="134">
        <v>22.246400000000001</v>
      </c>
      <c r="V149" s="134">
        <v>8.2901000000000007</v>
      </c>
      <c r="W149" s="134">
        <v>5.6079999999999997</v>
      </c>
      <c r="X149" s="134">
        <v>7.4297000000000004</v>
      </c>
      <c r="Y149" s="134">
        <v>7.6178999999999997</v>
      </c>
      <c r="Z149" s="134">
        <v>1.5445</v>
      </c>
      <c r="AA149" s="134">
        <v>6.3146000000000004</v>
      </c>
      <c r="AB149" s="134">
        <v>8.1128999999999998</v>
      </c>
      <c r="AC149" s="134">
        <v>0.88160000000000005</v>
      </c>
      <c r="AD149" s="135"/>
      <c r="AE149" s="135"/>
      <c r="AF149" s="135"/>
    </row>
    <row r="150" spans="1:32" hidden="1" outlineLevel="1" collapsed="1">
      <c r="A150" s="8">
        <v>44774</v>
      </c>
      <c r="B150" s="134">
        <v>799711.69267124997</v>
      </c>
      <c r="C150" s="134">
        <v>527195.07789348997</v>
      </c>
      <c r="D150" s="134">
        <v>272516.61477776</v>
      </c>
      <c r="E150" s="134">
        <v>246156.03678995001</v>
      </c>
      <c r="F150" s="134">
        <v>222654.83475292</v>
      </c>
      <c r="G150" s="134">
        <v>23501.202037030002</v>
      </c>
      <c r="H150" s="134">
        <v>606204.35627162026</v>
      </c>
      <c r="I150" s="134">
        <v>384992.07675902988</v>
      </c>
      <c r="J150" s="134">
        <v>221212.27951258997</v>
      </c>
      <c r="K150" s="134">
        <v>940250.49860562989</v>
      </c>
      <c r="L150" s="134">
        <v>587079.45707344008</v>
      </c>
      <c r="M150" s="134">
        <v>353171.04153218999</v>
      </c>
      <c r="N150" s="134">
        <v>16.251799999999999</v>
      </c>
      <c r="O150" s="134">
        <v>19.856200000000001</v>
      </c>
      <c r="P150" s="134">
        <v>20.298200000000001</v>
      </c>
      <c r="Q150" s="134">
        <v>4.9268999999999998</v>
      </c>
      <c r="R150" s="134">
        <v>4.9409000000000001</v>
      </c>
      <c r="S150" s="134">
        <v>22.120899999999999</v>
      </c>
      <c r="T150" s="134">
        <v>22.162700000000001</v>
      </c>
      <c r="U150" s="134">
        <v>22.988800000000001</v>
      </c>
      <c r="V150" s="134">
        <v>6.8552999999999997</v>
      </c>
      <c r="W150" s="134">
        <v>4.4618000000000002</v>
      </c>
      <c r="X150" s="134">
        <v>7.6196000000000002</v>
      </c>
      <c r="Y150" s="134">
        <v>7.915</v>
      </c>
      <c r="Z150" s="134">
        <v>1.8124</v>
      </c>
      <c r="AA150" s="134">
        <v>5.5631000000000004</v>
      </c>
      <c r="AB150" s="134">
        <v>8.0521999999999991</v>
      </c>
      <c r="AC150" s="134">
        <v>0.85160000000000002</v>
      </c>
      <c r="AD150" s="135"/>
      <c r="AE150" s="135"/>
      <c r="AF150" s="135"/>
    </row>
    <row r="151" spans="1:32" hidden="1" outlineLevel="1" collapsed="1">
      <c r="A151" s="8">
        <v>44805</v>
      </c>
      <c r="B151" s="134">
        <v>790370.24899503996</v>
      </c>
      <c r="C151" s="134">
        <v>523857.72535751999</v>
      </c>
      <c r="D151" s="134">
        <v>266512.52363751997</v>
      </c>
      <c r="E151" s="134">
        <v>242602.84142811</v>
      </c>
      <c r="F151" s="134">
        <v>219315.83408691999</v>
      </c>
      <c r="G151" s="134">
        <v>23287.007341190001</v>
      </c>
      <c r="H151" s="134">
        <v>622649.83421573008</v>
      </c>
      <c r="I151" s="134">
        <v>409490.02833769005</v>
      </c>
      <c r="J151" s="134">
        <v>213159.80587803997</v>
      </c>
      <c r="K151" s="134">
        <v>953571.73533595994</v>
      </c>
      <c r="L151" s="134">
        <v>596053.83222991996</v>
      </c>
      <c r="M151" s="134">
        <v>357517.90310603997</v>
      </c>
      <c r="N151" s="134">
        <v>16.003499999999999</v>
      </c>
      <c r="O151" s="134">
        <v>19.5928</v>
      </c>
      <c r="P151" s="134">
        <v>19.845500000000001</v>
      </c>
      <c r="Q151" s="134">
        <v>5.4863</v>
      </c>
      <c r="R151" s="134">
        <v>5.5003000000000002</v>
      </c>
      <c r="S151" s="134">
        <v>30.880600000000001</v>
      </c>
      <c r="T151" s="134">
        <v>30.875299999999999</v>
      </c>
      <c r="U151" s="134">
        <v>35.677300000000002</v>
      </c>
      <c r="V151" s="134">
        <v>32.356400000000001</v>
      </c>
      <c r="W151" s="134">
        <v>5.4943</v>
      </c>
      <c r="X151" s="134">
        <v>8.6793999999999993</v>
      </c>
      <c r="Y151" s="134">
        <v>9.0785999999999998</v>
      </c>
      <c r="Z151" s="134">
        <v>1.2259</v>
      </c>
      <c r="AA151" s="134">
        <v>6.1487999999999996</v>
      </c>
      <c r="AB151" s="134">
        <v>9.1071000000000009</v>
      </c>
      <c r="AC151" s="134">
        <v>0.82569999999999999</v>
      </c>
      <c r="AD151" s="135"/>
      <c r="AE151" s="135"/>
      <c r="AF151" s="135"/>
    </row>
    <row r="152" spans="1:32" hidden="1" outlineLevel="1" collapsed="1">
      <c r="A152" s="8">
        <v>44835</v>
      </c>
      <c r="B152" s="134">
        <v>780807.86916430003</v>
      </c>
      <c r="C152" s="134">
        <v>518708.14917640999</v>
      </c>
      <c r="D152" s="134">
        <v>262099.71998789001</v>
      </c>
      <c r="E152" s="134">
        <v>238427.47525789999</v>
      </c>
      <c r="F152" s="134">
        <v>215289.62057515001</v>
      </c>
      <c r="G152" s="134">
        <v>23137.854682749999</v>
      </c>
      <c r="H152" s="134">
        <v>656453.55709944002</v>
      </c>
      <c r="I152" s="134">
        <v>433142.35342066997</v>
      </c>
      <c r="J152" s="134">
        <v>223311.20367876999</v>
      </c>
      <c r="K152" s="134">
        <v>963991.10576274991</v>
      </c>
      <c r="L152" s="134">
        <v>597098.25050840992</v>
      </c>
      <c r="M152" s="134">
        <v>366892.8552543401</v>
      </c>
      <c r="N152" s="134">
        <v>16.5001</v>
      </c>
      <c r="O152" s="134">
        <v>19.6172</v>
      </c>
      <c r="P152" s="134">
        <v>19.796399999999998</v>
      </c>
      <c r="Q152" s="134">
        <v>5.9531000000000001</v>
      </c>
      <c r="R152" s="134">
        <v>5.9679000000000002</v>
      </c>
      <c r="S152" s="134">
        <v>32.267800000000001</v>
      </c>
      <c r="T152" s="134">
        <v>32.279899999999998</v>
      </c>
      <c r="U152" s="134">
        <v>36.929099999999998</v>
      </c>
      <c r="V152" s="134">
        <v>25.384499999999999</v>
      </c>
      <c r="W152" s="134">
        <v>4.5465</v>
      </c>
      <c r="X152" s="134">
        <v>8.8080999999999996</v>
      </c>
      <c r="Y152" s="134">
        <v>8.9715000000000007</v>
      </c>
      <c r="Z152" s="134">
        <v>1.3329</v>
      </c>
      <c r="AA152" s="134">
        <v>5.8095999999999997</v>
      </c>
      <c r="AB152" s="134">
        <v>9.2348999999999997</v>
      </c>
      <c r="AC152" s="134">
        <v>0.70850000000000002</v>
      </c>
      <c r="AD152" s="135"/>
      <c r="AE152" s="135"/>
      <c r="AF152" s="135"/>
    </row>
    <row r="153" spans="1:32" hidden="1" outlineLevel="1" collapsed="1">
      <c r="A153" s="8">
        <v>44866</v>
      </c>
      <c r="B153" s="134">
        <v>777368.94187638001</v>
      </c>
      <c r="C153" s="134">
        <v>514144.17836779001</v>
      </c>
      <c r="D153" s="134">
        <v>263224.76350859</v>
      </c>
      <c r="E153" s="134">
        <v>237057.00412914</v>
      </c>
      <c r="F153" s="134">
        <v>214093.98311648</v>
      </c>
      <c r="G153" s="134">
        <v>22963.02101266</v>
      </c>
      <c r="H153" s="134">
        <v>662914.83925431012</v>
      </c>
      <c r="I153" s="134">
        <v>440375.52147535997</v>
      </c>
      <c r="J153" s="134">
        <v>222539.31777894992</v>
      </c>
      <c r="K153" s="134">
        <v>987388.88908003003</v>
      </c>
      <c r="L153" s="134">
        <v>611058.09274979995</v>
      </c>
      <c r="M153" s="134">
        <v>376330.79633023002</v>
      </c>
      <c r="N153" s="134">
        <v>17.055</v>
      </c>
      <c r="O153" s="134">
        <v>20.5549</v>
      </c>
      <c r="P153" s="134">
        <v>20.8415</v>
      </c>
      <c r="Q153" s="134">
        <v>5.3611000000000004</v>
      </c>
      <c r="R153" s="134">
        <v>5.3743999999999996</v>
      </c>
      <c r="S153" s="134">
        <v>29.770199999999999</v>
      </c>
      <c r="T153" s="134">
        <v>29.836600000000001</v>
      </c>
      <c r="U153" s="134">
        <v>34.619</v>
      </c>
      <c r="V153" s="134">
        <v>5.5465999999999998</v>
      </c>
      <c r="W153" s="134">
        <v>4.1071999999999997</v>
      </c>
      <c r="X153" s="134">
        <v>9.4728999999999992</v>
      </c>
      <c r="Y153" s="134">
        <v>9.6765000000000008</v>
      </c>
      <c r="Z153" s="134">
        <v>1.4874000000000001</v>
      </c>
      <c r="AA153" s="134">
        <v>6.5145999999999997</v>
      </c>
      <c r="AB153" s="134">
        <v>10.011100000000001</v>
      </c>
      <c r="AC153" s="134">
        <v>0.65690000000000004</v>
      </c>
      <c r="AD153" s="135"/>
      <c r="AE153" s="135"/>
      <c r="AF153" s="135"/>
    </row>
    <row r="154" spans="1:32" hidden="1" outlineLevel="1" collapsed="1">
      <c r="A154" s="8">
        <v>44896</v>
      </c>
      <c r="B154" s="134">
        <v>754371.43777830002</v>
      </c>
      <c r="C154" s="134">
        <v>504305.86445997999</v>
      </c>
      <c r="D154" s="134">
        <v>250065.57331832001</v>
      </c>
      <c r="E154" s="134">
        <v>221105.31541559001</v>
      </c>
      <c r="F154" s="134">
        <v>207608.16664839</v>
      </c>
      <c r="G154" s="134">
        <v>13497.1487672</v>
      </c>
      <c r="H154" s="134">
        <v>703538.25089143007</v>
      </c>
      <c r="I154" s="134">
        <v>486752.49809719017</v>
      </c>
      <c r="J154" s="134">
        <v>216785.75279423996</v>
      </c>
      <c r="K154" s="134">
        <v>1045731.10717834</v>
      </c>
      <c r="L154" s="134">
        <v>653343.07504389016</v>
      </c>
      <c r="M154" s="134">
        <v>392388.03213445004</v>
      </c>
      <c r="N154" s="134">
        <v>16.626100000000001</v>
      </c>
      <c r="O154" s="134">
        <v>20.051400000000001</v>
      </c>
      <c r="P154" s="134">
        <v>20.202200000000001</v>
      </c>
      <c r="Q154" s="134">
        <v>5.1839000000000004</v>
      </c>
      <c r="R154" s="134">
        <v>5.1957000000000004</v>
      </c>
      <c r="S154" s="134">
        <v>29.3583</v>
      </c>
      <c r="T154" s="134">
        <v>29.371400000000001</v>
      </c>
      <c r="U154" s="134">
        <v>34.5062</v>
      </c>
      <c r="V154" s="134">
        <v>12.0039</v>
      </c>
      <c r="W154" s="134">
        <v>7.3026</v>
      </c>
      <c r="X154" s="134">
        <v>10.384499999999999</v>
      </c>
      <c r="Y154" s="134">
        <v>10.633900000000001</v>
      </c>
      <c r="Z154" s="134">
        <v>1.3931</v>
      </c>
      <c r="AA154" s="134">
        <v>6.9015000000000004</v>
      </c>
      <c r="AB154" s="134">
        <v>10.621499999999999</v>
      </c>
      <c r="AC154" s="134">
        <v>0.58540000000000003</v>
      </c>
      <c r="AD154" s="135"/>
      <c r="AE154" s="135"/>
      <c r="AF154" s="135"/>
    </row>
    <row r="155" spans="1:32" hidden="1" outlineLevel="1" collapsed="1">
      <c r="A155" s="8">
        <v>44927</v>
      </c>
      <c r="B155" s="134">
        <v>748245.83213097998</v>
      </c>
      <c r="C155" s="134">
        <v>499531.53615537001</v>
      </c>
      <c r="D155" s="134">
        <v>248714.29597561</v>
      </c>
      <c r="E155" s="134">
        <v>221605.60522192001</v>
      </c>
      <c r="F155" s="134">
        <v>208153.38842669001</v>
      </c>
      <c r="G155" s="134">
        <v>13452.216795230001</v>
      </c>
      <c r="H155" s="134">
        <v>731780.95903499005</v>
      </c>
      <c r="I155" s="134">
        <v>494014.57069622987</v>
      </c>
      <c r="J155" s="134">
        <v>237766.38833876007</v>
      </c>
      <c r="K155" s="134">
        <v>1036022.3527826297</v>
      </c>
      <c r="L155" s="134">
        <v>634501.24871223001</v>
      </c>
      <c r="M155" s="134">
        <v>401521.1040704</v>
      </c>
      <c r="N155" s="134">
        <v>17.211500000000001</v>
      </c>
      <c r="O155" s="134">
        <v>19.5397</v>
      </c>
      <c r="P155" s="134">
        <v>19.532399999999999</v>
      </c>
      <c r="Q155" s="134">
        <v>5.8442999999999996</v>
      </c>
      <c r="R155" s="134">
        <v>5.8604000000000003</v>
      </c>
      <c r="S155" s="134">
        <v>29.0185</v>
      </c>
      <c r="T155" s="134">
        <v>29.035799999999998</v>
      </c>
      <c r="U155" s="134">
        <v>34.876300000000001</v>
      </c>
      <c r="V155" s="134">
        <v>11.606199999999999</v>
      </c>
      <c r="W155" s="134">
        <v>6.7054</v>
      </c>
      <c r="X155" s="134">
        <v>10.4566</v>
      </c>
      <c r="Y155" s="134">
        <v>10.705</v>
      </c>
      <c r="Z155" s="134">
        <v>0.91659999999999997</v>
      </c>
      <c r="AA155" s="134">
        <v>6.3724999999999996</v>
      </c>
      <c r="AB155" s="134">
        <v>10.595499999999999</v>
      </c>
      <c r="AC155" s="134">
        <v>0.60199999999999998</v>
      </c>
      <c r="AD155" s="135"/>
      <c r="AE155" s="135"/>
      <c r="AF155" s="135"/>
    </row>
    <row r="156" spans="1:32" hidden="1" outlineLevel="1" collapsed="1">
      <c r="A156" s="8">
        <v>44958</v>
      </c>
      <c r="B156" s="134">
        <v>738574.13841358002</v>
      </c>
      <c r="C156" s="134">
        <v>497960.29769123002</v>
      </c>
      <c r="D156" s="134">
        <v>240613.84072235</v>
      </c>
      <c r="E156" s="134">
        <v>217164.32826846</v>
      </c>
      <c r="F156" s="134">
        <v>203908.83594692001</v>
      </c>
      <c r="G156" s="134">
        <v>13255.492321539999</v>
      </c>
      <c r="H156" s="134">
        <v>751537.95134174998</v>
      </c>
      <c r="I156" s="134">
        <v>514565.79919944017</v>
      </c>
      <c r="J156" s="134">
        <v>236972.15214230999</v>
      </c>
      <c r="K156" s="134">
        <v>1047661.2763079401</v>
      </c>
      <c r="L156" s="134">
        <v>639299.47860683012</v>
      </c>
      <c r="M156" s="134">
        <v>408361.79770111002</v>
      </c>
      <c r="N156" s="134">
        <v>17.1265</v>
      </c>
      <c r="O156" s="134">
        <v>20.353400000000001</v>
      </c>
      <c r="P156" s="134">
        <v>20.511299999999999</v>
      </c>
      <c r="Q156" s="134">
        <v>5.4401000000000002</v>
      </c>
      <c r="R156" s="134">
        <v>5.4497999999999998</v>
      </c>
      <c r="S156" s="134">
        <v>29.7636</v>
      </c>
      <c r="T156" s="134">
        <v>29.781600000000001</v>
      </c>
      <c r="U156" s="134">
        <v>35.554400000000001</v>
      </c>
      <c r="V156" s="134">
        <v>14.5724</v>
      </c>
      <c r="W156" s="134">
        <v>7.4347000000000003</v>
      </c>
      <c r="X156" s="134">
        <v>10.449199999999999</v>
      </c>
      <c r="Y156" s="134">
        <v>12.0297</v>
      </c>
      <c r="Z156" s="134">
        <v>0.62190000000000001</v>
      </c>
      <c r="AA156" s="134">
        <v>6.3064999999999998</v>
      </c>
      <c r="AB156" s="134">
        <v>10.791600000000001</v>
      </c>
      <c r="AC156" s="134">
        <v>0.63419999999999999</v>
      </c>
      <c r="AD156" s="135"/>
      <c r="AE156" s="135"/>
      <c r="AF156" s="135"/>
    </row>
    <row r="157" spans="1:32" hidden="1" outlineLevel="1" collapsed="1">
      <c r="A157" s="8">
        <v>44986</v>
      </c>
      <c r="B157" s="134">
        <v>727663.41209197999</v>
      </c>
      <c r="C157" s="134">
        <v>489963.62437336001</v>
      </c>
      <c r="D157" s="134">
        <v>237699.78771862001</v>
      </c>
      <c r="E157" s="134">
        <v>216979.51235202001</v>
      </c>
      <c r="F157" s="134">
        <v>203741.67495702999</v>
      </c>
      <c r="G157" s="134">
        <v>13237.83739499</v>
      </c>
      <c r="H157" s="134">
        <v>792647.19314857991</v>
      </c>
      <c r="I157" s="134">
        <v>538879.76501426997</v>
      </c>
      <c r="J157" s="134">
        <v>253767.42813431</v>
      </c>
      <c r="K157" s="134">
        <v>1055407.8240994602</v>
      </c>
      <c r="L157" s="134">
        <v>645718.68715368991</v>
      </c>
      <c r="M157" s="134">
        <v>409689.13694577001</v>
      </c>
      <c r="N157" s="134">
        <v>17.1692</v>
      </c>
      <c r="O157" s="134">
        <v>20.1525</v>
      </c>
      <c r="P157" s="134">
        <v>20.227599999999999</v>
      </c>
      <c r="Q157" s="134">
        <v>6.1505000000000001</v>
      </c>
      <c r="R157" s="134">
        <v>6.1584000000000003</v>
      </c>
      <c r="S157" s="134">
        <v>30.294599999999999</v>
      </c>
      <c r="T157" s="134">
        <v>30.311499999999999</v>
      </c>
      <c r="U157" s="134">
        <v>36.035499999999999</v>
      </c>
      <c r="V157" s="134">
        <v>13.6073</v>
      </c>
      <c r="W157" s="134">
        <v>5.9743000000000004</v>
      </c>
      <c r="X157" s="134">
        <v>11.3345</v>
      </c>
      <c r="Y157" s="134">
        <v>13.314</v>
      </c>
      <c r="Z157" s="134">
        <v>0.32279999999999998</v>
      </c>
      <c r="AA157" s="134">
        <v>7.1878000000000002</v>
      </c>
      <c r="AB157" s="134">
        <v>11.388299999999999</v>
      </c>
      <c r="AC157" s="134">
        <v>0.70289999999999997</v>
      </c>
      <c r="AD157" s="135"/>
      <c r="AE157" s="135"/>
      <c r="AF157" s="135"/>
    </row>
    <row r="158" spans="1:32" hidden="1" outlineLevel="1" collapsed="1">
      <c r="A158" s="8">
        <v>45017</v>
      </c>
      <c r="B158" s="134">
        <v>719720.85921299004</v>
      </c>
      <c r="C158" s="134">
        <v>483272.58485948999</v>
      </c>
      <c r="D158" s="134">
        <v>236448.27435349999</v>
      </c>
      <c r="E158" s="134">
        <v>216574.49629084</v>
      </c>
      <c r="F158" s="134">
        <v>203337.48144556</v>
      </c>
      <c r="G158" s="134">
        <v>13237.01484528</v>
      </c>
      <c r="H158" s="134">
        <v>830001.98681533977</v>
      </c>
      <c r="I158" s="134">
        <v>570044.55207043001</v>
      </c>
      <c r="J158" s="134">
        <v>259957.43474490999</v>
      </c>
      <c r="K158" s="134">
        <v>1061069.3329924101</v>
      </c>
      <c r="L158" s="134">
        <v>654964.81968311989</v>
      </c>
      <c r="M158" s="134">
        <v>406104.51330928999</v>
      </c>
      <c r="N158" s="134">
        <v>18.371600000000001</v>
      </c>
      <c r="O158" s="134">
        <v>20.18</v>
      </c>
      <c r="P158" s="134">
        <v>20.207100000000001</v>
      </c>
      <c r="Q158" s="134">
        <v>6.7682000000000002</v>
      </c>
      <c r="R158" s="134">
        <v>6.7797000000000001</v>
      </c>
      <c r="S158" s="134">
        <v>30.003799999999998</v>
      </c>
      <c r="T158" s="134">
        <v>30.0688</v>
      </c>
      <c r="U158" s="134">
        <v>35.5732</v>
      </c>
      <c r="V158" s="134">
        <v>8.8583999999999996</v>
      </c>
      <c r="W158" s="134">
        <v>5.2759999999999998</v>
      </c>
      <c r="X158" s="134">
        <v>11.259600000000001</v>
      </c>
      <c r="Y158" s="134">
        <v>13.2477</v>
      </c>
      <c r="Z158" s="134">
        <v>0.40360000000000001</v>
      </c>
      <c r="AA158" s="134">
        <v>7.6436000000000002</v>
      </c>
      <c r="AB158" s="134">
        <v>11.374499999999999</v>
      </c>
      <c r="AC158" s="134">
        <v>0.76459999999999995</v>
      </c>
      <c r="AD158" s="135"/>
      <c r="AE158" s="135"/>
      <c r="AF158" s="135"/>
    </row>
    <row r="159" spans="1:32" hidden="1" outlineLevel="1" collapsed="1">
      <c r="A159" s="8">
        <v>45047</v>
      </c>
      <c r="B159" s="134">
        <v>709809.64764890005</v>
      </c>
      <c r="C159" s="134">
        <v>479626.24129345</v>
      </c>
      <c r="D159" s="134">
        <v>230183.40635544999</v>
      </c>
      <c r="E159" s="134">
        <v>219474.83053927001</v>
      </c>
      <c r="F159" s="134">
        <v>206199.71551211999</v>
      </c>
      <c r="G159" s="134">
        <v>13275.115027149999</v>
      </c>
      <c r="H159" s="134">
        <v>862196.32016382983</v>
      </c>
      <c r="I159" s="134">
        <v>593114.93082536012</v>
      </c>
      <c r="J159" s="134">
        <v>269081.38933847006</v>
      </c>
      <c r="K159" s="134">
        <v>1062812.9352682</v>
      </c>
      <c r="L159" s="134">
        <v>669176.10462166008</v>
      </c>
      <c r="M159" s="134">
        <v>393636.83064654004</v>
      </c>
      <c r="N159" s="134">
        <v>18.484000000000002</v>
      </c>
      <c r="O159" s="134">
        <v>20.346299999999999</v>
      </c>
      <c r="P159" s="134">
        <v>20.398399999999999</v>
      </c>
      <c r="Q159" s="134">
        <v>6.6821999999999999</v>
      </c>
      <c r="R159" s="134">
        <v>6.6984000000000004</v>
      </c>
      <c r="S159" s="134">
        <v>29.241199999999999</v>
      </c>
      <c r="T159" s="134">
        <v>29.303000000000001</v>
      </c>
      <c r="U159" s="134">
        <v>35.684800000000003</v>
      </c>
      <c r="V159" s="134">
        <v>10.5806</v>
      </c>
      <c r="W159" s="134">
        <v>7.0739000000000001</v>
      </c>
      <c r="X159" s="134">
        <v>10.745799999999999</v>
      </c>
      <c r="Y159" s="134">
        <v>13.5951</v>
      </c>
      <c r="Z159" s="134">
        <v>0.6804</v>
      </c>
      <c r="AA159" s="134">
        <v>8.5869999999999997</v>
      </c>
      <c r="AB159" s="134">
        <v>12.0404</v>
      </c>
      <c r="AC159" s="134">
        <v>0.86209999999999998</v>
      </c>
      <c r="AD159" s="135"/>
      <c r="AE159" s="135"/>
      <c r="AF159" s="135"/>
    </row>
    <row r="160" spans="1:32" hidden="1" outlineLevel="1" collapsed="1">
      <c r="A160" s="8">
        <v>45078</v>
      </c>
      <c r="B160" s="134">
        <v>708219.10550030996</v>
      </c>
      <c r="C160" s="134">
        <v>479776.62167435</v>
      </c>
      <c r="D160" s="134">
        <v>228442.48382595999</v>
      </c>
      <c r="E160" s="134">
        <v>220215.77482816999</v>
      </c>
      <c r="F160" s="134">
        <v>206957.05766692001</v>
      </c>
      <c r="G160" s="134">
        <v>13258.717161250001</v>
      </c>
      <c r="H160" s="134">
        <v>885462.6594248201</v>
      </c>
      <c r="I160" s="134">
        <v>607259.13442058</v>
      </c>
      <c r="J160" s="134">
        <v>278203.52500423999</v>
      </c>
      <c r="K160" s="134">
        <v>1091579.69275181</v>
      </c>
      <c r="L160" s="134">
        <v>700108.83593826997</v>
      </c>
      <c r="M160" s="134">
        <v>391470.85681353998</v>
      </c>
      <c r="N160" s="134">
        <v>17.3474</v>
      </c>
      <c r="O160" s="134">
        <v>19.837900000000001</v>
      </c>
      <c r="P160" s="134">
        <v>19.717099999999999</v>
      </c>
      <c r="Q160" s="134">
        <v>6.1070000000000002</v>
      </c>
      <c r="R160" s="134">
        <v>6.1158999999999999</v>
      </c>
      <c r="S160" s="134">
        <v>28.281600000000001</v>
      </c>
      <c r="T160" s="134">
        <v>28.304500000000001</v>
      </c>
      <c r="U160" s="134">
        <v>34.553199999999997</v>
      </c>
      <c r="V160" s="134">
        <v>13.921900000000001</v>
      </c>
      <c r="W160" s="134">
        <v>9.1522000000000006</v>
      </c>
      <c r="X160" s="134">
        <v>11.2874</v>
      </c>
      <c r="Y160" s="134">
        <v>14.1534</v>
      </c>
      <c r="Z160" s="134">
        <v>0.72650000000000003</v>
      </c>
      <c r="AA160" s="134">
        <v>8.9025999999999996</v>
      </c>
      <c r="AB160" s="134">
        <v>12.1332</v>
      </c>
      <c r="AC160" s="134">
        <v>1.0165</v>
      </c>
      <c r="AD160" s="135"/>
      <c r="AE160" s="135"/>
      <c r="AF160" s="135"/>
    </row>
    <row r="161" spans="1:32" hidden="1" outlineLevel="1" collapsed="1">
      <c r="A161" s="8">
        <v>45108</v>
      </c>
      <c r="B161" s="134">
        <v>709964.75576278998</v>
      </c>
      <c r="C161" s="134">
        <v>479604.40203967999</v>
      </c>
      <c r="D161" s="134">
        <v>230360.35372310999</v>
      </c>
      <c r="E161" s="134">
        <v>222807.20387374001</v>
      </c>
      <c r="F161" s="134">
        <v>209579.38094013999</v>
      </c>
      <c r="G161" s="134">
        <v>13227.8229336</v>
      </c>
      <c r="H161" s="134">
        <v>917150.45685259008</v>
      </c>
      <c r="I161" s="134">
        <v>636600.13270605996</v>
      </c>
      <c r="J161" s="134">
        <v>280550.32414653001</v>
      </c>
      <c r="K161" s="134">
        <v>1102978.8640185199</v>
      </c>
      <c r="L161" s="134">
        <v>712799.08174119995</v>
      </c>
      <c r="M161" s="134">
        <v>390179.78227732005</v>
      </c>
      <c r="N161" s="134">
        <v>17.8385</v>
      </c>
      <c r="O161" s="134">
        <v>19.723099999999999</v>
      </c>
      <c r="P161" s="134">
        <v>19.625399999999999</v>
      </c>
      <c r="Q161" s="134">
        <v>6.2839</v>
      </c>
      <c r="R161" s="134">
        <v>6.2827999999999999</v>
      </c>
      <c r="S161" s="134">
        <v>28.106300000000001</v>
      </c>
      <c r="T161" s="134">
        <v>28.118500000000001</v>
      </c>
      <c r="U161" s="134">
        <v>34.444499999999998</v>
      </c>
      <c r="V161" s="134">
        <v>14.7906</v>
      </c>
      <c r="W161" s="134">
        <v>8.4078999999999997</v>
      </c>
      <c r="X161" s="134">
        <v>11.547599999999999</v>
      </c>
      <c r="Y161" s="134">
        <v>14.363099999999999</v>
      </c>
      <c r="Z161" s="134">
        <v>0.75239999999999996</v>
      </c>
      <c r="AA161" s="134">
        <v>9.7796000000000003</v>
      </c>
      <c r="AB161" s="134">
        <v>12.785299999999999</v>
      </c>
      <c r="AC161" s="134">
        <v>1.1254999999999999</v>
      </c>
      <c r="AD161" s="135"/>
      <c r="AE161" s="135"/>
      <c r="AF161" s="135"/>
    </row>
    <row r="162" spans="1:32" hidden="1" outlineLevel="1" collapsed="1">
      <c r="A162" s="8">
        <v>45139</v>
      </c>
      <c r="B162" s="134">
        <v>713155.81799620006</v>
      </c>
      <c r="C162" s="134">
        <v>481441.84062342002</v>
      </c>
      <c r="D162" s="134">
        <v>231713.97737278001</v>
      </c>
      <c r="E162" s="134">
        <v>228463.55731184999</v>
      </c>
      <c r="F162" s="134">
        <v>215303.03788208001</v>
      </c>
      <c r="G162" s="134">
        <v>13160.51942977</v>
      </c>
      <c r="H162" s="134">
        <v>905925.17456174013</v>
      </c>
      <c r="I162" s="134">
        <v>629310.99110782996</v>
      </c>
      <c r="J162" s="134">
        <v>276614.18345390999</v>
      </c>
      <c r="K162" s="134">
        <v>1109558.4107165397</v>
      </c>
      <c r="L162" s="134">
        <v>718074.14788281999</v>
      </c>
      <c r="M162" s="134">
        <v>391484.26283371996</v>
      </c>
      <c r="N162" s="134">
        <v>17.119900000000001</v>
      </c>
      <c r="O162" s="134">
        <v>19.308</v>
      </c>
      <c r="P162" s="134">
        <v>18.9726</v>
      </c>
      <c r="Q162" s="134">
        <v>6.5004999999999997</v>
      </c>
      <c r="R162" s="134">
        <v>6.5000999999999998</v>
      </c>
      <c r="S162" s="134">
        <v>28.177800000000001</v>
      </c>
      <c r="T162" s="134">
        <v>28.194900000000001</v>
      </c>
      <c r="U162" s="134">
        <v>34.309600000000003</v>
      </c>
      <c r="V162" s="134">
        <v>11.491400000000001</v>
      </c>
      <c r="W162" s="134">
        <v>5.7411000000000003</v>
      </c>
      <c r="X162" s="134">
        <v>10.77</v>
      </c>
      <c r="Y162" s="134">
        <v>13.383100000000001</v>
      </c>
      <c r="Z162" s="134">
        <v>0.73519999999999996</v>
      </c>
      <c r="AA162" s="134">
        <v>9.1335999999999995</v>
      </c>
      <c r="AB162" s="134">
        <v>12.3264</v>
      </c>
      <c r="AC162" s="134">
        <v>1.1169</v>
      </c>
      <c r="AD162" s="135"/>
      <c r="AE162" s="135"/>
      <c r="AF162" s="135"/>
    </row>
    <row r="163" spans="1:32" hidden="1" outlineLevel="1" collapsed="1">
      <c r="A163" s="8">
        <v>45170</v>
      </c>
      <c r="B163" s="134">
        <v>716887.19316976005</v>
      </c>
      <c r="C163" s="134">
        <v>488473.73816995998</v>
      </c>
      <c r="D163" s="134">
        <v>228413.45499979999</v>
      </c>
      <c r="E163" s="134">
        <v>228827.04156536999</v>
      </c>
      <c r="F163" s="134">
        <v>215720.28257633999</v>
      </c>
      <c r="G163" s="134">
        <v>13106.758989030001</v>
      </c>
      <c r="H163" s="134">
        <v>891723.2460429701</v>
      </c>
      <c r="I163" s="134">
        <v>632606.14056669013</v>
      </c>
      <c r="J163" s="134">
        <v>259117.10547627998</v>
      </c>
      <c r="K163" s="134">
        <v>1132555.8474204696</v>
      </c>
      <c r="L163" s="134">
        <v>735005.15566614014</v>
      </c>
      <c r="M163" s="134">
        <v>397550.69175432995</v>
      </c>
      <c r="N163" s="134">
        <v>16.635200000000001</v>
      </c>
      <c r="O163" s="134">
        <v>18.8233</v>
      </c>
      <c r="P163" s="134">
        <v>18.459</v>
      </c>
      <c r="Q163" s="134">
        <v>6.7666000000000004</v>
      </c>
      <c r="R163" s="134">
        <v>6.7671999999999999</v>
      </c>
      <c r="S163" s="134">
        <v>28.201599999999999</v>
      </c>
      <c r="T163" s="134">
        <v>28.235600000000002</v>
      </c>
      <c r="U163" s="134">
        <v>34.319000000000003</v>
      </c>
      <c r="V163" s="134">
        <v>8.5813000000000006</v>
      </c>
      <c r="W163" s="134">
        <v>6.0434999999999999</v>
      </c>
      <c r="X163" s="134">
        <v>10.8559</v>
      </c>
      <c r="Y163" s="134">
        <v>12.4922</v>
      </c>
      <c r="Z163" s="134">
        <v>0.5806</v>
      </c>
      <c r="AA163" s="134">
        <v>8.8439999999999994</v>
      </c>
      <c r="AB163" s="134">
        <v>12.1328</v>
      </c>
      <c r="AC163" s="134">
        <v>1.1124000000000001</v>
      </c>
      <c r="AD163" s="135"/>
      <c r="AE163" s="135"/>
      <c r="AF163" s="135"/>
    </row>
    <row r="164" spans="1:32" hidden="1" outlineLevel="1" collapsed="1">
      <c r="A164" s="8">
        <v>45200</v>
      </c>
      <c r="B164" s="134">
        <v>718369.46228424995</v>
      </c>
      <c r="C164" s="134">
        <v>488706.57395166002</v>
      </c>
      <c r="D164" s="134">
        <v>229662.88833259</v>
      </c>
      <c r="E164" s="134">
        <v>233150.14481970001</v>
      </c>
      <c r="F164" s="134">
        <v>220223.30666559999</v>
      </c>
      <c r="G164" s="134">
        <v>12926.8381541</v>
      </c>
      <c r="H164" s="134">
        <v>907968.45875737991</v>
      </c>
      <c r="I164" s="134">
        <v>644456.12036711001</v>
      </c>
      <c r="J164" s="134">
        <v>263512.33839027002</v>
      </c>
      <c r="K164" s="134">
        <v>1137509.6404081101</v>
      </c>
      <c r="L164" s="134">
        <v>733179.29729470017</v>
      </c>
      <c r="M164" s="134">
        <v>404330.34311341005</v>
      </c>
      <c r="N164" s="134">
        <v>17.337700000000002</v>
      </c>
      <c r="O164" s="134">
        <v>19.058499999999999</v>
      </c>
      <c r="P164" s="134">
        <v>18.937999999999999</v>
      </c>
      <c r="Q164" s="134">
        <v>6.9523000000000001</v>
      </c>
      <c r="R164" s="134">
        <v>6.9542999999999999</v>
      </c>
      <c r="S164" s="134">
        <v>28.290900000000001</v>
      </c>
      <c r="T164" s="134">
        <v>28.296600000000002</v>
      </c>
      <c r="U164" s="134">
        <v>34.415300000000002</v>
      </c>
      <c r="V164" s="134">
        <v>16.569500000000001</v>
      </c>
      <c r="W164" s="134">
        <v>8.7034000000000002</v>
      </c>
      <c r="X164" s="134">
        <v>9.2029999999999994</v>
      </c>
      <c r="Y164" s="134">
        <v>10.4796</v>
      </c>
      <c r="Z164" s="134">
        <v>0.50870000000000004</v>
      </c>
      <c r="AA164" s="134">
        <v>8.5747</v>
      </c>
      <c r="AB164" s="134">
        <v>11.688700000000001</v>
      </c>
      <c r="AC164" s="134">
        <v>0.9758</v>
      </c>
      <c r="AD164" s="135"/>
      <c r="AE164" s="135"/>
      <c r="AF164" s="135"/>
    </row>
    <row r="165" spans="1:32" hidden="1" outlineLevel="1" collapsed="1">
      <c r="A165" s="8">
        <v>45231</v>
      </c>
      <c r="B165" s="134">
        <v>726625.28596569004</v>
      </c>
      <c r="C165" s="134">
        <v>493669.94348664</v>
      </c>
      <c r="D165" s="134">
        <v>232955.34247905001</v>
      </c>
      <c r="E165" s="134">
        <v>240242.53488254</v>
      </c>
      <c r="F165" s="134">
        <v>227371.21631643001</v>
      </c>
      <c r="G165" s="134">
        <v>12871.31856611</v>
      </c>
      <c r="H165" s="134">
        <v>926969.77827066975</v>
      </c>
      <c r="I165" s="134">
        <v>669979.04702510999</v>
      </c>
      <c r="J165" s="134">
        <v>256990.73124555993</v>
      </c>
      <c r="K165" s="134">
        <v>1165240.90674261</v>
      </c>
      <c r="L165" s="134">
        <v>755064.40329894004</v>
      </c>
      <c r="M165" s="134">
        <v>410176.50344366999</v>
      </c>
      <c r="N165" s="134">
        <v>16.031500000000001</v>
      </c>
      <c r="O165" s="134">
        <v>18.003299999999999</v>
      </c>
      <c r="P165" s="134">
        <v>17.5944</v>
      </c>
      <c r="Q165" s="134">
        <v>7.0457999999999998</v>
      </c>
      <c r="R165" s="134">
        <v>7.0488</v>
      </c>
      <c r="S165" s="134">
        <v>27.273299999999999</v>
      </c>
      <c r="T165" s="134">
        <v>27.286899999999999</v>
      </c>
      <c r="U165" s="134">
        <v>33.186300000000003</v>
      </c>
      <c r="V165" s="134">
        <v>11.624599999999999</v>
      </c>
      <c r="W165" s="134">
        <v>6.3563999999999998</v>
      </c>
      <c r="X165" s="134">
        <v>8.8204999999999991</v>
      </c>
      <c r="Y165" s="134">
        <v>10.190799999999999</v>
      </c>
      <c r="Z165" s="134">
        <v>0.57550000000000001</v>
      </c>
      <c r="AA165" s="134">
        <v>8.8234999999999992</v>
      </c>
      <c r="AB165" s="134">
        <v>11.6874</v>
      </c>
      <c r="AC165" s="134">
        <v>0.99660000000000004</v>
      </c>
      <c r="AD165" s="135"/>
      <c r="AE165" s="135"/>
      <c r="AF165" s="135"/>
    </row>
    <row r="166" spans="1:32" hidden="1" outlineLevel="1" collapsed="1">
      <c r="A166" s="8">
        <v>45261</v>
      </c>
      <c r="B166" s="134">
        <v>735295.46004999999</v>
      </c>
      <c r="C166" s="134">
        <v>495414.10023421998</v>
      </c>
      <c r="D166" s="134">
        <v>239881.35981577999</v>
      </c>
      <c r="E166" s="134">
        <v>236469.91155936001</v>
      </c>
      <c r="F166" s="134">
        <v>224043.28096584001</v>
      </c>
      <c r="G166" s="134">
        <v>12426.63059352</v>
      </c>
      <c r="H166" s="134">
        <v>1031122.16128981</v>
      </c>
      <c r="I166" s="134">
        <v>754041.48763035005</v>
      </c>
      <c r="J166" s="134">
        <v>277080.67365945998</v>
      </c>
      <c r="K166" s="134">
        <v>1228545.9651527202</v>
      </c>
      <c r="L166" s="134">
        <v>795493.28653921012</v>
      </c>
      <c r="M166" s="134">
        <v>433052.67861350998</v>
      </c>
      <c r="N166" s="134">
        <v>15.808299999999999</v>
      </c>
      <c r="O166" s="134">
        <v>17.711099999999998</v>
      </c>
      <c r="P166" s="134">
        <v>17.326499999999999</v>
      </c>
      <c r="Q166" s="134">
        <v>6.3566000000000003</v>
      </c>
      <c r="R166" s="134">
        <v>6.3536000000000001</v>
      </c>
      <c r="S166" s="134">
        <v>27.1676</v>
      </c>
      <c r="T166" s="134">
        <v>27.172699999999999</v>
      </c>
      <c r="U166" s="134">
        <v>33.4054</v>
      </c>
      <c r="V166" s="134">
        <v>20.091000000000001</v>
      </c>
      <c r="W166" s="134">
        <v>14.4087</v>
      </c>
      <c r="X166" s="134">
        <v>9.0502000000000002</v>
      </c>
      <c r="Y166" s="134">
        <v>10.266500000000001</v>
      </c>
      <c r="Z166" s="134">
        <v>0.47289999999999999</v>
      </c>
      <c r="AA166" s="134">
        <v>8.7843</v>
      </c>
      <c r="AB166" s="134">
        <v>11.3962</v>
      </c>
      <c r="AC166" s="134">
        <v>0.95850000000000002</v>
      </c>
      <c r="AD166" s="135"/>
      <c r="AE166" s="135"/>
      <c r="AF166" s="135"/>
    </row>
    <row r="167" spans="1:32" hidden="1" outlineLevel="1" collapsed="1">
      <c r="A167" s="8">
        <v>45292</v>
      </c>
      <c r="B167" s="134">
        <v>725492.64062524994</v>
      </c>
      <c r="C167" s="134">
        <v>492470.59473731997</v>
      </c>
      <c r="D167" s="134">
        <v>233022.04588793</v>
      </c>
      <c r="E167" s="134">
        <v>241880.68714284</v>
      </c>
      <c r="F167" s="134">
        <v>229605.70764032999</v>
      </c>
      <c r="G167" s="134">
        <v>12274.979502509999</v>
      </c>
      <c r="H167" s="134">
        <v>1024464.4800514099</v>
      </c>
      <c r="I167" s="134">
        <v>732967.52703082003</v>
      </c>
      <c r="J167" s="134">
        <v>291496.95302059001</v>
      </c>
      <c r="K167" s="134">
        <v>1187761.15492841</v>
      </c>
      <c r="L167" s="134">
        <v>766542.25400884997</v>
      </c>
      <c r="M167" s="134">
        <v>421218.90091956011</v>
      </c>
      <c r="N167" s="134">
        <v>17.337900000000001</v>
      </c>
      <c r="O167" s="134">
        <v>18.2012</v>
      </c>
      <c r="P167" s="134">
        <v>18.026</v>
      </c>
      <c r="Q167" s="134">
        <v>6.6675000000000004</v>
      </c>
      <c r="R167" s="134">
        <v>6.6658999999999997</v>
      </c>
      <c r="S167" s="134">
        <v>27.5916</v>
      </c>
      <c r="T167" s="134">
        <v>27.599</v>
      </c>
      <c r="U167" s="134">
        <v>34.216900000000003</v>
      </c>
      <c r="V167" s="134">
        <v>16.329699999999999</v>
      </c>
      <c r="W167" s="134">
        <v>6.9054000000000002</v>
      </c>
      <c r="X167" s="134">
        <v>9.1767000000000003</v>
      </c>
      <c r="Y167" s="134">
        <v>9.9594000000000005</v>
      </c>
      <c r="Z167" s="134">
        <v>0.67159999999999997</v>
      </c>
      <c r="AA167" s="134">
        <v>8.6697000000000006</v>
      </c>
      <c r="AB167" s="134">
        <v>11.2766</v>
      </c>
      <c r="AC167" s="134">
        <v>0.95169999999999999</v>
      </c>
      <c r="AD167" s="135"/>
      <c r="AE167" s="135"/>
      <c r="AF167" s="135"/>
    </row>
    <row r="168" spans="1:32" hidden="1" outlineLevel="1" collapsed="1">
      <c r="A168" s="8">
        <v>45323</v>
      </c>
      <c r="B168" s="134">
        <v>724909.06728604995</v>
      </c>
      <c r="C168" s="134">
        <v>493415.20492927002</v>
      </c>
      <c r="D168" s="134">
        <v>231493.86235678001</v>
      </c>
      <c r="E168" s="134">
        <v>245188.03327407999</v>
      </c>
      <c r="F168" s="134">
        <v>232791.12796034</v>
      </c>
      <c r="G168" s="134">
        <v>12396.905313740001</v>
      </c>
      <c r="H168" s="134">
        <v>1043910.6556722001</v>
      </c>
      <c r="I168" s="134">
        <v>751686.54250875011</v>
      </c>
      <c r="J168" s="134">
        <v>292224.11316344992</v>
      </c>
      <c r="K168" s="134">
        <v>1199954.6485489495</v>
      </c>
      <c r="L168" s="134">
        <v>778682.73110838013</v>
      </c>
      <c r="M168" s="134">
        <v>421271.91744057002</v>
      </c>
      <c r="N168" s="134">
        <v>15.930400000000001</v>
      </c>
      <c r="O168" s="134">
        <v>16.881699999999999</v>
      </c>
      <c r="P168" s="134">
        <v>16.3673</v>
      </c>
      <c r="Q168" s="134">
        <v>6.7210000000000001</v>
      </c>
      <c r="R168" s="134">
        <v>6.7210999999999999</v>
      </c>
      <c r="S168" s="134">
        <v>27.631799999999998</v>
      </c>
      <c r="T168" s="134">
        <v>27.6462</v>
      </c>
      <c r="U168" s="134">
        <v>34.250300000000003</v>
      </c>
      <c r="V168" s="134">
        <v>13.8004</v>
      </c>
      <c r="W168" s="134">
        <v>6.48</v>
      </c>
      <c r="X168" s="134">
        <v>9.0968999999999998</v>
      </c>
      <c r="Y168" s="134">
        <v>9.8362999999999996</v>
      </c>
      <c r="Z168" s="134">
        <v>0.73499999999999999</v>
      </c>
      <c r="AA168" s="134">
        <v>8.5197000000000003</v>
      </c>
      <c r="AB168" s="134">
        <v>11.0199</v>
      </c>
      <c r="AC168" s="134">
        <v>0.97699999999999998</v>
      </c>
      <c r="AD168" s="135"/>
      <c r="AE168" s="135"/>
      <c r="AF168" s="135"/>
    </row>
    <row r="169" spans="1:32" collapsed="1">
      <c r="A169" s="8">
        <v>45352</v>
      </c>
      <c r="B169" s="134">
        <v>734445.87388590002</v>
      </c>
      <c r="C169" s="134">
        <v>499835.36826587003</v>
      </c>
      <c r="D169" s="134">
        <v>234610.50562002999</v>
      </c>
      <c r="E169" s="134">
        <v>251193.41652028999</v>
      </c>
      <c r="F169" s="134">
        <v>238488.11980111001</v>
      </c>
      <c r="G169" s="134">
        <v>12705.29671918</v>
      </c>
      <c r="H169" s="134">
        <v>1070116.66968392</v>
      </c>
      <c r="I169" s="134">
        <v>766718.42511713994</v>
      </c>
      <c r="J169" s="134">
        <v>303398.24456678005</v>
      </c>
      <c r="K169" s="134">
        <v>1219831.0966803001</v>
      </c>
      <c r="L169" s="134">
        <v>787041.49556210986</v>
      </c>
      <c r="M169" s="134">
        <v>432789.6011181901</v>
      </c>
      <c r="N169" s="134">
        <v>15.844200000000001</v>
      </c>
      <c r="O169" s="134">
        <v>16.866199999999999</v>
      </c>
      <c r="P169" s="134">
        <v>16.466899999999999</v>
      </c>
      <c r="Q169" s="134">
        <v>6.7824</v>
      </c>
      <c r="R169" s="134">
        <v>6.7823000000000002</v>
      </c>
      <c r="S169" s="134">
        <v>27.283899999999999</v>
      </c>
      <c r="T169" s="134">
        <v>27.298999999999999</v>
      </c>
      <c r="U169" s="134">
        <v>34.162599999999998</v>
      </c>
      <c r="V169" s="134">
        <v>13.2568</v>
      </c>
      <c r="W169" s="134">
        <v>7.9066000000000001</v>
      </c>
      <c r="X169" s="134">
        <v>8.3035999999999994</v>
      </c>
      <c r="Y169" s="134">
        <v>9.5890000000000004</v>
      </c>
      <c r="Z169" s="134">
        <v>0.81330000000000002</v>
      </c>
      <c r="AA169" s="134">
        <v>8.5122999999999998</v>
      </c>
      <c r="AB169" s="134">
        <v>11.0486</v>
      </c>
      <c r="AC169" s="134">
        <v>1.0246999999999999</v>
      </c>
      <c r="AD169" s="135"/>
      <c r="AE169" s="135"/>
      <c r="AF169" s="135"/>
    </row>
    <row r="170" spans="1:32">
      <c r="A170" s="8">
        <v>45383</v>
      </c>
      <c r="B170" s="134">
        <v>737084.37149806996</v>
      </c>
      <c r="C170" s="134">
        <v>502357.99730644003</v>
      </c>
      <c r="D170" s="134">
        <v>234726.37419162999</v>
      </c>
      <c r="E170" s="134">
        <v>256883.21187192001</v>
      </c>
      <c r="F170" s="134">
        <v>244029.82100102</v>
      </c>
      <c r="G170" s="134">
        <v>12853.390870900001</v>
      </c>
      <c r="H170" s="134">
        <v>1100321.1977467902</v>
      </c>
      <c r="I170" s="134">
        <v>779736.04221380013</v>
      </c>
      <c r="J170" s="134">
        <v>320585.15553299</v>
      </c>
      <c r="K170" s="134">
        <v>1235277.7432384701</v>
      </c>
      <c r="L170" s="134">
        <v>799184.45573845995</v>
      </c>
      <c r="M170" s="134">
        <v>436093.28750000999</v>
      </c>
      <c r="N170" s="134">
        <v>16.3446</v>
      </c>
      <c r="O170" s="134">
        <v>17.5901</v>
      </c>
      <c r="P170" s="134">
        <v>17.416599999999999</v>
      </c>
      <c r="Q170" s="134">
        <v>6.5787000000000004</v>
      </c>
      <c r="R170" s="134">
        <v>6.5781000000000001</v>
      </c>
      <c r="S170" s="134">
        <v>27.453099999999999</v>
      </c>
      <c r="T170" s="134">
        <v>27.4678</v>
      </c>
      <c r="U170" s="134">
        <v>33.800699999999999</v>
      </c>
      <c r="V170" s="134">
        <v>13.716200000000001</v>
      </c>
      <c r="W170" s="134">
        <v>7.9484000000000004</v>
      </c>
      <c r="X170" s="134">
        <v>7.8472999999999997</v>
      </c>
      <c r="Y170" s="134">
        <v>9.6031999999999993</v>
      </c>
      <c r="Z170" s="134">
        <v>0.83309999999999995</v>
      </c>
      <c r="AA170" s="134">
        <v>8.4334000000000007</v>
      </c>
      <c r="AB170" s="134">
        <v>10.8972</v>
      </c>
      <c r="AC170" s="134">
        <v>1.0141</v>
      </c>
      <c r="AD170" s="135"/>
      <c r="AE170" s="135"/>
      <c r="AF170" s="135"/>
    </row>
    <row r="171" spans="1:32">
      <c r="A171" s="8">
        <v>45413</v>
      </c>
      <c r="B171" s="134">
        <v>747714.95160474</v>
      </c>
      <c r="C171" s="134">
        <v>507052.11308700999</v>
      </c>
      <c r="D171" s="134">
        <v>240662.83851773001</v>
      </c>
      <c r="E171" s="134">
        <v>262363.24676194001</v>
      </c>
      <c r="F171" s="134">
        <v>249371.39397112001</v>
      </c>
      <c r="G171" s="134">
        <v>12991.852790819999</v>
      </c>
      <c r="H171" s="134">
        <v>1112053.8532279097</v>
      </c>
      <c r="I171" s="134">
        <v>778781.10979400994</v>
      </c>
      <c r="J171" s="134">
        <v>333272.7434339</v>
      </c>
      <c r="K171" s="134">
        <v>1256698.1301644898</v>
      </c>
      <c r="L171" s="134">
        <v>811974.4937092301</v>
      </c>
      <c r="M171" s="134">
        <v>444723.63645525998</v>
      </c>
      <c r="N171" s="134">
        <v>14.6974</v>
      </c>
      <c r="O171" s="134">
        <v>15.7765</v>
      </c>
      <c r="P171" s="134">
        <v>15.1868</v>
      </c>
      <c r="Q171" s="134">
        <v>6.8810000000000002</v>
      </c>
      <c r="R171" s="134">
        <v>6.8806000000000003</v>
      </c>
      <c r="S171" s="134">
        <v>27.744299999999999</v>
      </c>
      <c r="T171" s="134">
        <v>27.7484</v>
      </c>
      <c r="U171" s="134">
        <v>34.222900000000003</v>
      </c>
      <c r="V171" s="134">
        <v>20.5886</v>
      </c>
      <c r="W171" s="134">
        <v>9.7706</v>
      </c>
      <c r="X171" s="134">
        <v>6.8426</v>
      </c>
      <c r="Y171" s="134">
        <v>8.9120000000000008</v>
      </c>
      <c r="Z171" s="134">
        <v>0.88560000000000005</v>
      </c>
      <c r="AA171" s="134">
        <v>8.2506000000000004</v>
      </c>
      <c r="AB171" s="134">
        <v>10.6379</v>
      </c>
      <c r="AC171" s="134">
        <v>1.0424</v>
      </c>
      <c r="AD171" s="135"/>
      <c r="AE171" s="135"/>
      <c r="AF171" s="135"/>
    </row>
    <row r="172" spans="1:32">
      <c r="A172" s="8">
        <v>45444</v>
      </c>
      <c r="B172" s="134">
        <v>757021.21725536999</v>
      </c>
      <c r="C172" s="134">
        <v>519680.61926566</v>
      </c>
      <c r="D172" s="134">
        <v>237340.59798970999</v>
      </c>
      <c r="E172" s="134">
        <v>267340.76306170999</v>
      </c>
      <c r="F172" s="134">
        <v>254501.00128756001</v>
      </c>
      <c r="G172" s="134">
        <v>12839.76177415</v>
      </c>
      <c r="H172" s="134">
        <v>1113683.09113032</v>
      </c>
      <c r="I172" s="134">
        <v>777750.99818249012</v>
      </c>
      <c r="J172" s="134">
        <v>335932.09294782998</v>
      </c>
      <c r="K172" s="134">
        <v>1285534.0883224399</v>
      </c>
      <c r="L172" s="134">
        <v>837827.9727664598</v>
      </c>
      <c r="M172" s="134">
        <v>447706.11555598001</v>
      </c>
      <c r="N172" s="134">
        <v>14.816800000000001</v>
      </c>
      <c r="O172" s="134">
        <v>15.6214</v>
      </c>
      <c r="P172" s="134">
        <v>15.1128</v>
      </c>
      <c r="Q172" s="134">
        <v>6.6513999999999998</v>
      </c>
      <c r="R172" s="134">
        <v>6.6506999999999996</v>
      </c>
      <c r="S172" s="134">
        <v>27.532</v>
      </c>
      <c r="T172" s="134">
        <v>27.5381</v>
      </c>
      <c r="U172" s="134">
        <v>33.7363</v>
      </c>
      <c r="V172" s="134">
        <v>16.9709</v>
      </c>
      <c r="W172" s="134">
        <v>8.0056999999999992</v>
      </c>
      <c r="X172" s="134">
        <v>6.7994000000000003</v>
      </c>
      <c r="Y172" s="134">
        <v>8.6027000000000005</v>
      </c>
      <c r="Z172" s="134">
        <v>0.85950000000000004</v>
      </c>
      <c r="AA172" s="134">
        <v>7.9916</v>
      </c>
      <c r="AB172" s="134">
        <v>10.4763</v>
      </c>
      <c r="AC172" s="134">
        <v>1.0411999999999999</v>
      </c>
      <c r="AD172" s="135"/>
      <c r="AE172" s="135"/>
      <c r="AF172" s="135"/>
    </row>
    <row r="173" spans="1:32">
      <c r="A173" s="8">
        <v>45474</v>
      </c>
      <c r="B173" s="134">
        <v>770074.03571699001</v>
      </c>
      <c r="C173" s="134">
        <v>526317.73872202996</v>
      </c>
      <c r="D173" s="134">
        <v>243756.29699495999</v>
      </c>
      <c r="E173" s="134">
        <v>274848.98437065998</v>
      </c>
      <c r="F173" s="134">
        <v>261812.6718325</v>
      </c>
      <c r="G173" s="134">
        <v>13036.31253816</v>
      </c>
      <c r="H173" s="134">
        <v>1132518.7583608404</v>
      </c>
      <c r="I173" s="134">
        <v>797485.49770024023</v>
      </c>
      <c r="J173" s="134">
        <v>335033.26066060003</v>
      </c>
      <c r="K173" s="134">
        <v>1278865.0799815503</v>
      </c>
      <c r="L173" s="134">
        <v>826401.61120992992</v>
      </c>
      <c r="M173" s="134">
        <v>452463.46877162007</v>
      </c>
      <c r="N173" s="134">
        <v>15.651300000000001</v>
      </c>
      <c r="O173" s="134">
        <v>16.555700000000002</v>
      </c>
      <c r="P173" s="134">
        <v>16.377800000000001</v>
      </c>
      <c r="Q173" s="134">
        <v>7.4032999999999998</v>
      </c>
      <c r="R173" s="134">
        <v>7.4058999999999999</v>
      </c>
      <c r="S173" s="134">
        <v>27.552800000000001</v>
      </c>
      <c r="T173" s="134">
        <v>27.5792</v>
      </c>
      <c r="U173" s="134">
        <v>33.270200000000003</v>
      </c>
      <c r="V173" s="134">
        <v>9.8162000000000003</v>
      </c>
      <c r="W173" s="134">
        <v>4.9172000000000002</v>
      </c>
      <c r="X173" s="134">
        <v>6.9306999999999999</v>
      </c>
      <c r="Y173" s="134">
        <v>8.4589999999999996</v>
      </c>
      <c r="Z173" s="134">
        <v>0.91779999999999995</v>
      </c>
      <c r="AA173" s="134">
        <v>7.8838999999999997</v>
      </c>
      <c r="AB173" s="134">
        <v>10.271599999999999</v>
      </c>
      <c r="AC173" s="134">
        <v>1.0528999999999999</v>
      </c>
      <c r="AD173" s="135"/>
      <c r="AE173" s="135"/>
      <c r="AF173" s="135"/>
    </row>
    <row r="174" spans="1:32">
      <c r="A174" s="8">
        <v>45505</v>
      </c>
      <c r="B174" s="134">
        <v>777304.26037064998</v>
      </c>
      <c r="C174" s="134">
        <v>532169.19271168998</v>
      </c>
      <c r="D174" s="134">
        <v>245135.06765896</v>
      </c>
      <c r="E174" s="134">
        <v>280398.34619633999</v>
      </c>
      <c r="F174" s="134">
        <v>267300.68927844998</v>
      </c>
      <c r="G174" s="134">
        <v>13097.656917890001</v>
      </c>
      <c r="H174" s="134">
        <v>1120841.7970338201</v>
      </c>
      <c r="I174" s="134">
        <v>775223.79712251003</v>
      </c>
      <c r="J174" s="134">
        <v>345617.99991131003</v>
      </c>
      <c r="K174" s="134">
        <v>1290027.2664333798</v>
      </c>
      <c r="L174" s="134">
        <v>831743.94034219987</v>
      </c>
      <c r="M174" s="134">
        <v>458283.32609117997</v>
      </c>
      <c r="N174" s="134">
        <v>14.109500000000001</v>
      </c>
      <c r="O174" s="134">
        <v>15.159599999999999</v>
      </c>
      <c r="P174" s="134">
        <v>14.6106</v>
      </c>
      <c r="Q174" s="134">
        <v>6.5448000000000004</v>
      </c>
      <c r="R174" s="134">
        <v>6.5430000000000001</v>
      </c>
      <c r="S174" s="134">
        <v>27.651299999999999</v>
      </c>
      <c r="T174" s="134">
        <v>27.6557</v>
      </c>
      <c r="U174" s="134">
        <v>33.541200000000003</v>
      </c>
      <c r="V174" s="134">
        <v>19.846299999999999</v>
      </c>
      <c r="W174" s="134">
        <v>8.3742000000000001</v>
      </c>
      <c r="X174" s="134">
        <v>6.6074999999999999</v>
      </c>
      <c r="Y174" s="134">
        <v>8.4417000000000009</v>
      </c>
      <c r="Z174" s="134">
        <v>0.92310000000000003</v>
      </c>
      <c r="AA174" s="134">
        <v>7.9165999999999999</v>
      </c>
      <c r="AB174" s="134">
        <v>10.224600000000001</v>
      </c>
      <c r="AC174" s="134">
        <v>1.0784</v>
      </c>
      <c r="AD174" s="135"/>
      <c r="AE174" s="135"/>
      <c r="AF174" s="135"/>
    </row>
    <row r="175" spans="1:32">
      <c r="A175" s="8">
        <v>45536</v>
      </c>
      <c r="B175" s="134">
        <v>786080.44148228003</v>
      </c>
      <c r="C175" s="134">
        <v>541603.97139060998</v>
      </c>
      <c r="D175" s="134">
        <v>244476.47009166999</v>
      </c>
      <c r="E175" s="134">
        <v>284751.98181804002</v>
      </c>
      <c r="F175" s="134">
        <v>271681.97264194</v>
      </c>
      <c r="G175" s="134">
        <v>13070.0091761</v>
      </c>
      <c r="H175" s="134">
        <v>1098295.2191575398</v>
      </c>
      <c r="I175" s="134">
        <v>763695.48101640982</v>
      </c>
      <c r="J175" s="134">
        <v>334599.73814113002</v>
      </c>
      <c r="K175" s="134">
        <v>1314981.06930904</v>
      </c>
      <c r="L175" s="134">
        <v>850605.89281283983</v>
      </c>
      <c r="M175" s="134">
        <v>464375.17649620003</v>
      </c>
      <c r="N175" s="134">
        <v>14.0684</v>
      </c>
      <c r="O175" s="134">
        <v>15.154199999999999</v>
      </c>
      <c r="P175" s="134">
        <v>14.6012</v>
      </c>
      <c r="Q175" s="134">
        <v>6.3536999999999999</v>
      </c>
      <c r="R175" s="134">
        <v>6.3517000000000001</v>
      </c>
      <c r="S175" s="134">
        <v>27.630299999999998</v>
      </c>
      <c r="T175" s="134">
        <v>27.639199999999999</v>
      </c>
      <c r="U175" s="134">
        <v>33.422499999999999</v>
      </c>
      <c r="V175" s="134">
        <v>16.049199999999999</v>
      </c>
      <c r="W175" s="134">
        <v>8.1434999999999995</v>
      </c>
      <c r="X175" s="134">
        <v>5.9920999999999998</v>
      </c>
      <c r="Y175" s="134">
        <v>8.5412999999999997</v>
      </c>
      <c r="Z175" s="134">
        <v>0.94740000000000002</v>
      </c>
      <c r="AA175" s="134">
        <v>7.4253</v>
      </c>
      <c r="AB175" s="134">
        <v>10.103400000000001</v>
      </c>
      <c r="AC175" s="134">
        <v>1.1115999999999999</v>
      </c>
      <c r="AD175" s="135"/>
      <c r="AE175" s="135"/>
      <c r="AF175" s="135"/>
    </row>
    <row r="176" spans="1:32">
      <c r="A176" s="8">
        <v>45566</v>
      </c>
      <c r="B176" s="134">
        <v>780447.60446363001</v>
      </c>
      <c r="C176" s="134">
        <v>536788.33199054003</v>
      </c>
      <c r="D176" s="134">
        <v>243659.27247309001</v>
      </c>
      <c r="E176" s="134">
        <v>289071.43222233001</v>
      </c>
      <c r="F176" s="134">
        <v>277125.41054720001</v>
      </c>
      <c r="G176" s="134">
        <v>11946.021675129999</v>
      </c>
      <c r="H176" s="134">
        <v>1121314.2390155098</v>
      </c>
      <c r="I176" s="134">
        <v>793399.24871415005</v>
      </c>
      <c r="J176" s="134">
        <v>327914.99030135997</v>
      </c>
      <c r="K176" s="134">
        <v>1320697.1650010699</v>
      </c>
      <c r="L176" s="134">
        <v>851441.88456774014</v>
      </c>
      <c r="M176" s="134">
        <v>469255.28043332999</v>
      </c>
      <c r="N176" s="134">
        <v>14.1106</v>
      </c>
      <c r="O176" s="134">
        <v>15.5364</v>
      </c>
      <c r="P176" s="134">
        <v>15.2646</v>
      </c>
      <c r="Q176" s="134">
        <v>6.2892000000000001</v>
      </c>
      <c r="R176" s="134">
        <v>6.2873999999999999</v>
      </c>
      <c r="S176" s="134">
        <v>27.735700000000001</v>
      </c>
      <c r="T176" s="134">
        <v>27.7456</v>
      </c>
      <c r="U176" s="134">
        <v>33.365099999999998</v>
      </c>
      <c r="V176" s="134">
        <v>13.872299999999999</v>
      </c>
      <c r="W176" s="134">
        <v>6.4574999999999996</v>
      </c>
      <c r="X176" s="134">
        <v>6.9353999999999996</v>
      </c>
      <c r="Y176" s="134">
        <v>8.6026000000000007</v>
      </c>
      <c r="Z176" s="134">
        <v>0.89459999999999995</v>
      </c>
      <c r="AA176" s="134">
        <v>7.694</v>
      </c>
      <c r="AB176" s="134">
        <v>10.2081</v>
      </c>
      <c r="AC176" s="134">
        <v>1.0387</v>
      </c>
      <c r="AD176" s="135"/>
      <c r="AE176" s="135"/>
      <c r="AF176" s="135"/>
    </row>
    <row r="177" spans="1:32">
      <c r="A177" s="8">
        <v>45597</v>
      </c>
      <c r="B177" s="134">
        <v>790365.05647554004</v>
      </c>
      <c r="C177" s="134">
        <v>541765.38331952004</v>
      </c>
      <c r="D177" s="134">
        <v>248599.67315602</v>
      </c>
      <c r="E177" s="134">
        <v>294951.96018507</v>
      </c>
      <c r="F177" s="134">
        <v>283020.02369826002</v>
      </c>
      <c r="G177" s="134">
        <v>11931.93648681</v>
      </c>
      <c r="H177" s="134">
        <v>1122636.2761193402</v>
      </c>
      <c r="I177" s="134">
        <v>796924.23882835999</v>
      </c>
      <c r="J177" s="134">
        <v>325712.03729097999</v>
      </c>
      <c r="K177" s="134">
        <v>1335915.8534340903</v>
      </c>
      <c r="L177" s="134">
        <v>862312.94666867994</v>
      </c>
      <c r="M177" s="134">
        <v>473602.90676540998</v>
      </c>
      <c r="N177" s="134">
        <v>13.357699999999999</v>
      </c>
      <c r="O177" s="134">
        <v>14.8018</v>
      </c>
      <c r="P177" s="134">
        <v>14.244999999999999</v>
      </c>
      <c r="Q177" s="134">
        <v>6.2431999999999999</v>
      </c>
      <c r="R177" s="134">
        <v>6.2439999999999998</v>
      </c>
      <c r="S177" s="134">
        <v>27.1934</v>
      </c>
      <c r="T177" s="134">
        <v>27.206199999999999</v>
      </c>
      <c r="U177" s="134">
        <v>32.665700000000001</v>
      </c>
      <c r="V177" s="134">
        <v>13.254200000000001</v>
      </c>
      <c r="W177" s="134">
        <v>7.1087999999999996</v>
      </c>
      <c r="X177" s="134">
        <v>7.4573</v>
      </c>
      <c r="Y177" s="134">
        <v>8.4356000000000009</v>
      </c>
      <c r="Z177" s="134">
        <v>0.83550000000000002</v>
      </c>
      <c r="AA177" s="134">
        <v>7.6212</v>
      </c>
      <c r="AB177" s="134">
        <v>10.256500000000001</v>
      </c>
      <c r="AC177" s="134">
        <v>1.0646</v>
      </c>
      <c r="AD177" s="135"/>
      <c r="AE177" s="135"/>
      <c r="AF177" s="135"/>
    </row>
    <row r="178" spans="1:32">
      <c r="A178" s="8">
        <v>45627</v>
      </c>
      <c r="B178" s="134">
        <v>782219.07062774</v>
      </c>
      <c r="C178" s="134">
        <v>531408.56119597994</v>
      </c>
      <c r="D178" s="134">
        <v>250810.50943176</v>
      </c>
      <c r="E178" s="134">
        <v>291759.56418992003</v>
      </c>
      <c r="F178" s="134">
        <v>280116.67716557998</v>
      </c>
      <c r="G178" s="134">
        <v>11642.88702434</v>
      </c>
      <c r="H178" s="134">
        <v>1227642.4079868596</v>
      </c>
      <c r="I178" s="134">
        <v>896538.76843407028</v>
      </c>
      <c r="J178" s="134">
        <v>331103.63955278997</v>
      </c>
      <c r="K178" s="134">
        <v>1381874.9500687101</v>
      </c>
      <c r="L178" s="134">
        <v>896810.57919934997</v>
      </c>
      <c r="M178" s="134">
        <v>485064.37086936005</v>
      </c>
      <c r="N178" s="134">
        <v>13.737500000000001</v>
      </c>
      <c r="O178" s="134">
        <v>15.0021</v>
      </c>
      <c r="P178" s="134">
        <v>14.599399999999999</v>
      </c>
      <c r="Q178" s="134">
        <v>6.2554999999999996</v>
      </c>
      <c r="R178" s="134">
        <v>6.2496</v>
      </c>
      <c r="S178" s="134">
        <v>27.7974</v>
      </c>
      <c r="T178" s="134">
        <v>27.808199999999999</v>
      </c>
      <c r="U178" s="134">
        <v>33.658700000000003</v>
      </c>
      <c r="V178" s="134">
        <v>14.713699999999999</v>
      </c>
      <c r="W178" s="134">
        <v>8.9337</v>
      </c>
      <c r="X178" s="134">
        <v>7.2984999999999998</v>
      </c>
      <c r="Y178" s="134">
        <v>8.3117000000000001</v>
      </c>
      <c r="Z178" s="134">
        <v>0.83260000000000001</v>
      </c>
      <c r="AA178" s="134">
        <v>7.2891000000000004</v>
      </c>
      <c r="AB178" s="134">
        <v>9.9954000000000001</v>
      </c>
      <c r="AC178" s="134">
        <v>1.0572999999999999</v>
      </c>
      <c r="AD178" s="135"/>
      <c r="AE178" s="135"/>
      <c r="AF178" s="135"/>
    </row>
    <row r="179" spans="1:32">
      <c r="A179" s="8">
        <v>45658</v>
      </c>
      <c r="B179" s="134">
        <v>774407.91559429001</v>
      </c>
      <c r="C179" s="134">
        <v>533595.10044112999</v>
      </c>
      <c r="D179" s="134">
        <v>240812.81515315999</v>
      </c>
      <c r="E179" s="134">
        <v>297387.04787749</v>
      </c>
      <c r="F179" s="134">
        <v>285816.81691229</v>
      </c>
      <c r="G179" s="134">
        <v>11570.2309652</v>
      </c>
      <c r="H179" s="134">
        <v>1183648.21080099</v>
      </c>
      <c r="I179" s="134">
        <v>847598.64050361002</v>
      </c>
      <c r="J179" s="134">
        <v>336049.57029738004</v>
      </c>
      <c r="K179" s="134">
        <v>1365641.0550475302</v>
      </c>
      <c r="L179" s="134">
        <v>880418.08783410001</v>
      </c>
      <c r="M179" s="134">
        <v>485222.96721342998</v>
      </c>
      <c r="N179" s="134">
        <v>15.6356</v>
      </c>
      <c r="O179" s="134">
        <v>16.575500000000002</v>
      </c>
      <c r="P179" s="134">
        <v>16.532</v>
      </c>
      <c r="Q179" s="134">
        <v>6.2794999999999996</v>
      </c>
      <c r="R179" s="134">
        <v>6.2778999999999998</v>
      </c>
      <c r="S179" s="134">
        <v>28.189499999999999</v>
      </c>
      <c r="T179" s="134">
        <v>28.199100000000001</v>
      </c>
      <c r="U179" s="134">
        <v>34.0657</v>
      </c>
      <c r="V179" s="134">
        <v>15.263</v>
      </c>
      <c r="W179" s="134">
        <v>5.6242000000000001</v>
      </c>
      <c r="X179" s="134">
        <v>7.5743999999999998</v>
      </c>
      <c r="Y179" s="134">
        <v>8.5900999999999996</v>
      </c>
      <c r="Z179" s="134">
        <v>0.83120000000000005</v>
      </c>
      <c r="AA179" s="134">
        <v>7.4923000000000002</v>
      </c>
      <c r="AB179" s="134">
        <v>10.1884</v>
      </c>
      <c r="AC179" s="134">
        <v>1.0226999999999999</v>
      </c>
      <c r="AD179" s="135"/>
      <c r="AE179" s="135"/>
      <c r="AF179" s="135"/>
    </row>
    <row r="180" spans="1:32">
      <c r="A180" s="8">
        <v>45689</v>
      </c>
      <c r="B180" s="134">
        <v>788997.69236026006</v>
      </c>
      <c r="C180" s="134">
        <v>549132.70473012002</v>
      </c>
      <c r="D180" s="134">
        <v>239864.98763014001</v>
      </c>
      <c r="E180" s="134">
        <v>301044.66417576</v>
      </c>
      <c r="F180" s="134">
        <v>289569.91322793998</v>
      </c>
      <c r="G180" s="134">
        <v>11474.750947820001</v>
      </c>
      <c r="H180" s="134">
        <v>1178792.6350090201</v>
      </c>
      <c r="I180" s="134">
        <v>868849.37618282996</v>
      </c>
      <c r="J180" s="134">
        <v>309943.25882618991</v>
      </c>
      <c r="K180" s="134">
        <v>1377980.8703743301</v>
      </c>
      <c r="L180" s="134">
        <v>893939.05714070995</v>
      </c>
      <c r="M180" s="134">
        <v>484041.81323361996</v>
      </c>
      <c r="N180" s="134">
        <v>14.414</v>
      </c>
      <c r="O180" s="134">
        <v>15.6327</v>
      </c>
      <c r="P180" s="134">
        <v>15.225899999999999</v>
      </c>
      <c r="Q180" s="134">
        <v>6.2161</v>
      </c>
      <c r="R180" s="134">
        <v>6.2153</v>
      </c>
      <c r="S180" s="134">
        <v>28.1967</v>
      </c>
      <c r="T180" s="134">
        <v>28.227799999999998</v>
      </c>
      <c r="U180" s="134">
        <v>34.485599999999998</v>
      </c>
      <c r="V180" s="134">
        <v>9.3343000000000007</v>
      </c>
      <c r="W180" s="134">
        <v>6.5542999999999996</v>
      </c>
      <c r="X180" s="134">
        <v>7.9782000000000002</v>
      </c>
      <c r="Y180" s="134">
        <v>8.9603000000000002</v>
      </c>
      <c r="Z180" s="134">
        <v>0.81879999999999997</v>
      </c>
      <c r="AA180" s="134">
        <v>7.6707000000000001</v>
      </c>
      <c r="AB180" s="134">
        <v>10.3048</v>
      </c>
      <c r="AC180" s="134">
        <v>0.98419999999999996</v>
      </c>
      <c r="AD180" s="135"/>
      <c r="AE180" s="135"/>
      <c r="AF180" s="135"/>
    </row>
    <row r="181" spans="1:32">
      <c r="A181" s="8">
        <v>45717</v>
      </c>
      <c r="B181" s="134">
        <v>804408.58701043006</v>
      </c>
      <c r="C181" s="134">
        <v>563629.86224885995</v>
      </c>
      <c r="D181" s="134">
        <v>240778.72476156999</v>
      </c>
      <c r="E181" s="134">
        <v>307384.70912314003</v>
      </c>
      <c r="F181" s="134">
        <v>296992.76599540003</v>
      </c>
      <c r="G181" s="134">
        <v>10391.94312774</v>
      </c>
      <c r="H181" s="134">
        <v>1204815.6092614001</v>
      </c>
      <c r="I181" s="134">
        <v>895419.61400735995</v>
      </c>
      <c r="J181" s="134">
        <v>309395.99525404006</v>
      </c>
      <c r="K181" s="134">
        <v>1379104.5950466397</v>
      </c>
      <c r="L181" s="134">
        <v>888654.94525830005</v>
      </c>
      <c r="M181" s="134">
        <v>490449.64978833997</v>
      </c>
      <c r="N181" s="134">
        <v>14.518599999999999</v>
      </c>
      <c r="O181" s="134">
        <v>15.743399999999999</v>
      </c>
      <c r="P181" s="134">
        <v>15.5357</v>
      </c>
      <c r="Q181" s="134">
        <v>6.2683</v>
      </c>
      <c r="R181" s="134">
        <v>6.2676999999999996</v>
      </c>
      <c r="S181" s="134">
        <v>28.789899999999999</v>
      </c>
      <c r="T181" s="134">
        <v>28.810500000000001</v>
      </c>
      <c r="U181" s="134">
        <v>35.416600000000003</v>
      </c>
      <c r="V181" s="134">
        <v>10.429600000000001</v>
      </c>
      <c r="W181" s="134">
        <v>6.3913000000000002</v>
      </c>
      <c r="X181" s="134">
        <v>8.2809000000000008</v>
      </c>
      <c r="Y181" s="134">
        <v>9.3148</v>
      </c>
      <c r="Z181" s="134">
        <v>0.74719999999999998</v>
      </c>
      <c r="AA181" s="134">
        <v>7.6886000000000001</v>
      </c>
      <c r="AB181" s="134">
        <v>10.2525</v>
      </c>
      <c r="AC181" s="134">
        <v>0.9929</v>
      </c>
      <c r="AD181" s="135"/>
      <c r="AE181" s="135"/>
      <c r="AF181" s="13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2016-06-24T12:11:40Z</cp:lastPrinted>
  <dcterms:created xsi:type="dcterms:W3CDTF">2015-11-02T12:52:14Z</dcterms:created>
  <dcterms:modified xsi:type="dcterms:W3CDTF">2025-04-26T08:14:16Z</dcterms:modified>
</cp:coreProperties>
</file>